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CC2B0B00-6103-4559-9460-E38751E089D4}"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MC Simulation" sheetId="24" r:id="rId9"/>
    <sheet name="SPERT® Normal - Agile Forecast" sheetId="17" r:id="rId10"/>
    <sheet name="SPERT® Normal - Agile Forecast2" sheetId="23"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MC Simulation'!$A$59:$A$10058</definedName>
    <definedName name="_xlchart.v1.1" hidden="1">'SPERT® MC Simulation'!$B$59:$B$10058</definedName>
    <definedName name="_xlchart.v1.2" hidden="1">'SPERT® MC Simulation'!$A$70:$A$10069</definedName>
    <definedName name="_xlchart.v1.3" hidden="1">'SPERT® MC Simulation'!$B$70:$B$10069</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9" i="24" l="1"/>
  <c r="S9" i="24"/>
  <c r="T9" i="24"/>
  <c r="U9" i="24"/>
  <c r="V9" i="24"/>
  <c r="M4" i="24" l="1"/>
  <c r="B51" i="24"/>
  <c r="O5" i="24"/>
  <c r="D5" i="24"/>
  <c r="C5" i="24"/>
  <c r="B5" i="24"/>
  <c r="X4" i="24"/>
  <c r="K4" i="24"/>
  <c r="L4" i="24" s="1"/>
  <c r="L5" i="24" s="1"/>
  <c r="G4" i="24"/>
  <c r="G5" i="24" s="1"/>
  <c r="F4" i="24"/>
  <c r="E4" i="24"/>
  <c r="Q1" i="24"/>
  <c r="S4" i="24" l="1"/>
  <c r="S5" i="24" s="1"/>
  <c r="N4" i="24"/>
  <c r="B69" i="24" s="1"/>
  <c r="P4" i="24"/>
  <c r="T4" i="24"/>
  <c r="T5" i="24" s="1"/>
  <c r="AS4" i="24"/>
  <c r="AT4" i="24" s="1"/>
  <c r="Q4" i="24"/>
  <c r="U4" i="24"/>
  <c r="U5" i="24" s="1"/>
  <c r="J5" i="24"/>
  <c r="R4" i="24"/>
  <c r="R5" i="24" s="1"/>
  <c r="V4" i="24"/>
  <c r="V5"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Q5" i="24" l="1"/>
  <c r="Q9" i="24"/>
  <c r="AR4" i="24"/>
  <c r="EO4" i="24" s="1"/>
  <c r="EQ4" i="24"/>
  <c r="AU4" i="24"/>
  <c r="ER4" i="24" s="1"/>
  <c r="EP4" i="24"/>
  <c r="EP8" i="24" s="1"/>
  <c r="AQ4" i="24"/>
  <c r="EN9" i="24" s="1"/>
  <c r="D18" i="24"/>
  <c r="D12" i="24"/>
  <c r="D17" i="24"/>
  <c r="D16" i="24"/>
  <c r="D11" i="24"/>
  <c r="T7" i="24"/>
  <c r="P7" i="24"/>
  <c r="S7" i="24"/>
  <c r="V7" i="24"/>
  <c r="R7" i="24"/>
  <c r="Q7" i="24"/>
  <c r="P5" i="24"/>
  <c r="U7" i="24"/>
  <c r="AP4" i="24"/>
  <c r="EP10" i="24"/>
  <c r="EP9" i="24"/>
  <c r="EO10" i="24"/>
  <c r="EO8" i="24"/>
  <c r="EO9" i="24"/>
  <c r="EQ9" i="24"/>
  <c r="EQ8" i="24"/>
  <c r="EQ10" i="24"/>
  <c r="E15" i="23"/>
  <c r="D15" i="23"/>
  <c r="N11" i="14"/>
  <c r="N12" i="14"/>
  <c r="N13" i="14"/>
  <c r="N4" i="14"/>
  <c r="K4" i="19"/>
  <c r="N4" i="19" s="1"/>
  <c r="K5" i="14"/>
  <c r="K6" i="14"/>
  <c r="K7" i="14"/>
  <c r="K8" i="14"/>
  <c r="K9" i="14"/>
  <c r="K10" i="14"/>
  <c r="K11" i="14"/>
  <c r="K12" i="14"/>
  <c r="K13" i="14"/>
  <c r="K4" i="14"/>
  <c r="R11" i="15"/>
  <c r="R12" i="15"/>
  <c r="R13" i="15"/>
  <c r="N5" i="7"/>
  <c r="N6" i="7"/>
  <c r="N7" i="7"/>
  <c r="N8" i="7"/>
  <c r="N9" i="7"/>
  <c r="N10" i="7"/>
  <c r="N11" i="7"/>
  <c r="N12" i="7"/>
  <c r="N13" i="7"/>
  <c r="N91" i="7"/>
  <c r="K4" i="7"/>
  <c r="N4" i="7" s="1"/>
  <c r="O5" i="15"/>
  <c r="O6" i="15"/>
  <c r="O7" i="15"/>
  <c r="O8" i="15"/>
  <c r="O9" i="15"/>
  <c r="O10" i="15"/>
  <c r="O11" i="15"/>
  <c r="O12" i="15"/>
  <c r="O13" i="15"/>
  <c r="O4" i="15"/>
  <c r="R4" i="15" s="1"/>
  <c r="K5" i="7"/>
  <c r="K6" i="7"/>
  <c r="K7" i="7"/>
  <c r="K8" i="7"/>
  <c r="K9" i="7"/>
  <c r="K10" i="7"/>
  <c r="K11" i="7"/>
  <c r="K12" i="7"/>
  <c r="K13" i="7"/>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R10" i="24" l="1"/>
  <c r="AV4" i="24"/>
  <c r="ER9" i="24"/>
  <c r="ER8" i="24"/>
  <c r="ER11" i="24" s="1"/>
  <c r="EN10" i="24"/>
  <c r="EN4" i="24"/>
  <c r="EN8" i="24" s="1"/>
  <c r="EN11" i="24" s="1"/>
  <c r="EP11" i="24"/>
  <c r="EO11" i="24"/>
  <c r="ES10" i="24"/>
  <c r="ES9" i="24"/>
  <c r="ES4" i="24"/>
  <c r="ES8" i="24" s="1"/>
  <c r="AW4" i="24"/>
  <c r="EQ11" i="24"/>
  <c r="EM9" i="24"/>
  <c r="EM10" i="24"/>
  <c r="EM4" i="24"/>
  <c r="EM8" i="24" s="1"/>
  <c r="AO4" i="24"/>
  <c r="E16" i="23"/>
  <c r="D16" i="23"/>
  <c r="C16" i="23"/>
  <c r="EM11" i="24" l="1"/>
  <c r="ES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ET11" i="24" l="1"/>
  <c r="EL11" i="24"/>
  <c r="EU9" i="24"/>
  <c r="EU8" i="24"/>
  <c r="EU10" i="24"/>
  <c r="AY4" i="24"/>
  <c r="EU4" i="24"/>
  <c r="EK10" i="24"/>
  <c r="EK9" i="24"/>
  <c r="EK4" i="24"/>
  <c r="EK8" i="24" s="1"/>
  <c r="AM4" i="24"/>
  <c r="C19" i="23"/>
  <c r="D19" i="23"/>
  <c r="E19" i="23"/>
  <c r="T103" i="23"/>
  <c r="R103" i="23"/>
  <c r="S103" i="23"/>
  <c r="E14" i="17"/>
  <c r="C14" i="17"/>
  <c r="D14" i="17"/>
  <c r="V4" i="19"/>
  <c r="EU11" i="24" l="1"/>
  <c r="EK11" i="24"/>
  <c r="EV9" i="24"/>
  <c r="EV10" i="24"/>
  <c r="EV4" i="24"/>
  <c r="EV8" i="24" s="1"/>
  <c r="AZ4" i="24"/>
  <c r="EJ9" i="24"/>
  <c r="EJ10" i="24"/>
  <c r="EJ4" i="24"/>
  <c r="EJ8" i="24" s="1"/>
  <c r="AL4" i="24"/>
  <c r="D20" i="23"/>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C18" i="17"/>
  <c r="C19" i="17" s="1"/>
  <c r="E18" i="17"/>
  <c r="D18" i="17"/>
  <c r="EH11" i="24" l="1"/>
  <c r="EX11" i="24"/>
  <c r="EG10" i="24"/>
  <c r="EG9" i="24"/>
  <c r="EG4" i="24"/>
  <c r="EG8" i="24" s="1"/>
  <c r="AI4" i="24"/>
  <c r="EY9" i="24"/>
  <c r="EY10" i="24"/>
  <c r="EY4" i="24"/>
  <c r="EY8" i="24" s="1"/>
  <c r="BC4" i="24"/>
  <c r="D19" i="17"/>
  <c r="E19" i="17"/>
  <c r="T98" i="17"/>
  <c r="S4" i="17"/>
  <c r="EY11" i="24" l="1"/>
  <c r="EG11" i="24"/>
  <c r="EF9" i="24"/>
  <c r="EF10" i="24"/>
  <c r="EF4" i="24"/>
  <c r="EF8" i="24" s="1"/>
  <c r="AH4" i="24"/>
  <c r="EZ9" i="24"/>
  <c r="EZ10" i="24"/>
  <c r="BD4" i="24"/>
  <c r="EZ4" i="24"/>
  <c r="EZ8" i="24" s="1"/>
  <c r="T39" i="17"/>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EF11" i="24" l="1"/>
  <c r="EZ11" i="24"/>
  <c r="FA10" i="24"/>
  <c r="FA9" i="24"/>
  <c r="FA4" i="24"/>
  <c r="FA8" i="24" s="1"/>
  <c r="BE4" i="24"/>
  <c r="EE9" i="24"/>
  <c r="EE10" i="24"/>
  <c r="EE4" i="24"/>
  <c r="EE8" i="24" s="1"/>
  <c r="AG4" i="24"/>
  <c r="S102" i="17"/>
  <c r="D20" i="17" s="1"/>
  <c r="T102" i="17"/>
  <c r="E20" i="17" s="1"/>
  <c r="FA11" i="24" l="1"/>
  <c r="EE11" i="24"/>
  <c r="ED10" i="24"/>
  <c r="ED9" i="24"/>
  <c r="AF4" i="24"/>
  <c r="ED4" i="24"/>
  <c r="ED8" i="24" s="1"/>
  <c r="FB10" i="24"/>
  <c r="FB9" i="24"/>
  <c r="BF4" i="24"/>
  <c r="FB4" i="24"/>
  <c r="FB8" i="24" s="1"/>
  <c r="Q4" i="17"/>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39" i="5"/>
  <c r="B38" i="5"/>
  <c r="D10" i="14"/>
  <c r="B44" i="5"/>
  <c r="B43"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6" i="5"/>
  <c r="B3" i="5"/>
  <c r="Q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B7"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Z65" i="15"/>
  <c r="J65" i="15"/>
  <c r="S65" i="15"/>
  <c r="X65" i="15"/>
  <c r="U65" i="15"/>
  <c r="W65" i="15"/>
  <c r="T65" i="15"/>
  <c r="V65" i="15"/>
  <c r="K65" i="15"/>
  <c r="O61" i="15"/>
  <c r="T61" i="15"/>
  <c r="S61" i="15"/>
  <c r="X61" i="15"/>
  <c r="W61" i="15"/>
  <c r="K61" i="15"/>
  <c r="J61" i="15"/>
  <c r="V61" i="15"/>
  <c r="U61" i="15"/>
  <c r="Z61" i="15"/>
  <c r="O57" i="15"/>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R70" i="15" s="1"/>
  <c r="O66" i="15"/>
  <c r="R66" i="15" s="1"/>
  <c r="O62" i="15"/>
  <c r="R62" i="15" s="1"/>
  <c r="O58" i="15"/>
  <c r="R58" i="15" s="1"/>
  <c r="O54" i="15"/>
  <c r="O50" i="15"/>
  <c r="R50" i="15" s="1"/>
  <c r="O46" i="15"/>
  <c r="R46" i="15" s="1"/>
  <c r="O42" i="15"/>
  <c r="O38" i="15"/>
  <c r="R38" i="15" s="1"/>
  <c r="O34" i="15"/>
  <c r="R34" i="15" s="1"/>
  <c r="O30" i="15"/>
  <c r="R30" i="15" s="1"/>
  <c r="O26" i="15"/>
  <c r="O22" i="15"/>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P14" i="14"/>
  <c r="O14" i="14"/>
  <c r="V14" i="14"/>
  <c r="G14" i="14"/>
  <c r="F14" i="14"/>
  <c r="Q14" i="14"/>
  <c r="R14" i="14"/>
  <c r="S14" i="14"/>
  <c r="T14" i="14"/>
  <c r="AR9" i="14"/>
  <c r="F31" i="14"/>
  <c r="R102" i="14"/>
  <c r="T46" i="14"/>
  <c r="K101" i="14"/>
  <c r="N101" i="14" s="1"/>
  <c r="K97" i="14"/>
  <c r="N97" i="14" s="1"/>
  <c r="K93" i="14"/>
  <c r="N93" i="14" s="1"/>
  <c r="K89" i="14"/>
  <c r="N89" i="14" s="1"/>
  <c r="P85" i="14"/>
  <c r="K85" i="14"/>
  <c r="N85" i="14" s="1"/>
  <c r="K81" i="14"/>
  <c r="N81" i="14" s="1"/>
  <c r="K77" i="14"/>
  <c r="N77" i="14" s="1"/>
  <c r="O73" i="14"/>
  <c r="K73" i="14"/>
  <c r="N73" i="14" s="1"/>
  <c r="G69" i="14"/>
  <c r="K69" i="14"/>
  <c r="N69" i="14" s="1"/>
  <c r="K65" i="14"/>
  <c r="N65" i="14" s="1"/>
  <c r="K61" i="14"/>
  <c r="N61" i="14" s="1"/>
  <c r="T57" i="14"/>
  <c r="K57" i="14"/>
  <c r="N57" i="14" s="1"/>
  <c r="S53" i="14"/>
  <c r="K53" i="14"/>
  <c r="N53" i="14" s="1"/>
  <c r="K49" i="14"/>
  <c r="N49" i="14" s="1"/>
  <c r="K45" i="14"/>
  <c r="N45" i="14" s="1"/>
  <c r="K41" i="14"/>
  <c r="N41" i="14" s="1"/>
  <c r="K37" i="14"/>
  <c r="N37" i="14" s="1"/>
  <c r="K33" i="14"/>
  <c r="K29" i="14"/>
  <c r="N29" i="14" s="1"/>
  <c r="K25" i="14"/>
  <c r="N25" i="14" s="1"/>
  <c r="K21" i="14"/>
  <c r="N21" i="14" s="1"/>
  <c r="K17" i="14"/>
  <c r="N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N44" i="14" s="1"/>
  <c r="K40" i="14"/>
  <c r="N40" i="14" s="1"/>
  <c r="K36" i="14"/>
  <c r="N36" i="14" s="1"/>
  <c r="K32" i="14"/>
  <c r="N32" i="14" s="1"/>
  <c r="K28" i="14"/>
  <c r="N28" i="14" s="1"/>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EN94" i="14"/>
  <c r="GZ94" i="14"/>
  <c r="FM94" i="14"/>
  <c r="EP94" i="14"/>
  <c r="FW94" i="14"/>
  <c r="GX94"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EC38" i="14"/>
  <c r="GO38" i="14"/>
  <c r="FF38" i="14"/>
  <c r="DT38" i="14"/>
  <c r="EU38" i="14"/>
  <c r="EI38" i="14"/>
  <c r="HC38"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FB60" i="14"/>
  <c r="HN60" i="14"/>
  <c r="GE60" i="14"/>
  <c r="FP60" i="14"/>
  <c r="GO60" i="14"/>
  <c r="HP60" i="14"/>
  <c r="FE6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Y67" i="14"/>
  <c r="GE67" i="14"/>
  <c r="HK67" i="14"/>
  <c r="ER67" i="14"/>
  <c r="FX67" i="14"/>
  <c r="HD67" i="14"/>
  <c r="FE67" i="14"/>
  <c r="DZ67" i="14"/>
  <c r="GL67" i="14"/>
  <c r="FA67" i="14"/>
  <c r="HM67" i="14"/>
  <c r="FZ67"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Q33" i="15"/>
  <c r="FW33" i="15"/>
  <c r="HC33" i="15"/>
  <c r="EJ33" i="15"/>
  <c r="FP33" i="15"/>
  <c r="GV33" i="15"/>
  <c r="EC33" i="15"/>
  <c r="FI33" i="15"/>
  <c r="GO33" i="15"/>
  <c r="EL33" i="15"/>
  <c r="FF33" i="15"/>
  <c r="FZ33" i="15"/>
  <c r="GT3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EX33" i="14"/>
  <c r="HJ33" i="14"/>
  <c r="GA33" i="14"/>
  <c r="FI33" i="14"/>
  <c r="GJ33" i="14"/>
  <c r="HD33" i="14"/>
  <c r="DT19" i="14"/>
  <c r="EZ19" i="14"/>
  <c r="GF19" i="14"/>
  <c r="HL19" i="14"/>
  <c r="ES19" i="14"/>
  <c r="FY19" i="14"/>
  <c r="HE19" i="14"/>
  <c r="FO19" i="14"/>
  <c r="ED19" i="14"/>
  <c r="GP19" i="14"/>
  <c r="GQ19" i="14"/>
  <c r="DW19" i="14"/>
  <c r="GL19"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EH76" i="14"/>
  <c r="FN76" i="14"/>
  <c r="GT76" i="14"/>
  <c r="EE76" i="14"/>
  <c r="FK76" i="14"/>
  <c r="GQ76" i="14"/>
  <c r="EB76" i="14"/>
  <c r="GN76" i="14"/>
  <c r="FA76" i="14"/>
  <c r="HM76" i="14"/>
  <c r="GB76" i="14"/>
  <c r="HI76" i="14"/>
  <c r="FU76" i="14"/>
  <c r="EU16" i="14"/>
  <c r="GA16" i="14"/>
  <c r="HG16" i="14"/>
  <c r="EN16" i="14"/>
  <c r="FT16" i="14"/>
  <c r="GZ16" i="14"/>
  <c r="EX16" i="14"/>
  <c r="HJ16" i="14"/>
  <c r="FY16" i="14"/>
  <c r="FJ16" i="14"/>
  <c r="GS16" i="14"/>
  <c r="HN16"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O17" i="15"/>
  <c r="FI17" i="15"/>
  <c r="GG17" i="15"/>
  <c r="HA17" i="15"/>
  <c r="DZ17" i="15"/>
  <c r="EX17" i="15"/>
  <c r="FR17" i="15"/>
  <c r="GL17" i="15"/>
  <c r="HJ17" i="15"/>
  <c r="EI17" i="15"/>
  <c r="FC17" i="15"/>
  <c r="GA17" i="15"/>
  <c r="GU17" i="15"/>
  <c r="HO17" i="15"/>
  <c r="GJ17" i="15"/>
  <c r="FH17" i="15"/>
  <c r="EF17" i="15"/>
  <c r="GF17" i="15"/>
  <c r="FP17" i="15"/>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77" i="15"/>
  <c r="EB77" i="15"/>
  <c r="EJ77" i="15"/>
  <c r="EN77" i="15"/>
  <c r="ER77" i="15"/>
  <c r="EZ77" i="15"/>
  <c r="FD77" i="15"/>
  <c r="FH77" i="15"/>
  <c r="FP77" i="15"/>
  <c r="FT77" i="15"/>
  <c r="FX77" i="15"/>
  <c r="GF77" i="15"/>
  <c r="GJ77" i="15"/>
  <c r="GN77" i="15"/>
  <c r="GV77" i="15"/>
  <c r="GZ77" i="15"/>
  <c r="HD77" i="15"/>
  <c r="HL77" i="15"/>
  <c r="HP77" i="15"/>
  <c r="HT77" i="15"/>
  <c r="EC77" i="15"/>
  <c r="EG77" i="15"/>
  <c r="EK77" i="15"/>
  <c r="ES77" i="15"/>
  <c r="EW77" i="15"/>
  <c r="FA77" i="15"/>
  <c r="FI77" i="15"/>
  <c r="FM77" i="15"/>
  <c r="FQ77" i="15"/>
  <c r="FY77" i="15"/>
  <c r="GC77" i="15"/>
  <c r="GG77" i="15"/>
  <c r="GO77" i="15"/>
  <c r="GS77" i="15"/>
  <c r="GW77" i="15"/>
  <c r="HE77" i="15"/>
  <c r="HI77" i="15"/>
  <c r="HM77" i="15"/>
  <c r="DZ77" i="15"/>
  <c r="ED77" i="15"/>
  <c r="EH77" i="15"/>
  <c r="EP77" i="15"/>
  <c r="ET77" i="15"/>
  <c r="EX77" i="15"/>
  <c r="FF77" i="15"/>
  <c r="FJ77" i="15"/>
  <c r="FN77" i="15"/>
  <c r="FV77" i="15"/>
  <c r="FZ77" i="15"/>
  <c r="GD77" i="15"/>
  <c r="GL77" i="15"/>
  <c r="GP77" i="15"/>
  <c r="GT77" i="15"/>
  <c r="HB77" i="15"/>
  <c r="HF77" i="15"/>
  <c r="HJ77" i="15"/>
  <c r="HR77" i="15"/>
  <c r="EM77" i="15"/>
  <c r="FC77" i="15"/>
  <c r="GI77" i="15"/>
  <c r="GY77" i="15"/>
  <c r="HO77" i="15"/>
  <c r="EQ77" i="15"/>
  <c r="FG77" i="15"/>
  <c r="FW77" i="15"/>
  <c r="HC77" i="15"/>
  <c r="HS77" i="15"/>
  <c r="EE77" i="15"/>
  <c r="FK77" i="15"/>
  <c r="GA77" i="15"/>
  <c r="GQ77" i="15"/>
  <c r="GE77" i="15"/>
  <c r="EI77" i="15"/>
  <c r="GU77" i="15"/>
  <c r="HK77" i="15"/>
  <c r="FO77"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E94" i="15"/>
  <c r="DX94" i="15"/>
  <c r="ER94" i="15"/>
  <c r="EK94" i="15"/>
  <c r="EH94" i="15"/>
  <c r="FP94" i="15"/>
  <c r="GN94" i="15"/>
  <c r="HH94" i="15"/>
  <c r="EY94" i="15"/>
  <c r="FY94" i="15"/>
  <c r="GS94" i="15"/>
  <c r="HM94" i="15"/>
  <c r="FJ94" i="15"/>
  <c r="GD94" i="15"/>
  <c r="GX94" i="15"/>
  <c r="ED94" i="15"/>
  <c r="ET94" i="15"/>
  <c r="FC94" i="15"/>
  <c r="HC94"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D21" i="15"/>
  <c r="EX21" i="15"/>
  <c r="FV21" i="15"/>
  <c r="GP21" i="15"/>
  <c r="HJ21" i="15"/>
  <c r="EM21" i="15"/>
  <c r="FG21" i="15"/>
  <c r="GA21" i="15"/>
  <c r="GY21" i="15"/>
  <c r="HS21" i="15"/>
  <c r="EN21" i="15"/>
  <c r="FL21" i="15"/>
  <c r="GF21" i="15"/>
  <c r="GZ21" i="15"/>
  <c r="EG21" i="15"/>
  <c r="HI21" i="15"/>
  <c r="GW21" i="15"/>
  <c r="GK21" i="15"/>
  <c r="GO21"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EH92" i="14"/>
  <c r="FB92" i="14"/>
  <c r="FZ92" i="14"/>
  <c r="GT92" i="14"/>
  <c r="HN92" i="14"/>
  <c r="EQ92" i="14"/>
  <c r="FK92" i="14"/>
  <c r="GE92" i="14"/>
  <c r="HC92" i="14"/>
  <c r="EB92" i="14"/>
  <c r="FP92" i="14"/>
  <c r="HL92" i="14"/>
  <c r="FA92" i="14"/>
  <c r="GO92" i="14"/>
  <c r="EN92" i="14"/>
  <c r="GB92" i="14"/>
  <c r="HP92" i="14"/>
  <c r="HA92" i="14"/>
  <c r="FE92"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EI28" i="14"/>
  <c r="EY28" i="14"/>
  <c r="FO28" i="14"/>
  <c r="GE28" i="14"/>
  <c r="GU28" i="14"/>
  <c r="HK28" i="14"/>
  <c r="EB28" i="14"/>
  <c r="ER28" i="14"/>
  <c r="FH28" i="14"/>
  <c r="FX28" i="14"/>
  <c r="GN28" i="14"/>
  <c r="HD28" i="14"/>
  <c r="DV28" i="14"/>
  <c r="FB28" i="14"/>
  <c r="GH28" i="14"/>
  <c r="HN28" i="14"/>
  <c r="EW28" i="14"/>
  <c r="GC28" i="14"/>
  <c r="HI28" i="14"/>
  <c r="GD28" i="14"/>
  <c r="EK28" i="14"/>
  <c r="GW28" i="14"/>
  <c r="FF28" i="14"/>
  <c r="FY28" i="14"/>
  <c r="HE28"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U93" i="14"/>
  <c r="EK93" i="14"/>
  <c r="FA93" i="14"/>
  <c r="FQ93" i="14"/>
  <c r="GG93" i="14"/>
  <c r="GW93" i="14"/>
  <c r="HM93" i="14"/>
  <c r="EH93" i="14"/>
  <c r="EX93" i="14"/>
  <c r="FN93" i="14"/>
  <c r="GD93" i="14"/>
  <c r="GT93" i="14"/>
  <c r="HJ93" i="14"/>
  <c r="EM93" i="14"/>
  <c r="FS93" i="14"/>
  <c r="GY93" i="14"/>
  <c r="EF93" i="14"/>
  <c r="FL93" i="14"/>
  <c r="GR93" i="14"/>
  <c r="EA93" i="14"/>
  <c r="FG93" i="14"/>
  <c r="GM93" i="14"/>
  <c r="EB93" i="14"/>
  <c r="FP93" i="14"/>
  <c r="HD93" i="14"/>
  <c r="HL93"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V49" i="14"/>
  <c r="EL49" i="14"/>
  <c r="FB49" i="14"/>
  <c r="FR49" i="14"/>
  <c r="GH49" i="14"/>
  <c r="GX49" i="14"/>
  <c r="HN49" i="14"/>
  <c r="EI49" i="14"/>
  <c r="EY49" i="14"/>
  <c r="FO49" i="14"/>
  <c r="GE49" i="14"/>
  <c r="GU49" i="14"/>
  <c r="HK49" i="14"/>
  <c r="EK49" i="14"/>
  <c r="FQ49" i="14"/>
  <c r="GW49" i="14"/>
  <c r="EF49" i="14"/>
  <c r="FL49" i="14"/>
  <c r="GR49" i="14"/>
  <c r="DY49" i="14"/>
  <c r="GK49" i="14"/>
  <c r="FH49" i="14"/>
  <c r="EG49" i="14"/>
  <c r="GS49" i="14"/>
  <c r="GF49" i="14"/>
  <c r="HL49"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I57" i="15"/>
  <c r="EQ57" i="15"/>
  <c r="FC57" i="15"/>
  <c r="FO57" i="15"/>
  <c r="FW57" i="15"/>
  <c r="GI57" i="15"/>
  <c r="GU57" i="15"/>
  <c r="HC57" i="15"/>
  <c r="HO57" i="15"/>
  <c r="EB57" i="15"/>
  <c r="EJ57" i="15"/>
  <c r="EV57" i="15"/>
  <c r="FH57" i="15"/>
  <c r="FP57" i="15"/>
  <c r="GB57" i="15"/>
  <c r="GN57" i="15"/>
  <c r="GV57" i="15"/>
  <c r="HH57" i="15"/>
  <c r="HT57" i="15"/>
  <c r="EC57" i="15"/>
  <c r="EO57" i="15"/>
  <c r="FA57" i="15"/>
  <c r="FE57" i="15"/>
  <c r="FI57" i="15"/>
  <c r="FU57" i="15"/>
  <c r="FY57" i="15"/>
  <c r="GG57" i="15"/>
  <c r="GO57" i="15"/>
  <c r="GW57" i="15"/>
  <c r="HA57" i="15"/>
  <c r="HM57" i="15"/>
  <c r="HQ57" i="15"/>
  <c r="EH57" i="15"/>
  <c r="GD57" i="15"/>
  <c r="GT57" i="15"/>
  <c r="EL57" i="15"/>
  <c r="FR57" i="15"/>
  <c r="GX57" i="15"/>
  <c r="HN57" i="15"/>
  <c r="FF57" i="15"/>
  <c r="FV57" i="15"/>
  <c r="GL57" i="15"/>
  <c r="FZ57" i="15"/>
  <c r="ED57" i="15"/>
  <c r="ET57" i="15"/>
  <c r="FJ57" i="15"/>
  <c r="EC22" i="15"/>
  <c r="EG22" i="15"/>
  <c r="ES22" i="15"/>
  <c r="EW22" i="15"/>
  <c r="FA22" i="15"/>
  <c r="FM22" i="15"/>
  <c r="FQ22" i="15"/>
  <c r="FY22" i="15"/>
  <c r="GG22" i="15"/>
  <c r="GO22" i="15"/>
  <c r="GS22" i="15"/>
  <c r="HE22" i="15"/>
  <c r="HI22" i="15"/>
  <c r="HM22" i="15"/>
  <c r="ED22" i="15"/>
  <c r="EH22" i="15"/>
  <c r="EP22" i="15"/>
  <c r="EX22" i="15"/>
  <c r="FF22" i="15"/>
  <c r="FJ22" i="15"/>
  <c r="FV22" i="15"/>
  <c r="FZ22" i="15"/>
  <c r="GD22" i="15"/>
  <c r="GP22" i="15"/>
  <c r="GT22" i="15"/>
  <c r="HB22" i="15"/>
  <c r="HJ22" i="15"/>
  <c r="HR22" i="15"/>
  <c r="EA22" i="15"/>
  <c r="EM22" i="15"/>
  <c r="EQ22" i="15"/>
  <c r="EU22" i="15"/>
  <c r="FG22" i="15"/>
  <c r="FK22" i="15"/>
  <c r="FS22" i="15"/>
  <c r="GA22" i="15"/>
  <c r="GI22" i="15"/>
  <c r="GM22" i="15"/>
  <c r="GY22" i="15"/>
  <c r="HC22" i="15"/>
  <c r="HG22" i="15"/>
  <c r="HS22" i="15"/>
  <c r="EB22" i="15"/>
  <c r="FH22" i="15"/>
  <c r="GN22" i="15"/>
  <c r="HT22" i="15"/>
  <c r="EF22" i="15"/>
  <c r="GB22" i="15"/>
  <c r="GR22" i="15"/>
  <c r="HH22" i="15"/>
  <c r="FP22" i="15"/>
  <c r="GF22" i="15"/>
  <c r="HL22" i="15"/>
  <c r="GZ22" i="15"/>
  <c r="HP22" i="15"/>
  <c r="FT22" i="15"/>
  <c r="DZ54" i="15"/>
  <c r="ED54" i="15"/>
  <c r="EH54" i="15"/>
  <c r="ET54" i="15"/>
  <c r="EX54" i="15"/>
  <c r="FF54" i="15"/>
  <c r="FN54" i="15"/>
  <c r="FV54" i="15"/>
  <c r="FZ54" i="15"/>
  <c r="GL54" i="15"/>
  <c r="GP54" i="15"/>
  <c r="GT54" i="15"/>
  <c r="HF54" i="15"/>
  <c r="HJ54" i="15"/>
  <c r="HR54" i="15"/>
  <c r="EE54" i="15"/>
  <c r="EM54" i="15"/>
  <c r="EQ54" i="15"/>
  <c r="FC54" i="15"/>
  <c r="FG54" i="15"/>
  <c r="FK54" i="15"/>
  <c r="FW54" i="15"/>
  <c r="GA54" i="15"/>
  <c r="GI54" i="15"/>
  <c r="GQ54" i="15"/>
  <c r="GY54" i="15"/>
  <c r="HC54" i="15"/>
  <c r="HO54" i="15"/>
  <c r="HS54" i="15"/>
  <c r="DX54" i="15"/>
  <c r="EJ54" i="15"/>
  <c r="EN54" i="15"/>
  <c r="EV54" i="15"/>
  <c r="FD54" i="15"/>
  <c r="FL54" i="15"/>
  <c r="FP54" i="15"/>
  <c r="GB54" i="15"/>
  <c r="GF54" i="15"/>
  <c r="GJ54" i="15"/>
  <c r="GV54" i="15"/>
  <c r="GZ54" i="15"/>
  <c r="HH54" i="15"/>
  <c r="HP54" i="15"/>
  <c r="EG54" i="15"/>
  <c r="EW54" i="15"/>
  <c r="GS54" i="15"/>
  <c r="HI54" i="15"/>
  <c r="EK54" i="15"/>
  <c r="GG54" i="15"/>
  <c r="GW54" i="15"/>
  <c r="DY54" i="15"/>
  <c r="FE54" i="15"/>
  <c r="FU54" i="15"/>
  <c r="GK54" i="15"/>
  <c r="HQ54" i="15"/>
  <c r="FI54" i="15"/>
  <c r="FY54" i="15"/>
  <c r="GO54" i="15"/>
  <c r="ES54" i="15"/>
  <c r="HE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HT65" i="15"/>
  <c r="DY65" i="15"/>
  <c r="EC65" i="15"/>
  <c r="EG65" i="15"/>
  <c r="EK65" i="15"/>
  <c r="EO65" i="15"/>
  <c r="ES65" i="15"/>
  <c r="EW65" i="15"/>
  <c r="FA65" i="15"/>
  <c r="FE65" i="15"/>
  <c r="FI65" i="15"/>
  <c r="FM65" i="15"/>
  <c r="FQ65" i="15"/>
  <c r="FU65" i="15"/>
  <c r="FY65" i="15"/>
  <c r="GC65" i="15"/>
  <c r="GG65" i="15"/>
  <c r="GK65" i="15"/>
  <c r="GO65" i="15"/>
  <c r="GS65" i="15"/>
  <c r="GW65" i="15"/>
  <c r="HA65" i="15"/>
  <c r="HE65" i="15"/>
  <c r="HI65" i="15"/>
  <c r="HM65" i="15"/>
  <c r="HQ65" i="15"/>
  <c r="DZ65" i="15"/>
  <c r="EP65" i="15"/>
  <c r="FF65" i="15"/>
  <c r="FV65" i="15"/>
  <c r="GL65" i="15"/>
  <c r="HB65" i="15"/>
  <c r="HR65" i="15"/>
  <c r="ED65" i="15"/>
  <c r="ET65" i="15"/>
  <c r="FJ65" i="15"/>
  <c r="FZ65" i="15"/>
  <c r="GP65" i="15"/>
  <c r="HF65" i="15"/>
  <c r="EH65" i="15"/>
  <c r="EX65" i="15"/>
  <c r="FN65" i="15"/>
  <c r="GD65" i="15"/>
  <c r="GT65" i="15"/>
  <c r="HJ65" i="15"/>
  <c r="EL65" i="15"/>
  <c r="GX65" i="15"/>
  <c r="FB65" i="15"/>
  <c r="HN65" i="15"/>
  <c r="FR65" i="15"/>
  <c r="GH65" i="15"/>
  <c r="DQ11" i="14"/>
  <c r="DM11" i="14"/>
  <c r="DI11" i="14"/>
  <c r="DE11" i="14"/>
  <c r="DA11" i="14"/>
  <c r="CW11" i="14"/>
  <c r="CS11" i="14"/>
  <c r="CO11" i="14"/>
  <c r="CK11" i="14"/>
  <c r="CG11" i="14"/>
  <c r="CC11" i="14"/>
  <c r="BY11" i="14"/>
  <c r="BU11" i="14"/>
  <c r="BQ11" i="14"/>
  <c r="BM11" i="14"/>
  <c r="BI11" i="14"/>
  <c r="BE11" i="14"/>
  <c r="BA11" i="14"/>
  <c r="AW11" i="14"/>
  <c r="AS11" i="14"/>
  <c r="EG81" i="14"/>
  <c r="FA81" i="14"/>
  <c r="FU81" i="14"/>
  <c r="GS81" i="14"/>
  <c r="HM81" i="14"/>
  <c r="EL81" i="14"/>
  <c r="FJ81" i="14"/>
  <c r="GD81" i="14"/>
  <c r="GX81" i="14"/>
  <c r="EI81" i="14"/>
  <c r="FW81" i="14"/>
  <c r="HK81" i="14"/>
  <c r="FH81" i="14"/>
  <c r="GV81" i="14"/>
  <c r="EM81" i="14"/>
  <c r="GI81" i="14"/>
  <c r="DX81" i="14"/>
  <c r="FL81" i="14"/>
  <c r="GB81" i="14"/>
  <c r="EH17" i="14"/>
  <c r="FB17" i="14"/>
  <c r="FZ17" i="14"/>
  <c r="GT17" i="14"/>
  <c r="HN17" i="14"/>
  <c r="EQ17" i="14"/>
  <c r="FK17" i="14"/>
  <c r="GE17" i="14"/>
  <c r="HC17" i="14"/>
  <c r="EC17" i="14"/>
  <c r="FQ17" i="14"/>
  <c r="HM17" i="14"/>
  <c r="FD17" i="14"/>
  <c r="GR17" i="14"/>
  <c r="FE17" i="14"/>
  <c r="ER17" i="14"/>
  <c r="EG17" i="14"/>
  <c r="EJ17" i="14"/>
  <c r="DT17"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EE99" i="14"/>
  <c r="EU99" i="14"/>
  <c r="FK99" i="14"/>
  <c r="GA99" i="14"/>
  <c r="GQ99" i="14"/>
  <c r="HG99" i="14"/>
  <c r="DX99" i="14"/>
  <c r="EN99" i="14"/>
  <c r="FD99" i="14"/>
  <c r="FT99" i="14"/>
  <c r="GJ99" i="14"/>
  <c r="GZ99" i="14"/>
  <c r="HP99" i="14"/>
  <c r="EW99" i="14"/>
  <c r="GC99" i="14"/>
  <c r="HI99" i="14"/>
  <c r="EX99" i="14"/>
  <c r="GD99" i="14"/>
  <c r="HJ99" i="14"/>
  <c r="ES99" i="14"/>
  <c r="FY99" i="14"/>
  <c r="HE99" i="14"/>
  <c r="GP99" i="14"/>
  <c r="ET99" i="14"/>
  <c r="FB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U22" i="14"/>
  <c r="EK22" i="14"/>
  <c r="FA22" i="14"/>
  <c r="FQ22" i="14"/>
  <c r="GG22" i="14"/>
  <c r="GW22" i="14"/>
  <c r="HM22" i="14"/>
  <c r="EH22" i="14"/>
  <c r="EX22" i="14"/>
  <c r="FN22" i="14"/>
  <c r="GD22" i="14"/>
  <c r="GT22" i="14"/>
  <c r="HJ22" i="14"/>
  <c r="EJ22" i="14"/>
  <c r="FP22" i="14"/>
  <c r="GV22" i="14"/>
  <c r="EE22" i="14"/>
  <c r="FK22" i="14"/>
  <c r="GQ22" i="14"/>
  <c r="EF22" i="14"/>
  <c r="GR22" i="14"/>
  <c r="FO22" i="14"/>
  <c r="DX22" i="14"/>
  <c r="GJ22" i="14"/>
  <c r="HC22" i="14"/>
  <c r="GM22"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EC14" i="14"/>
  <c r="ES14" i="14"/>
  <c r="FI14" i="14"/>
  <c r="FY14" i="14"/>
  <c r="GO14" i="14"/>
  <c r="HE14" i="14"/>
  <c r="DZ14" i="14"/>
  <c r="EP14" i="14"/>
  <c r="FF14" i="14"/>
  <c r="FV14" i="14"/>
  <c r="GL14" i="14"/>
  <c r="HB14" i="14"/>
  <c r="DT14" i="14"/>
  <c r="EZ14" i="14"/>
  <c r="GF14" i="14"/>
  <c r="HL14" i="14"/>
  <c r="EU14" i="14"/>
  <c r="GA14" i="14"/>
  <c r="HG14" i="14"/>
  <c r="FD14" i="14"/>
  <c r="HP14" i="14"/>
  <c r="FW14" i="14"/>
  <c r="EV14" i="14"/>
  <c r="HH14" i="14"/>
  <c r="E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EY44" i="14"/>
  <c r="FO44" i="14"/>
  <c r="GE44" i="14"/>
  <c r="GU44" i="14"/>
  <c r="HK44" i="14"/>
  <c r="EB44" i="14"/>
  <c r="ER44" i="14"/>
  <c r="FH44" i="14"/>
  <c r="FX44" i="14"/>
  <c r="GN44" i="14"/>
  <c r="HD44" i="14"/>
  <c r="DV44" i="14"/>
  <c r="FB44" i="14"/>
  <c r="GH44" i="14"/>
  <c r="HN44" i="14"/>
  <c r="EW44" i="14"/>
  <c r="GC44" i="14"/>
  <c r="HI44" i="14"/>
  <c r="GD44" i="14"/>
  <c r="EK44" i="14"/>
  <c r="GW44" i="14"/>
  <c r="FF44" i="14"/>
  <c r="FI44" i="14"/>
  <c r="ES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ED38" i="15"/>
  <c r="EX38" i="15"/>
  <c r="FJ38" i="15"/>
  <c r="GD38" i="15"/>
  <c r="GP38" i="15"/>
  <c r="HJ38" i="15"/>
  <c r="EA38" i="15"/>
  <c r="EU38" i="15"/>
  <c r="FG38" i="15"/>
  <c r="GA38" i="15"/>
  <c r="GM38" i="15"/>
  <c r="HG38" i="15"/>
  <c r="HS38" i="15"/>
  <c r="EN38" i="15"/>
  <c r="EZ38" i="15"/>
  <c r="FT38" i="15"/>
  <c r="GF38" i="15"/>
  <c r="GZ38" i="15"/>
  <c r="HL38" i="15"/>
  <c r="FI38" i="15"/>
  <c r="HE38" i="15"/>
  <c r="GS38" i="15"/>
  <c r="FA38" i="15"/>
  <c r="FE38" i="15"/>
  <c r="DY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DX70" i="15"/>
  <c r="EB70" i="15"/>
  <c r="EF70" i="15"/>
  <c r="EJ70" i="15"/>
  <c r="EN70" i="15"/>
  <c r="ER70" i="15"/>
  <c r="EV70" i="15"/>
  <c r="EZ70" i="15"/>
  <c r="FD70" i="15"/>
  <c r="FH70" i="15"/>
  <c r="FL70" i="15"/>
  <c r="FP70" i="15"/>
  <c r="FT70" i="15"/>
  <c r="FX70" i="15"/>
  <c r="GB70" i="15"/>
  <c r="GF70" i="15"/>
  <c r="GJ70" i="15"/>
  <c r="GN70" i="15"/>
  <c r="GR70" i="15"/>
  <c r="GV70" i="15"/>
  <c r="GZ70" i="15"/>
  <c r="HD70" i="15"/>
  <c r="HH70" i="15"/>
  <c r="HL70" i="15"/>
  <c r="HP70" i="15"/>
  <c r="HT70" i="15"/>
  <c r="EG70" i="15"/>
  <c r="EW70" i="15"/>
  <c r="FM70" i="15"/>
  <c r="GC70" i="15"/>
  <c r="GS70" i="15"/>
  <c r="HI70" i="15"/>
  <c r="EK70" i="15"/>
  <c r="FA70" i="15"/>
  <c r="FQ70" i="15"/>
  <c r="GG70" i="15"/>
  <c r="GW70" i="15"/>
  <c r="HM70" i="15"/>
  <c r="DY70" i="15"/>
  <c r="EO70" i="15"/>
  <c r="FE70" i="15"/>
  <c r="FU70" i="15"/>
  <c r="GK70" i="15"/>
  <c r="HA70" i="15"/>
  <c r="HQ70" i="15"/>
  <c r="ES70" i="15"/>
  <c r="HE70" i="15"/>
  <c r="FI70" i="15"/>
  <c r="FY70" i="15"/>
  <c r="GO70" i="15"/>
  <c r="EC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3" i="9"/>
  <c r="C13"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3"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HT86" i="15"/>
  <c r="DY86" i="15"/>
  <c r="EC86" i="15"/>
  <c r="EG86" i="15"/>
  <c r="EK86" i="15"/>
  <c r="EO86" i="15"/>
  <c r="ES86" i="15"/>
  <c r="EW86" i="15"/>
  <c r="FA86" i="15"/>
  <c r="FE86" i="15"/>
  <c r="FI86" i="15"/>
  <c r="FM86" i="15"/>
  <c r="FQ86" i="15"/>
  <c r="FU86" i="15"/>
  <c r="FY86" i="15"/>
  <c r="GC86" i="15"/>
  <c r="GG86" i="15"/>
  <c r="GK86" i="15"/>
  <c r="GO86" i="15"/>
  <c r="GS86" i="15"/>
  <c r="GW86" i="15"/>
  <c r="HA86" i="15"/>
  <c r="HE86" i="15"/>
  <c r="HI86" i="15"/>
  <c r="HM86" i="15"/>
  <c r="HQ86" i="15"/>
  <c r="DZ86" i="15"/>
  <c r="EP86" i="15"/>
  <c r="FF86" i="15"/>
  <c r="FV86" i="15"/>
  <c r="GL86" i="15"/>
  <c r="HB86" i="15"/>
  <c r="HR86" i="15"/>
  <c r="ED86" i="15"/>
  <c r="ET86" i="15"/>
  <c r="FJ86" i="15"/>
  <c r="FZ86" i="15"/>
  <c r="GP86" i="15"/>
  <c r="HF86" i="15"/>
  <c r="EH86" i="15"/>
  <c r="EX86" i="15"/>
  <c r="FN86" i="15"/>
  <c r="GD86" i="15"/>
  <c r="GT86" i="15"/>
  <c r="HJ86" i="15"/>
  <c r="FR86" i="15"/>
  <c r="GH86" i="15"/>
  <c r="EL86" i="15"/>
  <c r="GX86" i="15"/>
  <c r="F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HN86" i="15"/>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4" i="9"/>
  <c r="B13" i="9"/>
  <c r="L13" i="9"/>
  <c r="M13"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4" i="5"/>
  <c r="D13"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3" i="9"/>
  <c r="N13"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CU98" i="15" l="1"/>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4" i="9"/>
  <c r="D14" i="9"/>
  <c r="N14" i="9"/>
  <c r="H14" i="9"/>
  <c r="M14" i="9"/>
  <c r="A15" i="9"/>
  <c r="I14" i="9"/>
  <c r="B14" i="9"/>
  <c r="G14" i="9"/>
  <c r="L14"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P104" i="15"/>
  <c r="O104" i="15" s="1"/>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5" i="9"/>
  <c r="N15" i="9"/>
  <c r="H15" i="9"/>
  <c r="A16" i="9"/>
  <c r="C15" i="9"/>
  <c r="D15" i="9"/>
  <c r="G15" i="9"/>
  <c r="B15" i="9"/>
  <c r="L15" i="9"/>
  <c r="I15"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6" i="9"/>
  <c r="C16" i="9"/>
  <c r="G16" i="9"/>
  <c r="M16" i="9"/>
  <c r="A17" i="9"/>
  <c r="D16" i="9"/>
  <c r="B16" i="9"/>
  <c r="N16" i="9"/>
  <c r="I16" i="9"/>
  <c r="L16"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7" i="9"/>
  <c r="A18" i="9"/>
  <c r="L17" i="9"/>
  <c r="G17" i="9"/>
  <c r="I17" i="9"/>
  <c r="C17" i="9"/>
  <c r="N17" i="9"/>
  <c r="M17" i="9"/>
  <c r="D17" i="9"/>
  <c r="H17"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19" i="9"/>
  <c r="I18" i="9"/>
  <c r="H18" i="9"/>
  <c r="N18" i="9"/>
  <c r="B18" i="9"/>
  <c r="G18" i="9"/>
  <c r="L18" i="9"/>
  <c r="D18" i="9"/>
  <c r="C18" i="9"/>
  <c r="M18"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19" i="9"/>
  <c r="M19" i="9"/>
  <c r="D19" i="9"/>
  <c r="H19" i="9"/>
  <c r="I19" i="9"/>
  <c r="B19" i="9"/>
  <c r="L19" i="9"/>
  <c r="G19" i="9"/>
  <c r="C19" i="9"/>
  <c r="A20"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0" i="9"/>
  <c r="C20" i="9"/>
  <c r="D20" i="9"/>
  <c r="N20" i="9"/>
  <c r="B20" i="9"/>
  <c r="I20" i="9"/>
  <c r="L20" i="9"/>
  <c r="G20" i="9"/>
  <c r="H20" i="9"/>
  <c r="A21"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1" i="9"/>
  <c r="N21" i="9"/>
  <c r="M21" i="9"/>
  <c r="D21" i="9"/>
  <c r="A22" i="9"/>
  <c r="L21" i="9"/>
  <c r="C21" i="9"/>
  <c r="I21" i="9"/>
  <c r="G21" i="9"/>
  <c r="B21"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2" i="9"/>
  <c r="B22" i="9"/>
  <c r="N22" i="9"/>
  <c r="H22" i="9"/>
  <c r="G22" i="9"/>
  <c r="A23" i="9"/>
  <c r="D22" i="9"/>
  <c r="L22" i="9"/>
  <c r="C22" i="9"/>
  <c r="M22"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3" i="9"/>
  <c r="I23" i="9"/>
  <c r="G23" i="9"/>
  <c r="C23" i="9"/>
  <c r="L23" i="9"/>
  <c r="N23" i="9"/>
  <c r="H23" i="9"/>
  <c r="M23" i="9"/>
  <c r="D23" i="9"/>
  <c r="A24"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4" i="9"/>
  <c r="L24" i="9"/>
  <c r="H24" i="9"/>
  <c r="B24" i="9"/>
  <c r="N24" i="9"/>
  <c r="M24" i="9"/>
  <c r="C24" i="9"/>
  <c r="G24" i="9"/>
  <c r="A25" i="9"/>
  <c r="D24"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GA107" i="15"/>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5" i="9"/>
  <c r="M25" i="9"/>
  <c r="G25" i="9"/>
  <c r="B25" i="9"/>
  <c r="A26" i="9"/>
  <c r="H25" i="9"/>
  <c r="L25" i="9"/>
  <c r="D25" i="9"/>
  <c r="N25" i="9"/>
  <c r="C25" i="9"/>
  <c r="C100" i="16"/>
  <c r="B101" i="16"/>
  <c r="C46" i="18"/>
  <c r="B45" i="18"/>
  <c r="DY10" i="7"/>
  <c r="AA10" i="7"/>
  <c r="FF107" i="14"/>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BE9" i="14" l="1"/>
  <c r="FA9" i="14"/>
  <c r="FQ10" i="24"/>
  <c r="FQ8" i="24"/>
  <c r="FQ4" i="24"/>
  <c r="FQ9" i="24" s="1"/>
  <c r="BU4" i="24"/>
  <c r="FP11" i="24"/>
  <c r="EY8" i="19"/>
  <c r="FV109" i="14"/>
  <c r="FF109" i="14"/>
  <c r="CA104" i="14"/>
  <c r="FW106" i="14"/>
  <c r="FW104" i="14"/>
  <c r="FW107" i="14" s="1"/>
  <c r="FW108" i="14"/>
  <c r="FC5" i="15"/>
  <c r="BG5" i="15"/>
  <c r="FL109" i="15"/>
  <c r="GA109" i="15"/>
  <c r="AG8" i="15"/>
  <c r="EE8" i="15"/>
  <c r="BI8" i="15"/>
  <c r="FE8" i="15"/>
  <c r="CF104" i="15"/>
  <c r="GB106" i="15"/>
  <c r="GB104" i="15"/>
  <c r="GB108" i="15" s="1"/>
  <c r="GB107" i="15"/>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7" i="9"/>
  <c r="G26" i="9"/>
  <c r="H26" i="9"/>
  <c r="L26" i="9"/>
  <c r="C26" i="9"/>
  <c r="N26" i="9"/>
  <c r="M26" i="9"/>
  <c r="D26" i="9"/>
  <c r="B26" i="9"/>
  <c r="I26" i="9"/>
  <c r="FA10" i="14"/>
  <c r="BE10" i="14"/>
  <c r="FA9" i="7"/>
  <c r="BE9" i="7"/>
  <c r="BF7" i="14"/>
  <c r="FB7" i="14"/>
  <c r="DZ9" i="14"/>
  <c r="AB9" i="14"/>
  <c r="EA9" i="7"/>
  <c r="AC9" i="7"/>
  <c r="DZ5" i="14"/>
  <c r="AB5" i="14"/>
  <c r="DX10" i="7"/>
  <c r="Z10" i="7"/>
  <c r="C101" i="16"/>
  <c r="B102" i="16"/>
  <c r="BH7" i="15"/>
  <c r="FD7" i="15"/>
  <c r="C71" i="18"/>
  <c r="B72" i="18"/>
  <c r="BF9" i="14" l="1"/>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GB109"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FK109" i="15" s="1"/>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8" i="9"/>
  <c r="B27" i="9"/>
  <c r="G27" i="9"/>
  <c r="C27" i="9"/>
  <c r="D27" i="9"/>
  <c r="H27" i="9"/>
  <c r="N27" i="9"/>
  <c r="M27" i="9"/>
  <c r="I27" i="9"/>
  <c r="L27" i="9"/>
  <c r="AB4" i="14"/>
  <c r="DZ4" i="14"/>
  <c r="FC8" i="14"/>
  <c r="BG8" i="14"/>
  <c r="FD4" i="15"/>
  <c r="BH4" i="15"/>
  <c r="EE4" i="15"/>
  <c r="AG4" i="15"/>
  <c r="FC9" i="14" l="1"/>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8" i="9"/>
  <c r="G28" i="9"/>
  <c r="D28" i="9"/>
  <c r="A29" i="9"/>
  <c r="L28" i="9"/>
  <c r="M28" i="9"/>
  <c r="C28" i="9"/>
  <c r="H28" i="9"/>
  <c r="N28" i="9"/>
  <c r="B28"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29" i="9"/>
  <c r="H29" i="9"/>
  <c r="G29" i="9"/>
  <c r="B29" i="9"/>
  <c r="A30" i="9"/>
  <c r="I29" i="9"/>
  <c r="N29" i="9"/>
  <c r="M29" i="9"/>
  <c r="L29" i="9"/>
  <c r="D29"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0" i="9"/>
  <c r="D30" i="9"/>
  <c r="B30" i="9"/>
  <c r="N30" i="9"/>
  <c r="I30" i="9"/>
  <c r="L30" i="9"/>
  <c r="M30" i="9"/>
  <c r="H30" i="9"/>
  <c r="G30" i="9"/>
  <c r="A31"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9" i="14" s="1"/>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1" i="9"/>
  <c r="M31" i="9"/>
  <c r="A32" i="9"/>
  <c r="C31" i="9"/>
  <c r="D31" i="9"/>
  <c r="G31" i="9"/>
  <c r="L31" i="9"/>
  <c r="B31" i="9"/>
  <c r="I31" i="9"/>
  <c r="N31" i="9"/>
  <c r="X4" i="14"/>
  <c r="DV4" i="14"/>
  <c r="BM7" i="15"/>
  <c r="FI7" i="15"/>
  <c r="FG9" i="14" l="1"/>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2" i="9"/>
  <c r="B32" i="9"/>
  <c r="G32" i="9"/>
  <c r="I32" i="9"/>
  <c r="A33" i="9"/>
  <c r="N32" i="9"/>
  <c r="M32" i="9"/>
  <c r="H32" i="9"/>
  <c r="L32" i="9"/>
  <c r="C32"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3" i="9"/>
  <c r="N33" i="9"/>
  <c r="G33" i="9"/>
  <c r="A34" i="9"/>
  <c r="D33" i="9"/>
  <c r="I33" i="9"/>
  <c r="L33" i="9"/>
  <c r="C33" i="9"/>
  <c r="M33" i="9"/>
  <c r="H33"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9" i="15"/>
  <c r="GI107" i="15"/>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4" i="9"/>
  <c r="N34" i="9"/>
  <c r="C34" i="9"/>
  <c r="G34" i="9"/>
  <c r="I34" i="9"/>
  <c r="B34" i="9"/>
  <c r="A35" i="9"/>
  <c r="M34" i="9"/>
  <c r="H34" i="9"/>
  <c r="D34"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EV109" i="14" s="1"/>
  <c r="BN10" i="7"/>
  <c r="FJ10" i="7"/>
  <c r="BO8" i="14"/>
  <c r="FK8" i="14"/>
  <c r="A36" i="9"/>
  <c r="I35" i="9"/>
  <c r="D35" i="9"/>
  <c r="L35" i="9"/>
  <c r="C35" i="9"/>
  <c r="B35" i="9"/>
  <c r="N35" i="9"/>
  <c r="G35" i="9"/>
  <c r="M35" i="9"/>
  <c r="H35" i="9"/>
  <c r="FN5" i="14"/>
  <c r="BR5" i="14"/>
  <c r="BQ4" i="7"/>
  <c r="FM4" i="7"/>
  <c r="EU107" i="7"/>
  <c r="EU108" i="7"/>
  <c r="EU104" i="7"/>
  <c r="EU106" i="7" s="1"/>
  <c r="BQ7" i="15"/>
  <c r="FM7" i="15"/>
  <c r="C110" i="16"/>
  <c r="B111" i="16"/>
  <c r="FJ9" i="7"/>
  <c r="BN9" i="7"/>
  <c r="FL4" i="15"/>
  <c r="BP4" i="15"/>
  <c r="FK7" i="14"/>
  <c r="BO7" i="14"/>
  <c r="B81" i="18"/>
  <c r="C80" i="18"/>
  <c r="FK9" i="14" l="1"/>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6" i="9"/>
  <c r="L36" i="9"/>
  <c r="C36" i="9"/>
  <c r="N36" i="9"/>
  <c r="I36" i="9"/>
  <c r="H36" i="9"/>
  <c r="A37" i="9"/>
  <c r="D36" i="9"/>
  <c r="B36" i="9"/>
  <c r="M36"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7" i="9"/>
  <c r="D37" i="9"/>
  <c r="B37" i="9"/>
  <c r="N37" i="9"/>
  <c r="G37" i="9"/>
  <c r="L37" i="9"/>
  <c r="A38" i="9"/>
  <c r="M37" i="9"/>
  <c r="C37" i="9"/>
  <c r="H37"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39" i="9"/>
  <c r="L38" i="9"/>
  <c r="I38" i="9"/>
  <c r="N38" i="9"/>
  <c r="H38" i="9"/>
  <c r="M38" i="9"/>
  <c r="G38" i="9"/>
  <c r="C38" i="9"/>
  <c r="B38" i="9"/>
  <c r="D38"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39" i="9"/>
  <c r="D39" i="9"/>
  <c r="H39" i="9"/>
  <c r="L39" i="9"/>
  <c r="M39" i="9"/>
  <c r="A40" i="9"/>
  <c r="C39" i="9"/>
  <c r="I39" i="9"/>
  <c r="B39" i="9"/>
  <c r="N39"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0" i="9"/>
  <c r="G40" i="9"/>
  <c r="B40" i="9"/>
  <c r="D40" i="9"/>
  <c r="C40" i="9"/>
  <c r="A41" i="9"/>
  <c r="L40" i="9"/>
  <c r="H40" i="9"/>
  <c r="N40" i="9"/>
  <c r="I40"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1" i="9"/>
  <c r="N41" i="9"/>
  <c r="I41" i="9"/>
  <c r="D41" i="9"/>
  <c r="A42" i="9"/>
  <c r="M41" i="9"/>
  <c r="H41" i="9"/>
  <c r="C41" i="9"/>
  <c r="G41" i="9"/>
  <c r="L41"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2" i="9"/>
  <c r="M42" i="9"/>
  <c r="C42" i="9"/>
  <c r="B42" i="9"/>
  <c r="A43" i="9"/>
  <c r="D42" i="9"/>
  <c r="H42" i="9"/>
  <c r="I42" i="9"/>
  <c r="N42" i="9"/>
  <c r="G42"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3" i="9"/>
  <c r="N43" i="9"/>
  <c r="G43" i="9"/>
  <c r="A44" i="9"/>
  <c r="C43" i="9"/>
  <c r="H43" i="9"/>
  <c r="I43" i="9"/>
  <c r="D43" i="9"/>
  <c r="M43" i="9"/>
  <c r="L43"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4" i="9"/>
  <c r="B44" i="9"/>
  <c r="G44" i="9"/>
  <c r="N44" i="9"/>
  <c r="C44" i="9"/>
  <c r="L44" i="9"/>
  <c r="I44" i="9"/>
  <c r="D44" i="9"/>
  <c r="A45" i="9"/>
  <c r="M44"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5" i="9"/>
  <c r="H45" i="9"/>
  <c r="A46" i="9"/>
  <c r="D45" i="9"/>
  <c r="L45" i="9"/>
  <c r="B45" i="9"/>
  <c r="N45" i="9"/>
  <c r="G45" i="9"/>
  <c r="C45" i="9"/>
  <c r="I45"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7" i="14"/>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6" i="9"/>
  <c r="D46" i="9"/>
  <c r="N46" i="9"/>
  <c r="B46" i="9"/>
  <c r="I46" i="9"/>
  <c r="L46" i="9"/>
  <c r="A47" i="9"/>
  <c r="G46" i="9"/>
  <c r="H46" i="9"/>
  <c r="M46"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FV9" i="14" l="1"/>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7" i="9"/>
  <c r="L47" i="9"/>
  <c r="G47" i="9"/>
  <c r="D47" i="9"/>
  <c r="M47" i="9"/>
  <c r="C47" i="9"/>
  <c r="A48" i="9"/>
  <c r="H47" i="9"/>
  <c r="I47" i="9"/>
  <c r="N47"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8" i="9"/>
  <c r="A49" i="9"/>
  <c r="M48" i="9"/>
  <c r="D48" i="9"/>
  <c r="L48" i="9"/>
  <c r="I48" i="9"/>
  <c r="G48" i="9"/>
  <c r="C48" i="9"/>
  <c r="B48" i="9"/>
  <c r="N48"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49" i="9"/>
  <c r="B49" i="9"/>
  <c r="N49" i="9"/>
  <c r="M49" i="9"/>
  <c r="I49" i="9"/>
  <c r="D49" i="9"/>
  <c r="H49" i="9"/>
  <c r="L49" i="9"/>
  <c r="C49" i="9"/>
  <c r="A50"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0" i="9"/>
  <c r="L50" i="9"/>
  <c r="C50" i="9"/>
  <c r="N50" i="9"/>
  <c r="G50" i="9"/>
  <c r="M50" i="9"/>
  <c r="I50" i="9"/>
  <c r="H50" i="9"/>
  <c r="B50" i="9"/>
  <c r="A51"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2" i="9"/>
  <c r="N51" i="9"/>
  <c r="B51" i="9"/>
  <c r="H51" i="9"/>
  <c r="G51" i="9"/>
  <c r="C51" i="9"/>
  <c r="M51" i="9"/>
  <c r="L51" i="9"/>
  <c r="D51" i="9"/>
  <c r="I51"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2" i="9"/>
  <c r="N52" i="9"/>
  <c r="G52" i="9"/>
  <c r="A53" i="9"/>
  <c r="B52" i="9"/>
  <c r="D52" i="9"/>
  <c r="L52" i="9"/>
  <c r="H52" i="9"/>
  <c r="I52" i="9"/>
  <c r="M52"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3" i="9"/>
  <c r="B53" i="9"/>
  <c r="L53" i="9"/>
  <c r="A54" i="9"/>
  <c r="D53" i="9"/>
  <c r="N53" i="9"/>
  <c r="C53" i="9"/>
  <c r="H53" i="9"/>
  <c r="I53" i="9"/>
  <c r="M53"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4" i="9"/>
  <c r="M54" i="9"/>
  <c r="C54" i="9"/>
  <c r="A55" i="9"/>
  <c r="B54" i="9"/>
  <c r="D54" i="9"/>
  <c r="I54" i="9"/>
  <c r="N54" i="9"/>
  <c r="G54" i="9"/>
  <c r="L54"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5" i="9"/>
  <c r="M55" i="9"/>
  <c r="I55" i="9"/>
  <c r="H55" i="9"/>
  <c r="D55" i="9"/>
  <c r="L55" i="9"/>
  <c r="B55" i="9"/>
  <c r="N55" i="9"/>
  <c r="C55" i="9"/>
  <c r="A56"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6" i="9"/>
  <c r="A57" i="9"/>
  <c r="I56" i="9"/>
  <c r="M56" i="9"/>
  <c r="C56" i="9"/>
  <c r="D56" i="9"/>
  <c r="G56" i="9"/>
  <c r="H56" i="9"/>
  <c r="B56" i="9"/>
  <c r="L56"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7" i="9"/>
  <c r="H57" i="9"/>
  <c r="C57" i="9"/>
  <c r="I57" i="9"/>
  <c r="L57" i="9"/>
  <c r="B57" i="9"/>
  <c r="N57" i="9"/>
  <c r="G57" i="9"/>
  <c r="D57" i="9"/>
  <c r="A58"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8" i="9"/>
  <c r="B58" i="9"/>
  <c r="L58" i="9"/>
  <c r="N58" i="9"/>
  <c r="H58" i="9"/>
  <c r="C58" i="9"/>
  <c r="D58" i="9"/>
  <c r="G58" i="9"/>
  <c r="M58" i="9"/>
  <c r="A59" i="9"/>
  <c r="GK5" i="14"/>
  <c r="CO5" i="14"/>
  <c r="GH9" i="14" l="1"/>
  <c r="CL9" i="14"/>
  <c r="GX9" i="24"/>
  <c r="GX8" i="24"/>
  <c r="GX4" i="24"/>
  <c r="GX10" i="24" s="1"/>
  <c r="DB4" i="24"/>
  <c r="GW11" i="24"/>
  <c r="GE11" i="19"/>
  <c r="GF9" i="19"/>
  <c r="HC109" i="14"/>
  <c r="DH104" i="14"/>
  <c r="HD104" i="14"/>
  <c r="HD108" i="14" s="1"/>
  <c r="HD106" i="14"/>
  <c r="HD109" i="14" s="1"/>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59" i="9"/>
  <c r="G59" i="9"/>
  <c r="N59" i="9"/>
  <c r="I59" i="9"/>
  <c r="D59" i="9"/>
  <c r="B59" i="9"/>
  <c r="L59" i="9"/>
  <c r="A60" i="9"/>
  <c r="C59" i="9"/>
  <c r="H59" i="9"/>
  <c r="CL9" i="7"/>
  <c r="GH9" i="7"/>
  <c r="GJ4" i="15"/>
  <c r="CN4" i="15"/>
  <c r="C134" i="16"/>
  <c r="B135" i="16"/>
  <c r="DX108" i="14"/>
  <c r="DX107" i="14"/>
  <c r="DX104" i="14"/>
  <c r="DX106" i="14" s="1"/>
  <c r="GI7" i="14"/>
  <c r="CM7" i="14"/>
  <c r="DW107" i="7"/>
  <c r="DW108" i="7"/>
  <c r="DW104" i="7"/>
  <c r="DW106" i="7" s="1"/>
  <c r="GI9" i="14" l="1"/>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1" i="9"/>
  <c r="H60" i="9"/>
  <c r="C60" i="9"/>
  <c r="D60" i="9"/>
  <c r="N60" i="9"/>
  <c r="G60" i="9"/>
  <c r="I60" i="9"/>
  <c r="M60" i="9"/>
  <c r="L60" i="9"/>
  <c r="B60"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1" i="9"/>
  <c r="A62" i="9"/>
  <c r="I61" i="9"/>
  <c r="G61" i="9"/>
  <c r="C61" i="9"/>
  <c r="M61" i="9"/>
  <c r="H61" i="9"/>
  <c r="B61" i="9"/>
  <c r="L61" i="9"/>
  <c r="N61"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2" i="9"/>
  <c r="C62" i="9"/>
  <c r="G62" i="9"/>
  <c r="N62" i="9"/>
  <c r="H62" i="9"/>
  <c r="M62" i="9"/>
  <c r="I62" i="9"/>
  <c r="D62" i="9"/>
  <c r="B62" i="9"/>
  <c r="A63"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6" i="14"/>
  <c r="DT108" i="14"/>
  <c r="DT104" i="14"/>
  <c r="GL10" i="14"/>
  <c r="CP10" i="14"/>
  <c r="HP107" i="7"/>
  <c r="HP106" i="7"/>
  <c r="HP104" i="7"/>
  <c r="HP108" i="7" s="1"/>
  <c r="GL10" i="7"/>
  <c r="CP10" i="7"/>
  <c r="M63" i="9"/>
  <c r="C63" i="9"/>
  <c r="B63" i="9"/>
  <c r="N63" i="9"/>
  <c r="I63" i="9"/>
  <c r="L63" i="9"/>
  <c r="H63" i="9"/>
  <c r="A64" i="9"/>
  <c r="D63" i="9"/>
  <c r="G63" i="9"/>
  <c r="HP106" i="14"/>
  <c r="HP104" i="14"/>
  <c r="HP108" i="14" s="1"/>
  <c r="CP4" i="14"/>
  <c r="GL4" i="14"/>
  <c r="GM9" i="14" l="1"/>
  <c r="CQ9" i="14"/>
  <c r="HC9" i="24"/>
  <c r="HC8" i="24"/>
  <c r="DG4" i="24"/>
  <c r="HC4" i="24"/>
  <c r="HC10" i="24" s="1"/>
  <c r="HB11" i="24"/>
  <c r="HH108" i="14"/>
  <c r="DM104" i="14"/>
  <c r="HI104" i="14"/>
  <c r="HI108" i="14" s="1"/>
  <c r="HI106" i="14"/>
  <c r="HI107" i="14"/>
  <c r="DT109" i="14"/>
  <c r="HH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4" i="9"/>
  <c r="I64" i="9"/>
  <c r="D64" i="9"/>
  <c r="H64" i="9"/>
  <c r="G64" i="9"/>
  <c r="M64" i="9"/>
  <c r="C64" i="9"/>
  <c r="L64" i="9"/>
  <c r="N64" i="9"/>
  <c r="A65"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5" i="9"/>
  <c r="C65" i="9"/>
  <c r="A66" i="9"/>
  <c r="G65" i="9"/>
  <c r="M65" i="9"/>
  <c r="D65" i="9"/>
  <c r="L65" i="9"/>
  <c r="B65" i="9"/>
  <c r="H65" i="9"/>
  <c r="N65"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6" i="9"/>
  <c r="C66" i="9"/>
  <c r="N66" i="9"/>
  <c r="G66" i="9"/>
  <c r="D66" i="9"/>
  <c r="L66" i="9"/>
  <c r="I66" i="9"/>
  <c r="H66" i="9"/>
  <c r="A67" i="9"/>
  <c r="B66"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7" i="9"/>
  <c r="H67" i="9"/>
  <c r="B67" i="9"/>
  <c r="N67" i="9"/>
  <c r="M67" i="9"/>
  <c r="C67" i="9"/>
  <c r="L67" i="9"/>
  <c r="D67" i="9"/>
  <c r="A68" i="9"/>
  <c r="G67"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8" i="9"/>
  <c r="D68" i="9"/>
  <c r="N68" i="9"/>
  <c r="L68" i="9"/>
  <c r="C68" i="9"/>
  <c r="H68" i="9"/>
  <c r="G68" i="9"/>
  <c r="M68" i="9"/>
  <c r="A69" i="9"/>
  <c r="I68"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69" i="9"/>
  <c r="L69" i="9"/>
  <c r="N69" i="9"/>
  <c r="D69" i="9"/>
  <c r="M69" i="9"/>
  <c r="I69" i="9"/>
  <c r="G69" i="9"/>
  <c r="C69" i="9"/>
  <c r="A70" i="9"/>
  <c r="H69"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0" i="9"/>
  <c r="M70" i="9"/>
  <c r="L70" i="9"/>
  <c r="C70" i="9"/>
  <c r="G70" i="9"/>
  <c r="A71" i="9"/>
  <c r="N70" i="9"/>
  <c r="H70" i="9"/>
  <c r="I70" i="9"/>
  <c r="D70"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1" i="9"/>
  <c r="G71" i="9"/>
  <c r="A72" i="9"/>
  <c r="M71" i="9"/>
  <c r="B71" i="9"/>
  <c r="N71" i="9"/>
  <c r="I71" i="9"/>
  <c r="C71" i="9"/>
  <c r="H71" i="9"/>
  <c r="L71"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2" i="9"/>
  <c r="A73" i="9"/>
  <c r="L72" i="9"/>
  <c r="B72" i="9"/>
  <c r="I72" i="9"/>
  <c r="N72" i="9"/>
  <c r="H72" i="9"/>
  <c r="G72" i="9"/>
  <c r="M72" i="9"/>
  <c r="C72"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3" i="9"/>
  <c r="H73" i="9"/>
  <c r="N73" i="9"/>
  <c r="D73" i="9"/>
  <c r="I73" i="9"/>
  <c r="A74" i="9"/>
  <c r="G73" i="9"/>
  <c r="M73" i="9"/>
  <c r="L73" i="9"/>
  <c r="C73"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5" i="9"/>
  <c r="L74" i="9"/>
  <c r="M74" i="9"/>
  <c r="C74" i="9"/>
  <c r="N74" i="9"/>
  <c r="I74" i="9"/>
  <c r="H74" i="9"/>
  <c r="G74" i="9"/>
  <c r="D74" i="9"/>
  <c r="B74"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5" i="9"/>
  <c r="N75" i="9"/>
  <c r="A76" i="9"/>
  <c r="B75" i="9"/>
  <c r="C75" i="9"/>
  <c r="H75" i="9"/>
  <c r="L75" i="9"/>
  <c r="G75" i="9"/>
  <c r="D75" i="9"/>
  <c r="I75"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6" i="9"/>
  <c r="B76" i="9"/>
  <c r="D76" i="9"/>
  <c r="H76" i="9"/>
  <c r="G76" i="9"/>
  <c r="C76" i="9"/>
  <c r="A77" i="9"/>
  <c r="I76" i="9"/>
  <c r="N76" i="9"/>
  <c r="M76"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8" i="9"/>
  <c r="G77" i="9"/>
  <c r="D77" i="9"/>
  <c r="H77" i="9"/>
  <c r="I77" i="9"/>
  <c r="C77" i="9"/>
  <c r="L77" i="9"/>
  <c r="M77" i="9"/>
  <c r="N77" i="9"/>
  <c r="B77"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8" i="9"/>
  <c r="A79" i="9"/>
  <c r="L78" i="9"/>
  <c r="M78" i="9"/>
  <c r="N78" i="9"/>
  <c r="B78" i="9"/>
  <c r="C78" i="9"/>
  <c r="D78" i="9"/>
  <c r="G78" i="9"/>
  <c r="H78"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79" i="9"/>
  <c r="L79" i="9"/>
  <c r="C79" i="9"/>
  <c r="G79" i="9"/>
  <c r="B79" i="9"/>
  <c r="M79" i="9"/>
  <c r="N79" i="9"/>
  <c r="A80" i="9"/>
  <c r="D79" i="9"/>
  <c r="H79"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0" i="9"/>
  <c r="B80" i="9"/>
  <c r="D80" i="9"/>
  <c r="H80" i="9"/>
  <c r="G80" i="9"/>
  <c r="C80" i="9"/>
  <c r="A81" i="9"/>
  <c r="L80" i="9"/>
  <c r="N80" i="9"/>
  <c r="M80"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2" i="9"/>
  <c r="G81" i="9"/>
  <c r="D81" i="9"/>
  <c r="H81" i="9"/>
  <c r="I81" i="9"/>
  <c r="C81" i="9"/>
  <c r="L81" i="9"/>
  <c r="M81" i="9"/>
  <c r="B81" i="9"/>
  <c r="N81"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2" i="9"/>
  <c r="C82" i="9"/>
  <c r="L82" i="9"/>
  <c r="M82" i="9"/>
  <c r="N82" i="9"/>
  <c r="B82" i="9"/>
  <c r="A83" i="9"/>
  <c r="D82" i="9"/>
  <c r="G82" i="9"/>
  <c r="H82"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3" i="9"/>
  <c r="L83" i="9"/>
  <c r="C83" i="9"/>
  <c r="H83" i="9"/>
  <c r="B83" i="9"/>
  <c r="M83" i="9"/>
  <c r="N83" i="9"/>
  <c r="A84" i="9"/>
  <c r="D83" i="9"/>
  <c r="G83"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4" i="9"/>
  <c r="B84" i="9"/>
  <c r="D84" i="9"/>
  <c r="H84" i="9"/>
  <c r="G84" i="9"/>
  <c r="C84" i="9"/>
  <c r="A85" i="9"/>
  <c r="I84" i="9"/>
  <c r="N84" i="9"/>
  <c r="M84"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5" i="9"/>
  <c r="D85" i="9"/>
  <c r="I85" i="9"/>
  <c r="L85" i="9"/>
  <c r="A86" i="9"/>
  <c r="M85" i="9"/>
  <c r="G85" i="9"/>
  <c r="B85" i="9"/>
  <c r="C85" i="9"/>
  <c r="N85"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6" i="9"/>
  <c r="I86" i="9"/>
  <c r="H86" i="9"/>
  <c r="B86" i="9"/>
  <c r="N86" i="9"/>
  <c r="C86" i="9"/>
  <c r="L86" i="9"/>
  <c r="A87" i="9"/>
  <c r="D86" i="9"/>
  <c r="M86"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7" i="9"/>
  <c r="C87" i="9"/>
  <c r="D87" i="9"/>
  <c r="M87" i="9"/>
  <c r="G87" i="9"/>
  <c r="I87" i="9"/>
  <c r="L87" i="9"/>
  <c r="A88" i="9"/>
  <c r="H87" i="9"/>
  <c r="N87"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89" i="9"/>
  <c r="I88" i="9"/>
  <c r="D88" i="9"/>
  <c r="M88" i="9"/>
  <c r="G88" i="9"/>
  <c r="C88" i="9"/>
  <c r="H88" i="9"/>
  <c r="B88" i="9"/>
  <c r="N88" i="9"/>
  <c r="L88"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89" i="9"/>
  <c r="L89" i="9"/>
  <c r="A90" i="9"/>
  <c r="M89" i="9"/>
  <c r="G89" i="9"/>
  <c r="B89" i="9"/>
  <c r="C89" i="9"/>
  <c r="N89" i="9"/>
  <c r="H89" i="9"/>
  <c r="D89" i="9"/>
  <c r="HM9" i="14" l="1"/>
  <c r="DQ9" i="14"/>
  <c r="HO5" i="15"/>
  <c r="DS5" i="15"/>
  <c r="HQ8" i="15"/>
  <c r="DU8" i="15"/>
  <c r="DR5" i="7"/>
  <c r="HN5" i="7"/>
  <c r="HN8" i="7"/>
  <c r="DR8" i="7"/>
  <c r="HK11" i="19"/>
  <c r="HR10" i="15"/>
  <c r="DV10" i="15"/>
  <c r="DT9" i="15"/>
  <c r="HP9" i="15"/>
  <c r="HL4" i="19"/>
  <c r="HL8" i="19" s="1"/>
  <c r="HL9" i="19"/>
  <c r="DQ10" i="14"/>
  <c r="HM10" i="14"/>
  <c r="G90" i="9"/>
  <c r="I90" i="9"/>
  <c r="H90" i="9"/>
  <c r="B90" i="9"/>
  <c r="N90" i="9"/>
  <c r="C90" i="9"/>
  <c r="L90" i="9"/>
  <c r="A91" i="9"/>
  <c r="D90" i="9"/>
  <c r="M90"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1" i="9"/>
  <c r="H91" i="9"/>
  <c r="I91" i="9"/>
  <c r="L91" i="9"/>
  <c r="A92" i="9"/>
  <c r="G91" i="9"/>
  <c r="N91" i="9"/>
  <c r="B91" i="9"/>
  <c r="C91" i="9"/>
  <c r="M91"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3" i="9"/>
  <c r="L92" i="9"/>
  <c r="D92" i="9"/>
  <c r="M92" i="9"/>
  <c r="G92" i="9"/>
  <c r="C92" i="9"/>
  <c r="H92" i="9"/>
  <c r="B92" i="9"/>
  <c r="N92" i="9"/>
  <c r="I92" i="9"/>
  <c r="DV5" i="15" l="1"/>
  <c r="HR5" i="15"/>
  <c r="HN8" i="19"/>
  <c r="HN11" i="19" s="1"/>
  <c r="HO9" i="19"/>
  <c r="HO4" i="19"/>
  <c r="HO10" i="19" s="1"/>
  <c r="HO8" i="19"/>
  <c r="DW9" i="15"/>
  <c r="HT9" i="15" s="1"/>
  <c r="HS9" i="15"/>
  <c r="M93" i="9"/>
  <c r="G93" i="9"/>
  <c r="H93" i="9"/>
  <c r="C93" i="9"/>
  <c r="D93" i="9"/>
  <c r="B93" i="9"/>
  <c r="A94" i="9"/>
  <c r="I93" i="9"/>
  <c r="L93" i="9"/>
  <c r="N93" i="9"/>
  <c r="DW7" i="15"/>
  <c r="HT7" i="15" s="1"/>
  <c r="HS7" i="15"/>
  <c r="HR4" i="15"/>
  <c r="DV4" i="15"/>
  <c r="DW5" i="15" l="1"/>
  <c r="HT5" i="15" s="1"/>
  <c r="HS5" i="15"/>
  <c r="HO11" i="19"/>
  <c r="HP9" i="19"/>
  <c r="HP8" i="19"/>
  <c r="HP4" i="19"/>
  <c r="HP10" i="19" s="1"/>
  <c r="G94" i="9"/>
  <c r="I94" i="9"/>
  <c r="M94" i="9"/>
  <c r="B94" i="9"/>
  <c r="N94" i="9"/>
  <c r="H94" i="9"/>
  <c r="L94" i="9"/>
  <c r="C94" i="9"/>
  <c r="A95" i="9"/>
  <c r="D94" i="9"/>
  <c r="HS4" i="15"/>
  <c r="DW4" i="15"/>
  <c r="HT4" i="15" s="1"/>
  <c r="HP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<sst xmlns="http://schemas.openxmlformats.org/spreadsheetml/2006/main" count="1264" uniqueCount="835">
  <si>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</si>
  <si>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</si>
  <si>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</si>
  <si>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</si>
  <si>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</si>
  <si>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</si>
  <si>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</si>
  <si>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</si>
  <si>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</si>
  <si>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</si>
  <si>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</si>
  <si>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</si>
  <si>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</si>
  <si>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</si>
  <si>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</si>
  <si>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</si>
  <si>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</si>
  <si>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</si>
  <si>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</si>
  <si>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</si>
  <si>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</si>
  <si>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</si>
  <si>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</si>
  <si>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</si>
  <si>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</si>
  <si>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</si>
  <si>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</si>
  <si>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</si>
  <si>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</si>
  <si>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</si>
  <si>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</si>
  <si>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</si>
  <si>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</si>
  <si>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</si>
  <si>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</si>
  <si>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</si>
  <si>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</si>
  <si>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</si>
  <si>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</si>
  <si>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</si>
  <si>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</si>
  <si>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</si>
  <si>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</si>
  <si>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</si>
  <si>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</si>
  <si>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</si>
  <si>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</si>
  <si>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</si>
  <si>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</si>
  <si>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</si>
  <si>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</si>
  <si>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</si>
  <si>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</si>
  <si>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</si>
  <si>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</si>
  <si>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</si>
  <si>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</si>
  <si>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</si>
  <si>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</si>
  <si>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</si>
  <si>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</si>
  <si>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</si>
  <si>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</si>
  <si>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</si>
  <si>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</si>
  <si>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</si>
  <si>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</si>
  <si>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</si>
  <si>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</si>
  <si>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</si>
  <si>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</si>
  <si>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</si>
  <si>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</si>
  <si>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</si>
  <si>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</si>
  <si>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</si>
  <si>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</si>
  <si>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</si>
  <si>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</si>
  <si>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</si>
  <si>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</si>
  <si>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</si>
  <si>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</si>
  <si>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</si>
  <si>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</si>
  <si>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</si>
  <si>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</si>
  <si>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</si>
  <si>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</si>
  <si>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</si>
  <si>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</si>
  <si>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</si>
  <si>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</si>
  <si>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</si>
  <si>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</si>
  <si>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</si>
  <si>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</si>
  <si>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</si>
  <si>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</si>
  <si>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</si>
  <si>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</si>
  <si>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</si>
  <si>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</si>
  <si>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</si>
  <si>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</si>
  <si>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</si>
  <si>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</si>
  <si>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</si>
  <si>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</si>
  <si>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</si>
  <si>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</si>
  <si>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</si>
  <si>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</si>
  <si>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</si>
  <si>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</si>
  <si>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</si>
  <si>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</si>
  <si>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</si>
  <si>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</si>
  <si>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</si>
  <si>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</si>
  <si>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</si>
  <si>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</si>
  <si>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</si>
  <si>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</si>
  <si>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</si>
  <si>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</si>
  <si>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</si>
  <si>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</si>
  <si>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</si>
  <si>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</si>
  <si>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</si>
  <si>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</si>
  <si>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</si>
  <si>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</si>
  <si>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</si>
  <si>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</si>
  <si>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</si>
  <si>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</si>
  <si>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</si>
  <si>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</si>
  <si>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</si>
  <si>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</si>
  <si>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</si>
  <si>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</si>
  <si>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</si>
  <si>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</si>
  <si>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</si>
  <si>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</si>
  <si>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</si>
  <si>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</si>
  <si>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</si>
  <si>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</si>
  <si>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</si>
  <si>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</si>
  <si>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</si>
  <si>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</si>
  <si>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</si>
  <si>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</si>
  <si>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</si>
  <si>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</si>
  <si>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</si>
  <si>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</si>
  <si>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</si>
  <si>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</si>
  <si>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</si>
  <si>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</si>
  <si>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</si>
  <si>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</si>
  <si>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</si>
  <si>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</si>
  <si>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</si>
  <si>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</si>
  <si>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</si>
  <si>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</si>
  <si>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</si>
  <si>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</si>
  <si>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</si>
  <si>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</si>
  <si>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</si>
  <si>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</si>
  <si>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</si>
  <si>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</si>
  <si>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</si>
  <si>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</si>
  <si>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</si>
  <si>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</si>
  <si>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</si>
  <si>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</si>
  <si>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</si>
  <si>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</si>
  <si>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</si>
  <si>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</si>
  <si>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</si>
  <si>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</si>
  <si>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</si>
  <si>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</si>
  <si>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</si>
  <si>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</si>
  <si>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</si>
  <si>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</si>
  <si>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</si>
  <si>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</si>
  <si>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</si>
  <si>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</si>
  <si>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</si>
  <si>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</si>
  <si>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</si>
  <si>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</si>
  <si>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</si>
  <si>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</si>
  <si>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</si>
  <si>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</si>
  <si>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</si>
  <si>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</si>
  <si>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</si>
  <si>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</si>
  <si>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</si>
  <si>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</si>
  <si>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</si>
  <si>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</si>
  <si>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</si>
  <si>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</si>
  <si>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</si>
  <si>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</si>
  <si>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</si>
  <si>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</si>
  <si>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</si>
  <si>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</si>
  <si>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</si>
  <si>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</si>
  <si>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</si>
  <si>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</si>
  <si>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</si>
  <si>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</si>
  <si>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</si>
  <si>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</si>
  <si>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</si>
  <si>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</si>
  <si>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</si>
  <si>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</si>
  <si>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</si>
  <si>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</si>
  <si>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</si>
  <si>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</si>
  <si>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</si>
  <si>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</si>
  <si>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</si>
  <si>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</si>
  <si>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</si>
  <si>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</si>
  <si>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</si>
  <si>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</si>
  <si>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</si>
  <si>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</si>
  <si>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</si>
  <si>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</si>
  <si>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</si>
  <si>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</si>
  <si>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</si>
  <si>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</si>
  <si>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</si>
  <si>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</si>
  <si>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</si>
  <si>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</si>
  <si>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</si>
  <si>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</si>
  <si>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</si>
  <si>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</si>
  <si>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</si>
  <si>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</si>
  <si>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</si>
  <si>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</si>
  <si>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</si>
  <si>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</si>
  <si>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</si>
  <si>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</si>
  <si>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</si>
  <si>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</si>
  <si>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</si>
  <si>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</si>
  <si>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</si>
  <si>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</si>
  <si>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</si>
  <si>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</si>
  <si>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</si>
  <si>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</si>
  <si>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</si>
  <si>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</si>
  <si>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</si>
  <si>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</si>
  <si>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</si>
  <si>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</si>
  <si>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</si>
  <si>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</si>
  <si>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</si>
  <si>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</si>
  <si>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</si>
  <si>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</si>
  <si>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</si>
  <si>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</si>
  <si>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</si>
  <si>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</si>
  <si>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</si>
  <si>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</si>
  <si>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</si>
  <si>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</si>
  <si>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</si>
  <si>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</si>
  <si>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</si>
  <si>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</si>
  <si>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</si>
  <si>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</si>
  <si>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</si>
  <si>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</si>
  <si>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</si>
  <si>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</si>
  <si>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</si>
  <si>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</si>
  <si>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</si>
  <si>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</si>
  <si>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</si>
  <si>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</si>
  <si>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</si>
  <si>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</si>
  <si>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</si>
  <si>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</si>
  <si>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</si>
  <si>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</si>
  <si>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</si>
  <si>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</si>
  <si>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</si>
  <si>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</si>
  <si>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</si>
  <si>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</si>
  <si>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</si>
  <si>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</si>
  <si>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</si>
  <si>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</si>
  <si>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</si>
  <si>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</si>
  <si>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</si>
  <si>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</si>
  <si>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</si>
  <si>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</si>
  <si>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</si>
  <si>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</si>
  <si>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</si>
  <si>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</si>
  <si>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</si>
  <si>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</si>
  <si>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</si>
  <si>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</si>
  <si>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</si>
  <si>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</si>
  <si>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</si>
  <si>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</si>
  <si>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</si>
  <si>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</si>
  <si>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</si>
  <si>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</si>
  <si>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</si>
  <si>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</si>
  <si>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</si>
  <si>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</si>
  <si>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</si>
  <si>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</si>
  <si>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</si>
  <si>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</si>
  <si>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</si>
  <si>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</si>
  <si>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</si>
  <si>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</si>
  <si>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</si>
  <si>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</si>
  <si>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</si>
  <si>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</si>
  <si>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</si>
  <si>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</si>
  <si>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</si>
  <si>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</si>
  <si>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</si>
  <si>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</si>
  <si>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</si>
  <si>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</si>
  <si>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</si>
  <si>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</si>
  <si>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</si>
  <si>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</si>
  <si>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</si>
  <si>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</si>
  <si>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</si>
  <si>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</si>
  <si>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</si>
  <si>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</si>
  <si>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</si>
  <si>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</si>
  <si>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</si>
  <si>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</si>
  <si>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</si>
  <si>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</si>
  <si>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</si>
  <si>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</si>
  <si>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</si>
  <si>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</si>
  <si>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</si>
  <si>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</si>
  <si>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</si>
  <si>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</si>
  <si>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</si>
  <si>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</si>
  <si>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</si>
  <si>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</si>
  <si>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</si>
  <si>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</si>
  <si>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</si>
  <si>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</si>
  <si>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</si>
  <si>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</si>
  <si>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</si>
  <si>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</si>
  <si>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</si>
  <si>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</si>
  <si>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</si>
  <si>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</si>
  <si>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</si>
  <si>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</si>
  <si>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</si>
  <si>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</si>
  <si>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</si>
  <si>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</si>
  <si>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</si>
  <si>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</si>
  <si>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</si>
  <si>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</si>
  <si>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</si>
  <si>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</si>
  <si>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</si>
  <si>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</si>
  <si>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</si>
  <si>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</si>
  <si>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</si>
  <si>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</si>
  <si>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</si>
  <si>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</si>
  <si>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</si>
  <si>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</si>
  <si>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</si>
  <si>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</si>
  <si>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</si>
  <si>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</si>
  <si>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</si>
  <si>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</si>
  <si>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</si>
  <si>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</si>
  <si>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</si>
  <si>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</si>
  <si>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</si>
  <si>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</si>
  <si>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</si>
  <si>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</si>
  <si>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</si>
  <si>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</si>
  <si>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</si>
  <si>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</si>
  <si>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</si>
  <si>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</si>
  <si>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</si>
  <si>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</si>
  <si>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</si>
  <si>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</si>
  <si>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</si>
  <si>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</si>
  <si>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</si>
  <si>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</si>
  <si>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</si>
  <si>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</si>
  <si>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</si>
  <si>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</si>
  <si>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</si>
  <si>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</si>
  <si>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</si>
  <si>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</si>
  <si>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</si>
  <si>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</si>
  <si>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</si>
  <si>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</si>
  <si>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</si>
  <si>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</si>
  <si>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</si>
  <si>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</si>
  <si>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</si>
  <si>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</si>
  <si>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</si>
  <si>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</si>
  <si>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</si>
  <si>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</si>
  <si>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</si>
  <si>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</si>
  <si>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</si>
  <si>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</si>
  <si>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</si>
  <si>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</si>
  <si>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</si>
  <si>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</si>
  <si>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</si>
  <si>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</si>
  <si>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</si>
  <si>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</si>
  <si>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</si>
  <si>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</si>
  <si>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</si>
  <si>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</si>
  <si>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</si>
  <si>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</si>
  <si>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</si>
  <si>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</si>
  <si>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</si>
  <si>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</si>
  <si>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</si>
  <si>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</si>
  <si>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</si>
  <si>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</si>
  <si>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</si>
  <si>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</si>
  <si>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</si>
  <si>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</si>
  <si>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</si>
  <si>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</si>
  <si>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</si>
  <si>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</si>
  <si>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</si>
  <si>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</si>
  <si>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</si>
  <si>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</si>
  <si>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</si>
  <si>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</si>
  <si>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</si>
  <si>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</si>
  <si>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</si>
  <si>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</si>
  <si>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</si>
  <si>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</si>
  <si>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</si>
  <si>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</si>
  <si>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</si>
  <si>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</si>
  <si>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</si>
  <si>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</si>
  <si>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</si>
  <si>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</si>
  <si>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</si>
  <si>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</si>
  <si>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</si>
  <si>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</si>
  <si>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</si>
  <si>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</si>
  <si>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</si>
  <si>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</si>
  <si>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</si>
  <si>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</si>
  <si>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</si>
  <si>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</si>
  <si>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</si>
  <si>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</si>
  <si>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</si>
  <si>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</si>
  <si>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</si>
  <si>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</si>
  <si>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</si>
  <si>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</si>
  <si>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</si>
  <si>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</si>
  <si>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</si>
  <si>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</si>
  <si>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</si>
  <si>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</si>
  <si>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</si>
  <si>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</si>
  <si>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</si>
  <si>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</si>
  <si>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</si>
  <si>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</si>
  <si>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</si>
  <si>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</si>
  <si>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</si>
  <si>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</si>
  <si>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</si>
  <si>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</si>
  <si>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</si>
  <si>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</si>
  <si>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</si>
  <si>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</si>
  <si>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</si>
  <si>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</si>
  <si>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</si>
  <si>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</si>
  <si>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</si>
  <si>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</si>
  <si>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</si>
  <si>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</si>
  <si>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</si>
  <si>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</si>
  <si>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</si>
  <si>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</si>
  <si>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</si>
  <si>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</si>
  <si>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</si>
  <si>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</si>
  <si>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</si>
  <si>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</si>
  <si>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</si>
  <si>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</si>
  <si>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</si>
  <si>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</si>
  <si>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</si>
  <si>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</si>
  <si>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</si>
  <si>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</si>
  <si>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</si>
  <si>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</si>
  <si>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</si>
  <si>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</si>
  <si>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</si>
  <si>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</si>
  <si>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</si>
  <si>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</si>
  <si>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</si>
  <si>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</si>
  <si>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</si>
  <si>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</si>
  <si>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</si>
  <si>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</si>
  <si>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</si>
  <si>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</si>
  <si>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</si>
  <si>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</si>
  <si>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</si>
  <si>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</si>
  <si>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</si>
  <si>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</si>
  <si>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</si>
  <si>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</si>
  <si>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</si>
  <si>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</si>
  <si>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</si>
  <si>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</si>
  <si>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</si>
  <si>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</si>
  <si>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</si>
  <si>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</si>
  <si>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</si>
  <si>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</si>
  <si>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</si>
  <si>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</si>
  <si>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</si>
  <si>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</si>
  <si>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</si>
  <si>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</si>
  <si>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</si>
  <si>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</si>
  <si>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</si>
  <si>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</si>
  <si>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</si>
  <si>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</si>
  <si>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</si>
  <si>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</si>
  <si>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</si>
  <si>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</si>
  <si>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</si>
  <si>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</si>
  <si>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</si>
  <si>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</si>
  <si>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</si>
  <si>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</si>
  <si>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</si>
  <si>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</si>
  <si>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</si>
  <si>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</si>
  <si>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</si>
  <si>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</si>
  <si>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</si>
  <si>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</si>
  <si>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</si>
  <si>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</si>
  <si>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</si>
  <si>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</si>
  <si>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</si>
  <si>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</si>
  <si>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</si>
  <si>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</si>
  <si>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</si>
  <si>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</si>
  <si>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</si>
  <si>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</si>
  <si>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</si>
  <si>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</si>
  <si>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</si>
  <si>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</si>
  <si>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</si>
  <si>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</si>
  <si>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</si>
  <si>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</si>
  <si>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</si>
  <si>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</si>
  <si>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</si>
  <si>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</si>
  <si>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</si>
  <si>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</si>
  <si>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</si>
  <si>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</si>
  <si>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</si>
  <si>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</si>
  <si>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</si>
  <si>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</si>
  <si>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</si>
  <si>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</si>
  <si>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</si>
  <si>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</si>
  <si>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</si>
  <si>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</si>
  <si>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</si>
  <si>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</si>
  <si>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</si>
  <si>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</si>
  <si>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</si>
  <si>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</si>
  <si>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</si>
  <si>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</si>
  <si>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</si>
  <si>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</si>
  <si>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</si>
  <si>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</si>
  <si>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</si>
  <si>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</si>
  <si>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</si>
  <si>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</si>
  <si>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</si>
  <si>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</si>
  <si>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</si>
  <si>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</si>
  <si>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</si>
  <si>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</si>
  <si>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</si>
  <si>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</si>
  <si>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</si>
  <si>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</si>
  <si>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</si>
  <si>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</si>
  <si>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</si>
  <si>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</si>
  <si>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</si>
  <si>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</si>
  <si>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</si>
  <si>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</si>
  <si>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</si>
  <si>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</si>
  <si>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</si>
  <si>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</si>
  <si>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</si>
  <si>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</si>
  <si>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</si>
  <si>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</si>
  <si>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</si>
  <si>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</si>
  <si>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</si>
  <si>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</si>
  <si>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</si>
  <si>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</si>
  <si>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</si>
  <si>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</si>
  <si>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</si>
  <si>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</si>
  <si>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</si>
  <si>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</si>
  <si>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</si>
  <si>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</si>
  <si>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</si>
  <si>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</si>
  <si>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</si>
  <si>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</si>
  <si>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</si>
  <si>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</si>
  <si>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</si>
  <si>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</si>
  <si>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</si>
  <si>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</si>
  <si>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</si>
  <si>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</si>
  <si>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</si>
  <si>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</si>
  <si>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</si>
  <si>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</si>
  <si>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</si>
  <si>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</si>
  <si>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</si>
  <si>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</si>
  <si>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</si>
  <si>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</si>
  <si>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</si>
  <si>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</si>
  <si>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</si>
  <si>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</si>
  <si>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</si>
  <si>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</si>
  <si>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</si>
  <si>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</si>
  <si>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</si>
  <si>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</si>
  <si>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</si>
  <si>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</si>
  <si>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</si>
  <si>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</si>
  <si>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</si>
  <si>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</si>
  <si>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</si>
  <si>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</si>
  <si>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</si>
  <si>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</si>
  <si>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</si>
  <si>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</si>
  <si>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</si>
  <si>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</si>
  <si>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</si>
  <si>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</si>
  <si>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</si>
  <si>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Add the "Your SD" standard deviation option to override the SPERT SD (standard deviation)</t>
  </si>
  <si>
    <t>Optional:  Use your own standard deviation</t>
  </si>
  <si>
    <t>You can override SPERT's standard deviation using an explicit standard deviation derived from historical data</t>
  </si>
  <si>
    <t>This is a special worksheet for agile team forecasting</t>
  </si>
  <si>
    <t>Trial</t>
  </si>
  <si>
    <t>Result</t>
  </si>
  <si>
    <t>Rand()</t>
  </si>
  <si>
    <t>Trial Outcome</t>
  </si>
  <si>
    <t>SPERT Monte Carlo Simulation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</si>
</sst>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_(&quot;$&quot;* #,##0_);_(&quot;$&quot;* \(#,##0\);_(&quot;$&quot;* &quot;-&quot;??_);_(@_)"/>
    <numFmt numFmtId="165" formatCode="m/d/yy;@"/>
    <numFmt numFmtId="166" formatCode="0.0"/>
    <numFmt numFmtId="167" formatCode="0.0%"/>
    <numFmt numFmtId="173" formatCode="#,##0.000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60">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103" fillId="37" borderId="0" xfId="0" applyFont="1" applyFill="1" applyAlignment="1">
      <alignment horizontal="center"/>
    </xf>
    <xf numFmtId="173"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38" borderId="1" xfId="3" applyNumberFormat="1" applyFont="1" applyFill="1" applyBorder="1"/>
    <xf numFmtId="0" fontId="1" fillId="25" borderId="12" xfId="0" applyFont="1" applyFill="1" applyBorder="1" applyAlignment="1">
      <alignment horizontal="center"/>
    </xf>
    <xf numFmtId="0" fontId="1" fillId="25" borderId="13" xfId="0" applyFont="1" applyFill="1" applyBorder="1" applyAlignment="1">
      <alignment horizontal="center"/>
    </xf>
    <xf numFmtId="0" fontId="1" fillId="25" borderId="5" xfId="0" applyFont="1" applyFill="1" applyBorder="1" applyAlignment="1">
      <alignment horizontal="center"/>
    </xf>
    <xf numFmtId="167" fontId="71" fillId="28" borderId="1" xfId="3" applyNumberFormat="1" applyFont="1" applyFill="1" applyBorder="1"/>
  </cellXfs>
  <cellStyles count="4">
    <cellStyle name="Currency" xfId="1" builtinId="4"/>
    <cellStyle name="Hyperlink" xfId="2" builtinId="8"/>
    <cellStyle name="Normal" xfId="0" builtinId="0"/>
    <cellStyle name="Percent" xfId="3" builtinId="5"/>
  </cellStyles>
  <dxfs count="59">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72-4735-B0CD-AEDBEBE636A8}"/>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672-4735-B0CD-AEDBEBE636A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672-4735-B0CD-AEDBEBE636A8}"/>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3672-4735-B0CD-AEDBEBE636A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tx>
        <cx:txData>
          <cx:v>SPERT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3.jpeg"/><Relationship Id="rId1" Type="http://schemas.openxmlformats.org/officeDocument/2006/relationships/chart" Target="../charts/chart9.xml"/><Relationship Id="rId4"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118382</xdr:colOff>
      <xdr:row>12</xdr:row>
      <xdr:rowOff>72119</xdr:rowOff>
    </xdr:from>
    <xdr:to>
      <xdr:col>6</xdr:col>
      <xdr:colOff>809625</xdr:colOff>
      <xdr:row>18</xdr:row>
      <xdr:rowOff>66675</xdr:rowOff>
    </xdr:to>
    <xdr:graphicFrame macro="">
      <xdr:nvGraphicFramePr>
        <xdr:cNvPr id="2" name="Chart 1">
          <a:extLst>
            <a:ext uri="{FF2B5EF4-FFF2-40B4-BE49-F238E27FC236}">
              <a16:creationId xmlns:a16="http://schemas.microsoft.com/office/drawing/2014/main" id="{B09A63EB-3FC7-4CFE-AA24-BFFE913DA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247651</xdr:colOff>
      <xdr:row>10</xdr:row>
      <xdr:rowOff>114300</xdr:rowOff>
    </xdr:from>
    <xdr:to>
      <xdr:col>19</xdr:col>
      <xdr:colOff>66676</xdr:colOff>
      <xdr:row>27</xdr:row>
      <xdr:rowOff>171450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238125</xdr:colOff>
      <xdr:row>28</xdr:row>
      <xdr:rowOff>176212</xdr:rowOff>
    </xdr:from>
    <xdr:to>
      <xdr:col>19</xdr:col>
      <xdr:colOff>114300</xdr:colOff>
      <xdr:row>49</xdr:row>
      <xdr:rowOff>19050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905375" y="5291137"/>
              <a:ext cx="8943975" cy="38433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6.xml"/><Relationship Id="rId5" Type="http://schemas.openxmlformats.org/officeDocument/2006/relationships/hyperlink" Target="https://www.youtube.com/statisticalpert" TargetMode="External"/><Relationship Id="rId10" Type="http://schemas.openxmlformats.org/officeDocument/2006/relationships/vmlDrawing" Target="../drawings/vmlDrawing6.vml"/><Relationship Id="rId4" Type="http://schemas.openxmlformats.org/officeDocument/2006/relationships/hyperlink" Target="https://twitter.com/StatisticalPERT" TargetMode="External"/><Relationship Id="rId9"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12"/>
      <c r="H18" s="312"/>
      <c r="I18" s="312"/>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Log'!$B$2," – © 2015-",YEAR('Change Log'!$A$2),", William W. Davis, MSPM, PMP")</f>
        <v>Version 4a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4a – © 2015-2019, William W. Davis, MSPM, PMP</v>
      </c>
      <c r="C39" s="197"/>
      <c r="D39" s="5"/>
      <c r="E39" s="2"/>
      <c r="F39" s="5"/>
      <c r="G39" s="5"/>
      <c r="H39" s="2"/>
      <c r="I39" s="5"/>
      <c r="J39" s="5"/>
      <c r="K39" s="5"/>
      <c r="L39" s="5"/>
      <c r="M39" s="5"/>
      <c r="N39" s="5"/>
      <c r="O39" s="5"/>
      <c r="P39" s="5"/>
      <c r="Q39" s="5"/>
      <c r="R39" s="5"/>
    </row>
    <row r="40" spans="1:18" x14ac:dyDescent="0.25">
      <c r="A40" s="2"/>
      <c r="B40" s="313" t="s">
        <v>146</v>
      </c>
      <c r="C40" s="313"/>
      <c r="D40" s="313"/>
      <c r="E40" s="313"/>
      <c r="F40" s="313"/>
      <c r="G40" s="111"/>
      <c r="H40" s="2"/>
      <c r="I40" s="5"/>
      <c r="J40" s="5"/>
      <c r="K40" s="5"/>
      <c r="L40" s="5"/>
      <c r="M40" s="5"/>
      <c r="N40" s="5"/>
      <c r="O40" s="5"/>
      <c r="P40" s="5"/>
      <c r="Q40" s="5"/>
      <c r="R40" s="5"/>
    </row>
    <row r="41" spans="1:18" x14ac:dyDescent="0.25">
      <c r="A41" s="2"/>
      <c r="B41" s="313" t="s">
        <v>147</v>
      </c>
      <c r="C41" s="313"/>
      <c r="D41" s="313"/>
      <c r="E41" s="313"/>
      <c r="F41" s="313"/>
      <c r="G41" s="111"/>
      <c r="H41" s="2"/>
      <c r="I41" s="5"/>
      <c r="J41" s="5"/>
      <c r="K41" s="5"/>
      <c r="L41" s="5"/>
      <c r="M41" s="5"/>
      <c r="N41" s="5"/>
      <c r="O41" s="5"/>
      <c r="P41" s="5"/>
      <c r="Q41" s="5"/>
      <c r="R41" s="5"/>
    </row>
    <row r="42" spans="1:18" x14ac:dyDescent="0.25">
      <c r="A42" s="2"/>
      <c r="B42" s="313" t="s">
        <v>96</v>
      </c>
      <c r="C42" s="313"/>
      <c r="D42" s="313"/>
      <c r="E42" s="313"/>
      <c r="F42" s="313"/>
      <c r="G42" s="111"/>
      <c r="H42" s="2"/>
      <c r="I42" s="5"/>
      <c r="J42" s="5"/>
      <c r="K42" s="5"/>
      <c r="L42" s="5"/>
      <c r="M42" s="5"/>
      <c r="N42" s="5"/>
      <c r="O42" s="5"/>
      <c r="P42" s="5"/>
      <c r="Q42" s="5"/>
      <c r="R42" s="5"/>
    </row>
    <row r="43" spans="1:18" x14ac:dyDescent="0.25">
      <c r="A43" s="2"/>
      <c r="B43" s="313" t="s">
        <v>230</v>
      </c>
      <c r="C43" s="313"/>
      <c r="D43" s="313"/>
      <c r="E43" s="313"/>
      <c r="F43" s="313"/>
      <c r="G43" s="111"/>
      <c r="H43" s="2"/>
      <c r="I43" s="5"/>
      <c r="J43" s="5"/>
      <c r="K43" s="5"/>
      <c r="L43" s="5"/>
      <c r="M43" s="5"/>
      <c r="N43" s="5"/>
      <c r="O43" s="5"/>
      <c r="P43" s="5"/>
      <c r="Q43" s="5"/>
      <c r="R43" s="5"/>
    </row>
    <row r="44" spans="1:18" x14ac:dyDescent="0.25">
      <c r="A44" s="2"/>
      <c r="B44" s="313" t="s">
        <v>97</v>
      </c>
      <c r="C44" s="313"/>
      <c r="D44" s="313"/>
      <c r="E44" s="313"/>
      <c r="F44" s="313"/>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IF(AND(C3&gt;0,C4&gt;0,C5&gt;0,NOT(ISBLANK(C9))),(C5-C3)*VLOOKUP(C9,VLookups!$A$2:$B$8,2,FALSE),"")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IF(AND($C$3&gt;0,$C$4&gt;0,$C$5&gt;0,$C$11&gt;0,$C$12&gt;0,NOT(ISBLANK($C$9))),ABS(VLOOKUP($C$13,VLookups!$A$38:$B$39,2,FALSE)-_xlfn.NORM.DIST($C$12,$C$8,$C$11,TRUE)),"")</f>
        <v>0.10564977366685525</v>
      </c>
      <c r="D14" s="211"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IF(AND($C3&gt;0,$C4&gt;0,$C5&gt;0,$C15&gt;0,NOT(ISBLANK($C9))),_xlfn.NORM.INV(ABS(VLOOKUP($C$13,VLookups!$A$38:$B$39,2,FALSE)-C$15),$C8,$C11),"")</f>
        <v>100</v>
      </c>
      <c r="D16" s="212"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4a – © 2015-2019, William W. Davis, MSPM, PMP</v>
      </c>
      <c r="C19" s="197"/>
      <c r="D19" s="5"/>
      <c r="E19" s="2"/>
      <c r="F19" s="5"/>
      <c r="G19" s="5"/>
      <c r="H19" s="2"/>
      <c r="I19" s="5"/>
      <c r="J19" s="5"/>
      <c r="K19" s="5"/>
      <c r="L19" s="5"/>
      <c r="M19" s="5"/>
      <c r="N19" s="5"/>
      <c r="O19" s="5"/>
      <c r="P19" s="5"/>
      <c r="Q19" s="5"/>
      <c r="R19" s="5"/>
    </row>
    <row r="20" spans="1:18" x14ac:dyDescent="0.25">
      <c r="A20" s="2"/>
      <c r="B20" s="313" t="s">
        <v>146</v>
      </c>
      <c r="C20" s="313"/>
      <c r="D20" s="313"/>
      <c r="E20" s="313"/>
      <c r="F20" s="313"/>
      <c r="G20" s="111"/>
      <c r="H20" s="2"/>
      <c r="I20" s="5"/>
      <c r="J20" s="5"/>
      <c r="K20" s="5"/>
      <c r="L20" s="5"/>
      <c r="M20" s="5"/>
      <c r="N20" s="5"/>
      <c r="O20" s="5"/>
      <c r="P20" s="5"/>
      <c r="Q20" s="5"/>
      <c r="R20" s="5"/>
    </row>
    <row r="21" spans="1:18" x14ac:dyDescent="0.25">
      <c r="A21" s="2"/>
      <c r="B21" s="313" t="s">
        <v>147</v>
      </c>
      <c r="C21" s="313"/>
      <c r="D21" s="313"/>
      <c r="E21" s="313"/>
      <c r="F21" s="313"/>
      <c r="G21" s="111"/>
      <c r="H21" s="2"/>
      <c r="I21" s="5"/>
      <c r="J21" s="5"/>
      <c r="K21" s="5"/>
      <c r="L21" s="5"/>
      <c r="M21" s="5"/>
      <c r="N21" s="5"/>
      <c r="O21" s="5"/>
      <c r="P21" s="5"/>
      <c r="Q21" s="5"/>
      <c r="R21" s="5"/>
    </row>
    <row r="22" spans="1:18" x14ac:dyDescent="0.25">
      <c r="A22" s="2"/>
      <c r="B22" s="313" t="s">
        <v>96</v>
      </c>
      <c r="C22" s="313"/>
      <c r="D22" s="313"/>
      <c r="E22" s="313"/>
      <c r="F22" s="313"/>
      <c r="G22" s="111"/>
      <c r="H22" s="2"/>
      <c r="I22" s="5"/>
      <c r="J22" s="5"/>
      <c r="K22" s="5"/>
      <c r="L22" s="5"/>
      <c r="M22" s="5"/>
      <c r="N22" s="5"/>
      <c r="O22" s="5"/>
      <c r="P22" s="5"/>
      <c r="Q22" s="5"/>
      <c r="R22" s="5"/>
    </row>
    <row r="23" spans="1:18" x14ac:dyDescent="0.25">
      <c r="A23" s="2"/>
      <c r="B23" s="313" t="s">
        <v>230</v>
      </c>
      <c r="C23" s="313"/>
      <c r="D23" s="313"/>
      <c r="E23" s="313"/>
      <c r="F23" s="313"/>
      <c r="G23" s="111"/>
      <c r="H23" s="2"/>
      <c r="I23" s="5"/>
      <c r="J23" s="5"/>
      <c r="K23" s="5"/>
      <c r="L23" s="5"/>
      <c r="M23" s="5"/>
      <c r="N23" s="5"/>
      <c r="O23" s="5"/>
      <c r="P23" s="5"/>
      <c r="Q23" s="5"/>
      <c r="R23" s="5"/>
    </row>
    <row r="24" spans="1:18" x14ac:dyDescent="0.25">
      <c r="A24" s="2"/>
      <c r="B24" s="313" t="s">
        <v>97</v>
      </c>
      <c r="C24" s="313"/>
      <c r="D24" s="313"/>
      <c r="E24" s="313"/>
      <c r="F24" s="313"/>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25" t="s">
        <v>119</v>
      </c>
      <c r="H6" s="326"/>
      <c r="I6" s="326"/>
      <c r="J6" s="326"/>
      <c r="K6" s="326"/>
      <c r="L6" s="326"/>
      <c r="M6" s="326"/>
      <c r="N6" s="326"/>
      <c r="O6" s="326"/>
      <c r="P6" s="326"/>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23" t="s">
        <v>189</v>
      </c>
      <c r="B14" s="323"/>
      <c r="C14" s="323"/>
      <c r="D14" s="323"/>
      <c r="E14" s="323"/>
      <c r="F14" s="323"/>
      <c r="G14" s="323"/>
      <c r="H14" s="324"/>
      <c r="I14" s="60" t="s">
        <v>185</v>
      </c>
      <c r="J14" s="180" t="s">
        <v>188</v>
      </c>
      <c r="K14" s="190"/>
      <c r="L14" s="190"/>
      <c r="M14" s="190"/>
      <c r="N14" s="190"/>
      <c r="O14" s="190"/>
      <c r="P14" s="190"/>
      <c r="Q14" s="190"/>
      <c r="R14" s="190"/>
      <c r="S14" s="190"/>
      <c r="T14" s="190"/>
    </row>
    <row r="15" spans="1:22" ht="20.100000000000001" customHeight="1" x14ac:dyDescent="0.25">
      <c r="A15" s="323"/>
      <c r="B15" s="323"/>
      <c r="C15" s="323"/>
      <c r="D15" s="323"/>
      <c r="E15" s="323"/>
      <c r="F15" s="323"/>
      <c r="G15" s="323"/>
      <c r="H15" s="324"/>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21" t="s">
        <v>121</v>
      </c>
      <c r="B17" s="321"/>
      <c r="C17" s="321"/>
      <c r="D17" s="321"/>
      <c r="E17" s="321"/>
      <c r="F17" s="321"/>
      <c r="G17" s="321"/>
      <c r="H17" s="321"/>
      <c r="I17" s="322"/>
      <c r="J17" s="59" t="s">
        <v>69</v>
      </c>
      <c r="K17" s="2"/>
      <c r="L17" s="320" t="s">
        <v>112</v>
      </c>
      <c r="M17" s="320"/>
      <c r="N17" s="320"/>
      <c r="O17" s="320"/>
      <c r="P17" s="320"/>
      <c r="Q17" s="320"/>
      <c r="R17" s="320"/>
      <c r="S17" s="320"/>
      <c r="T17" s="320"/>
    </row>
    <row r="18" spans="1:20" ht="19.899999999999999" customHeight="1" x14ac:dyDescent="0.25">
      <c r="A18" s="321"/>
      <c r="B18" s="321"/>
      <c r="C18" s="321"/>
      <c r="D18" s="321"/>
      <c r="E18" s="321"/>
      <c r="F18" s="321"/>
      <c r="G18" s="321"/>
      <c r="H18" s="321"/>
      <c r="I18" s="322"/>
      <c r="J18" s="135">
        <f>IF(AND(B4&gt;0,C4&gt;0,D4&gt;0,NOT(ISBLANK(H12))),(D4-B4)*VLOOKUP(H12,VLookups!$A$2:$B$8,2,FALSE),"")</f>
        <v>36</v>
      </c>
      <c r="K18" s="2"/>
      <c r="L18" s="320"/>
      <c r="M18" s="320"/>
      <c r="N18" s="320"/>
      <c r="O18" s="320"/>
      <c r="P18" s="320"/>
      <c r="Q18" s="320"/>
      <c r="R18" s="320"/>
      <c r="S18" s="320"/>
      <c r="T18" s="320"/>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27" t="s">
        <v>78</v>
      </c>
      <c r="M20" s="328"/>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30" t="s">
        <v>75</v>
      </c>
      <c r="M22" s="330" t="s">
        <v>76</v>
      </c>
      <c r="N22" s="183" t="s">
        <v>125</v>
      </c>
      <c r="O22" s="36"/>
      <c r="P22" s="36"/>
      <c r="Q22" s="36"/>
      <c r="R22" s="36"/>
      <c r="S22" s="36"/>
      <c r="T22" s="5"/>
    </row>
    <row r="23" spans="1:20" ht="15" customHeight="1" x14ac:dyDescent="0.25">
      <c r="A23" s="2"/>
      <c r="B23" s="5"/>
      <c r="C23" s="5"/>
      <c r="D23" s="5"/>
      <c r="E23" s="2"/>
      <c r="F23" s="2"/>
      <c r="G23" s="5"/>
      <c r="H23" s="2"/>
      <c r="I23" s="2"/>
      <c r="J23" s="182"/>
      <c r="K23" s="2"/>
      <c r="L23" s="331"/>
      <c r="M23" s="331"/>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IF(AND(L24&gt;0,C4&gt;0,J18&gt;0,NOT(ISBLANK(H12))),ABS(VLOOKUP($L$20,VLookups!$A$38:$B$39,2,FALSE)-_xlfn.NORM.DIST(L24,G9,J18,TRUE)),"")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29" t="str">
        <f>VLOOKUP(L20,VLookups!A38:C39,3,FALSE)</f>
        <v>Show the likelihood that the SPERT estimates will be EQUAL TO or GREATER THAN an uncertainty</v>
      </c>
      <c r="O27" s="329"/>
      <c r="P27" s="329"/>
      <c r="Q27" s="329"/>
      <c r="R27" s="329"/>
      <c r="S27" s="329"/>
      <c r="T27" s="143"/>
    </row>
    <row r="28" spans="1:20" ht="20.100000000000001" customHeight="1" x14ac:dyDescent="0.25">
      <c r="A28" s="141"/>
      <c r="B28" s="143"/>
      <c r="C28" s="143"/>
      <c r="D28" s="143"/>
      <c r="E28" s="143"/>
      <c r="F28" s="143"/>
      <c r="G28" s="143"/>
      <c r="H28" s="143"/>
      <c r="I28" s="143"/>
      <c r="J28" s="143"/>
      <c r="K28" s="143"/>
      <c r="L28" s="143"/>
      <c r="M28" s="186" t="s">
        <v>115</v>
      </c>
      <c r="N28" s="314" t="s">
        <v>55</v>
      </c>
      <c r="O28" s="315"/>
      <c r="P28" s="315"/>
      <c r="Q28" s="315"/>
      <c r="R28" s="315"/>
      <c r="S28" s="316"/>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IF(AND($B4&gt;0,$C4&gt;0,$D4&gt;0,NOT(ISBLANK($H12))),_xlfn.NORM.INV(ABS(VLOOKUP($L$20,VLookups!$A$38:$B$39,2,FALSE)-N$29),$G9,$J18),"")</f>
        <v>83.864143640394389</v>
      </c>
      <c r="O30" s="139">
        <f>IF(AND($B4&gt;0,$C4&gt;0,$D4&gt;0,NOT(ISBLANK($H12))),_xlfn.NORM.INV(ABS(VLOOKUP($L$20,VLookups!$A$38:$B$39,2,FALSE)-O$29),$G9,$J18),"")</f>
        <v>176.13585635960561</v>
      </c>
      <c r="P30" s="138">
        <f>IF(AND($B4&gt;0,$C4&gt;0,$D4&gt;0,NOT(ISBLANK($H12))),_xlfn.NORM.INV(ABS(VLOOKUP($L$20,VLookups!$A$38:$B$39,2,FALSE)-P$29),$G9,$J18),"")</f>
        <v>167.31160202177642</v>
      </c>
      <c r="Q30" s="139">
        <f>IF(AND($B4&gt;0,$C4&gt;0,$D4&gt;0,NOT(ISBLANK($H12))),_xlfn.NORM.INV(ABS(VLOOKUP($L$20,VLookups!$A$38:$B$39,2,FALSE)-Q$29),$G9,$J18),"")</f>
        <v>160.29836440862493</v>
      </c>
      <c r="R30" s="138">
        <f>IF(AND($B4&gt;0,$C4&gt;0,$D4&gt;0,NOT(ISBLANK($H12))),_xlfn.NORM.INV(ABS(VLOOKUP($L$20,VLookups!$A$38:$B$39,2,FALSE)-R$29),$G9,$J18),"")</f>
        <v>154.28163100705893</v>
      </c>
      <c r="S30" s="139">
        <f>IF(AND($B4&gt;0,$C4&gt;0,$D4&gt;0,NOT(ISBLANK($H12))),_xlfn.NORM.INV(ABS(VLOOKUP($L$20,VLookups!$A$38:$B$39,2,FALSE)-S$29),$G9,$J18),"")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17" t="s">
        <v>81</v>
      </c>
      <c r="C33" s="318"/>
      <c r="D33" s="31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4a – © 2015-2019, William W. Davis, MSPM, PMP</v>
      </c>
      <c r="C45" s="5"/>
      <c r="D45" s="5"/>
      <c r="E45" s="5"/>
      <c r="F45" s="2"/>
      <c r="G45" s="2"/>
      <c r="H45" s="5"/>
      <c r="I45" s="5"/>
      <c r="J45" s="2"/>
      <c r="K45" s="5"/>
      <c r="L45" s="5"/>
      <c r="M45" s="5"/>
      <c r="N45" s="5"/>
      <c r="O45" s="5"/>
      <c r="P45" s="5"/>
      <c r="Q45" s="5"/>
      <c r="R45" s="5"/>
      <c r="S45" s="5"/>
      <c r="T45" s="5"/>
    </row>
    <row r="46" spans="1:20" x14ac:dyDescent="0.25">
      <c r="A46" s="2"/>
      <c r="B46" s="313" t="s">
        <v>146</v>
      </c>
      <c r="C46" s="313"/>
      <c r="D46" s="313"/>
      <c r="E46" s="313"/>
      <c r="F46" s="313"/>
      <c r="G46" s="313"/>
      <c r="H46" s="313"/>
      <c r="I46" s="111"/>
      <c r="J46" s="2"/>
      <c r="K46" s="5"/>
      <c r="L46" s="5"/>
      <c r="M46" s="5"/>
      <c r="N46" s="5"/>
      <c r="O46" s="5"/>
      <c r="P46" s="5"/>
      <c r="Q46" s="5"/>
      <c r="R46" s="5"/>
      <c r="S46" s="5"/>
      <c r="T46" s="5"/>
    </row>
    <row r="47" spans="1:20" x14ac:dyDescent="0.25">
      <c r="A47" s="2"/>
      <c r="B47" s="313" t="s">
        <v>147</v>
      </c>
      <c r="C47" s="313"/>
      <c r="D47" s="313"/>
      <c r="E47" s="313"/>
      <c r="F47" s="313"/>
      <c r="G47" s="313"/>
      <c r="H47" s="313"/>
      <c r="I47" s="111"/>
      <c r="J47" s="2"/>
      <c r="K47" s="5"/>
      <c r="L47" s="5"/>
      <c r="M47" s="5"/>
      <c r="N47" s="5"/>
      <c r="O47" s="5"/>
      <c r="P47" s="5"/>
      <c r="Q47" s="5"/>
      <c r="R47" s="5"/>
      <c r="S47" s="5"/>
      <c r="T47" s="5"/>
    </row>
    <row r="48" spans="1:20" x14ac:dyDescent="0.25">
      <c r="A48" s="2"/>
      <c r="B48" s="313" t="s">
        <v>96</v>
      </c>
      <c r="C48" s="313"/>
      <c r="D48" s="313"/>
      <c r="E48" s="313"/>
      <c r="F48" s="313"/>
      <c r="G48" s="313"/>
      <c r="H48" s="313"/>
      <c r="I48" s="111"/>
      <c r="J48" s="2"/>
      <c r="K48" s="5"/>
      <c r="L48" s="5"/>
      <c r="M48" s="5"/>
      <c r="N48" s="5"/>
      <c r="O48" s="5"/>
      <c r="P48" s="5"/>
      <c r="Q48" s="5"/>
      <c r="R48" s="5"/>
      <c r="S48" s="5"/>
      <c r="T48" s="5"/>
    </row>
    <row r="49" spans="1:20" x14ac:dyDescent="0.25">
      <c r="A49" s="2"/>
      <c r="B49" s="313" t="s">
        <v>230</v>
      </c>
      <c r="C49" s="313"/>
      <c r="D49" s="313"/>
      <c r="E49" s="313"/>
      <c r="F49" s="313"/>
      <c r="G49" s="313"/>
      <c r="H49" s="313"/>
      <c r="I49" s="111"/>
      <c r="J49" s="2"/>
      <c r="K49" s="5"/>
      <c r="L49" s="5"/>
      <c r="M49" s="5"/>
      <c r="N49" s="5"/>
      <c r="O49" s="5"/>
      <c r="P49" s="5"/>
      <c r="Q49" s="5"/>
      <c r="R49" s="5"/>
      <c r="S49" s="5"/>
      <c r="T49" s="5"/>
    </row>
    <row r="50" spans="1:20" x14ac:dyDescent="0.25">
      <c r="A50" s="2"/>
      <c r="B50" s="313" t="s">
        <v>97</v>
      </c>
      <c r="C50" s="313"/>
      <c r="D50" s="313"/>
      <c r="E50" s="313"/>
      <c r="F50" s="313"/>
      <c r="G50" s="313"/>
      <c r="H50" s="313"/>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32" t="s">
        <v>816</v>
      </c>
      <c r="C60" s="332"/>
      <c r="D60" s="332"/>
      <c r="E60" s="332"/>
      <c r="F60" s="332"/>
      <c r="G60" s="332"/>
      <c r="H60" s="332"/>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139</v>
      </c>
      <c r="C1" s="5"/>
      <c r="D1" s="5"/>
      <c r="E1" s="2"/>
      <c r="F1" s="2"/>
      <c r="G1" s="5"/>
      <c r="H1" s="2"/>
      <c r="I1" s="2"/>
      <c r="J1" s="5"/>
      <c r="K1" s="5"/>
      <c r="L1" s="5"/>
      <c r="M1" s="327" t="s">
        <v>78</v>
      </c>
      <c r="N1" s="328"/>
      <c r="O1" s="333" t="str">
        <f>VLOOKUP(M1,VLookups!A38:C39,3,FALSE)</f>
        <v>Show the likelihood that the SPERT estimates will be EQUAL TO or GREATER THAN an uncertainty</v>
      </c>
      <c r="P1" s="333"/>
      <c r="Q1" s="333"/>
      <c r="R1" s="333"/>
      <c r="S1" s="333"/>
      <c r="T1" s="333"/>
      <c r="U1" s="5"/>
    </row>
    <row r="2" spans="1:225" ht="15" customHeight="1" x14ac:dyDescent="0.25">
      <c r="B2" s="54">
        <v>-0.5</v>
      </c>
      <c r="C2" s="96" t="s">
        <v>91</v>
      </c>
      <c r="D2" s="109">
        <v>1</v>
      </c>
      <c r="E2" s="27"/>
      <c r="F2" s="27"/>
      <c r="G2" s="26"/>
      <c r="H2" s="27"/>
      <c r="I2" s="27"/>
      <c r="J2" s="5"/>
      <c r="K2" s="5"/>
      <c r="L2" s="5"/>
      <c r="M2" s="337" t="s">
        <v>75</v>
      </c>
      <c r="N2" s="337" t="s">
        <v>76</v>
      </c>
      <c r="O2" s="334" t="s">
        <v>55</v>
      </c>
      <c r="P2" s="335"/>
      <c r="Q2" s="335"/>
      <c r="R2" s="335"/>
      <c r="S2" s="335"/>
      <c r="T2" s="336"/>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8"/>
      <c r="N3" s="338"/>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IF(AND(B4&gt;0,C4&gt;0,D4&gt;0),IF(ISBLANK(J4),IF(ISBLANK(H4),"",(D4-B4)*VLOOKUP(H4,VLookups!$A$2:$B$8,2,FALSE)),J4),"")</f>
        <v>12.727922061357855</v>
      </c>
      <c r="L4" s="82">
        <f t="shared" ref="L4:L35" si="2">IF(K4="","",K4^2)</f>
        <v>162</v>
      </c>
      <c r="M4" s="102">
        <v>150</v>
      </c>
      <c r="N4" s="294">
        <f>IF(AND(M4&gt;0,C4&gt;0,NOT(K4="")),ABS(VLOOKUP($M$1,VLookups!$A$38:$B$39,2,FALSE)-_xlfn.NORM.DIST(M4,G4,K4,TRUE)),"")</f>
        <v>0.94194912800972574</v>
      </c>
      <c r="O4" s="101">
        <f>IF(AND($B4&gt;0,$C4&gt;0,$D4&gt;0,NOT(ISBLANK($H4))),_xlfn.NORM.INV(ABS(VLOOKUP($M$1,VLookups!$A$38:$B$39,2,FALSE)-O$3),$G4,$K4),"")</f>
        <v>113.68851155613717</v>
      </c>
      <c r="P4" s="100">
        <f>IF(AND($B4&gt;0,$C4&gt;0,$D4&gt;0,NOT(ISBLANK($H4))),_xlfn.NORM.INV(ABS(VLOOKUP($M$1,VLookups!$A$38:$B$39,2,FALSE)-P$3),$G4,$K4),"")</f>
        <v>146.31148844386283</v>
      </c>
      <c r="Q4" s="101">
        <f>IF(AND($B4&gt;0,$C4&gt;0,$D4&gt;0,NOT(ISBLANK($H4))),_xlfn.NORM.INV(ABS(VLOOKUP($M$1,VLookups!$A$38:$B$39,2,FALSE)-Q$3),$G4,$K4),"")</f>
        <v>143.19164340326591</v>
      </c>
      <c r="R4" s="100">
        <f>IF(AND($B4&gt;0,$C4&gt;0,$D4&gt;0,NOT(ISBLANK($H4))),_xlfn.NORM.INV(ABS(VLOOKUP($M$1,VLookups!$A$38:$B$39,2,FALSE)-R$3),$G4,$K4),"")</f>
        <v>140.71208946609991</v>
      </c>
      <c r="S4" s="101">
        <f>IF(AND($B4&gt;0,$C4&gt;0,$D4&gt;0,NOT(ISBLANK($H4))),_xlfn.NORM.INV(ABS(VLOOKUP($M$1,VLookups!$A$38:$B$39,2,FALSE)-S$3),$G4,$K4),"")</f>
        <v>138.58485297168045</v>
      </c>
      <c r="T4" s="100">
        <f>IF(AND($B4&gt;0,$C4&gt;0,$D4&gt;0,NOT(ISBLANK($H4))),_xlfn.NORM.INV(ABS(VLOOKUP($M$1,VLookups!$A$38:$B$39,2,FALSE)-T$3),$G4,$K4),"")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IF(AND(B5&gt;0,C5&gt;0,D5&gt;0),IF(ISBLANK(J5),IF(ISBLANK(H5),"",(D5-B5)*VLOOKUP(H5,VLookups!$A$2:$B$8,2,FALSE)),J5),"")</f>
        <v>20.485281374238571</v>
      </c>
      <c r="L5" s="82">
        <f t="shared" si="2"/>
        <v>419.64675298172574</v>
      </c>
      <c r="M5" s="102">
        <v>150</v>
      </c>
      <c r="N5" s="294">
        <f>IF(AND(M5&gt;0,C5&gt;0,NOT(K5="")),ABS(VLOOKUP($M$1,VLookups!$A$38:$B$39,2,FALSE)-_xlfn.NORM.DIST(M5,G5,K5,TRUE)),"")</f>
        <v>0.83554474772056619</v>
      </c>
      <c r="O5" s="101">
        <f>IF(AND($B5&gt;0,$C5&gt;0,$D5&gt;0,NOT(ISBLANK($H5))),_xlfn.NORM.INV(ABS(VLOOKUP($M$1,VLookups!$A$38:$B$39,2,FALSE)-O$3),$G5,$K5),"")</f>
        <v>103.74705558422292</v>
      </c>
      <c r="P5" s="100">
        <f>IF(AND($B5&gt;0,$C5&gt;0,$D5&gt;0,NOT(ISBLANK($H5))),_xlfn.NORM.INV(ABS(VLOOKUP($M$1,VLookups!$A$38:$B$39,2,FALSE)-P$3),$G5,$K5),"")</f>
        <v>156.25294441577708</v>
      </c>
      <c r="Q5" s="101">
        <f>IF(AND($B5&gt;0,$C5&gt;0,$D5&gt;0,NOT(ISBLANK($H5))),_xlfn.NORM.INV(ABS(VLOOKUP($M$1,VLookups!$A$38:$B$39,2,FALSE)-Q$3),$G5,$K5),"")</f>
        <v>151.23162960943608</v>
      </c>
      <c r="R5" s="100">
        <f>IF(AND($B5&gt;0,$C5&gt;0,$D5&gt;0,NOT(ISBLANK($H5))),_xlfn.NORM.INV(ABS(VLOOKUP($M$1,VLookups!$A$38:$B$39,2,FALSE)-R$3),$G5,$K5),"")</f>
        <v>147.24084778027492</v>
      </c>
      <c r="S5" s="101">
        <f>IF(AND($B5&gt;0,$C5&gt;0,$D5&gt;0,NOT(ISBLANK($H5))),_xlfn.NORM.INV(ABS(VLOOKUP($M$1,VLookups!$A$38:$B$39,2,FALSE)-S$3),$G5,$K5),"")</f>
        <v>143.81711231680663</v>
      </c>
      <c r="T5" s="100">
        <f>IF(AND($B5&gt;0,$C5&gt;0,$D5&gt;0,NOT(ISBLANK($H5))),_xlfn.NORM.INV(ABS(VLOOKUP($M$1,VLookups!$A$38:$B$39,2,FALSE)-T$3),$G5,$K5),"")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IF(AND(B6&gt;0,C6&gt;0,D6&gt;0),IF(ISBLANK(J6),IF(ISBLANK(H6),"",(D6-B6)*VLOOKUP(H6,VLookups!$A$2:$B$8,2,FALSE)),J6),"")</f>
        <v>28.242640687119291</v>
      </c>
      <c r="L6" s="82">
        <f t="shared" si="2"/>
        <v>797.64675298172597</v>
      </c>
      <c r="M6" s="102">
        <v>150</v>
      </c>
      <c r="N6" s="294">
        <f>IF(AND(M6&gt;0,C6&gt;0,NOT(K6="")),ABS(VLOOKUP($M$1,VLookups!$A$38:$B$39,2,FALSE)-_xlfn.NORM.DIST(M6,G6,K6,TRUE)),"")</f>
        <v>0.76057365798347409</v>
      </c>
      <c r="O6" s="101">
        <f>IF(AND($B6&gt;0,$C6&gt;0,$D6&gt;0,NOT(ISBLANK($H6))),_xlfn.NORM.INV(ABS(VLOOKUP($M$1,VLookups!$A$38:$B$39,2,FALSE)-O$3),$G6,$K6),"")</f>
        <v>93.80559961230864</v>
      </c>
      <c r="P6" s="100">
        <f>IF(AND($B6&gt;0,$C6&gt;0,$D6&gt;0,NOT(ISBLANK($H6))),_xlfn.NORM.INV(ABS(VLOOKUP($M$1,VLookups!$A$38:$B$39,2,FALSE)-P$3),$G6,$K6),"")</f>
        <v>166.19440038769136</v>
      </c>
      <c r="Q6" s="101">
        <f>IF(AND($B6&gt;0,$C6&gt;0,$D6&gt;0,NOT(ISBLANK($H6))),_xlfn.NORM.INV(ABS(VLOOKUP($M$1,VLookups!$A$38:$B$39,2,FALSE)-Q$3),$G6,$K6),"")</f>
        <v>159.27161581560625</v>
      </c>
      <c r="R6" s="100">
        <f>IF(AND($B6&gt;0,$C6&gt;0,$D6&gt;0,NOT(ISBLANK($H6))),_xlfn.NORM.INV(ABS(VLOOKUP($M$1,VLookups!$A$38:$B$39,2,FALSE)-R$3),$G6,$K6),"")</f>
        <v>153.76960609444993</v>
      </c>
      <c r="S6" s="101">
        <f>IF(AND($B6&gt;0,$C6&gt;0,$D6&gt;0,NOT(ISBLANK($H6))),_xlfn.NORM.INV(ABS(VLOOKUP($M$1,VLookups!$A$38:$B$39,2,FALSE)-S$3),$G6,$K6),"")</f>
        <v>149.04937166193278</v>
      </c>
      <c r="T6" s="100">
        <f>IF(AND($B6&gt;0,$C6&gt;0,$D6&gt;0,NOT(ISBLANK($H6))),_xlfn.NORM.INV(ABS(VLOOKUP($M$1,VLookups!$A$38:$B$39,2,FALSE)-T$3),$G6,$K6),"")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IF(AND(B7&gt;0,C7&gt;0,D7&gt;0),IF(ISBLANK(J7),IF(ISBLANK(H7),"",(D7-B7)*VLOOKUP(H7,VLookups!$A$2:$B$8,2,FALSE)),J7),"")</f>
        <v>36</v>
      </c>
      <c r="L7" s="82">
        <f t="shared" si="2"/>
        <v>1296</v>
      </c>
      <c r="M7" s="102">
        <v>150</v>
      </c>
      <c r="N7" s="294">
        <f>IF(AND(M7&gt;0,C7&gt;0,NOT(K7="")),ABS(VLOOKUP($M$1,VLookups!$A$38:$B$39,2,FALSE)-_xlfn.NORM.DIST(M7,G7,K7,TRUE)),"")</f>
        <v>0.7107426392460281</v>
      </c>
      <c r="O7" s="101">
        <f>IF(AND($B7&gt;0,$C7&gt;0,$D7&gt;0,NOT(ISBLANK($H7))),_xlfn.NORM.INV(ABS(VLOOKUP($M$1,VLookups!$A$38:$B$39,2,FALSE)-O$3),$G7,$K7),"")</f>
        <v>83.864143640394389</v>
      </c>
      <c r="P7" s="100">
        <f>IF(AND($B7&gt;0,$C7&gt;0,$D7&gt;0,NOT(ISBLANK($H7))),_xlfn.NORM.INV(ABS(VLOOKUP($M$1,VLookups!$A$38:$B$39,2,FALSE)-P$3),$G7,$K7),"")</f>
        <v>176.13585635960561</v>
      </c>
      <c r="Q7" s="101">
        <f>IF(AND($B7&gt;0,$C7&gt;0,$D7&gt;0,NOT(ISBLANK($H7))),_xlfn.NORM.INV(ABS(VLOOKUP($M$1,VLookups!$A$38:$B$39,2,FALSE)-Q$3),$G7,$K7),"")</f>
        <v>167.31160202177642</v>
      </c>
      <c r="R7" s="100">
        <f>IF(AND($B7&gt;0,$C7&gt;0,$D7&gt;0,NOT(ISBLANK($H7))),_xlfn.NORM.INV(ABS(VLOOKUP($M$1,VLookups!$A$38:$B$39,2,FALSE)-R$3),$G7,$K7),"")</f>
        <v>160.29836440862493</v>
      </c>
      <c r="S7" s="101">
        <f>IF(AND($B7&gt;0,$C7&gt;0,$D7&gt;0,NOT(ISBLANK($H7))),_xlfn.NORM.INV(ABS(VLOOKUP($M$1,VLookups!$A$38:$B$39,2,FALSE)-S$3),$G7,$K7),"")</f>
        <v>154.28163100705893</v>
      </c>
      <c r="T7" s="100">
        <f>IF(AND($B7&gt;0,$C7&gt;0,$D7&gt;0,NOT(ISBLANK($H7))),_xlfn.NORM.INV(ABS(VLOOKUP($M$1,VLookups!$A$38:$B$39,2,FALSE)-T$3),$G7,$K7),"")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IF(AND(B8&gt;0,C8&gt;0,D8&gt;0),IF(ISBLANK(J8),IF(ISBLANK(H8),"",(D8-B8)*VLOOKUP(H8,VLookups!$A$2:$B$8,2,FALSE)),J8),"")</f>
        <v>48.372115213907882</v>
      </c>
      <c r="L8" s="82">
        <f t="shared" si="2"/>
        <v>2339.8615302675785</v>
      </c>
      <c r="M8" s="102">
        <v>150</v>
      </c>
      <c r="N8" s="294">
        <f>IF(AND(M8&gt;0,C8&gt;0,NOT(K8="")),ABS(VLOOKUP($M$1,VLookups!$A$38:$B$39,2,FALSE)-_xlfn.NORM.DIST(M8,G8,K8,TRUE)),"")</f>
        <v>0.6603656825340718</v>
      </c>
      <c r="O8" s="101">
        <f>IF(AND($B8&gt;0,$C8&gt;0,$D8&gt;0,NOT(ISBLANK($H8))),_xlfn.NORM.INV(ABS(VLOOKUP($M$1,VLookups!$A$38:$B$39,2,FALSE)-O$3),$G8,$K8),"")</f>
        <v>68.008640018912558</v>
      </c>
      <c r="P8" s="100">
        <f>IF(AND($B8&gt;0,$C8&gt;0,$D8&gt;0,NOT(ISBLANK($H8))),_xlfn.NORM.INV(ABS(VLOOKUP($M$1,VLookups!$A$38:$B$39,2,FALSE)-P$3),$G8,$K8),"")</f>
        <v>191.99135998108744</v>
      </c>
      <c r="Q8" s="101">
        <f>IF(AND($B8&gt;0,$C8&gt;0,$D8&gt;0,NOT(ISBLANK($H8))),_xlfn.NORM.INV(ABS(VLOOKUP($M$1,VLookups!$A$38:$B$39,2,FALSE)-Q$3),$G8,$K8),"")</f>
        <v>180.13447532813467</v>
      </c>
      <c r="R8" s="100">
        <f>IF(AND($B8&gt;0,$C8&gt;0,$D8&gt;0,NOT(ISBLANK($H8))),_xlfn.NORM.INV(ABS(VLOOKUP($M$1,VLookups!$A$38:$B$39,2,FALSE)-R$3),$G8,$K8),"")</f>
        <v>170.71099927686032</v>
      </c>
      <c r="S8" s="101">
        <f>IF(AND($B8&gt;0,$C8&gt;0,$D8&gt;0,NOT(ISBLANK($H8))),_xlfn.NORM.INV(ABS(VLOOKUP($M$1,VLookups!$A$38:$B$39,2,FALSE)-S$3),$G8,$K8),"")</f>
        <v>162.62649590708483</v>
      </c>
      <c r="T8" s="100">
        <f>IF(AND($B8&gt;0,$C8&gt;0,$D8&gt;0,NOT(ISBLANK($H8))),_xlfn.NORM.INV(ABS(VLOOKUP($M$1,VLookups!$A$38:$B$39,2,FALSE)-T$3),$G8,$K8),"")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IF(AND(B9&gt;0,C9&gt;0,D9&gt;0),IF(ISBLANK(J9),IF(ISBLANK(H9),"",(D9-B9)*VLOOKUP(H9,VLookups!$A$2:$B$8,2,FALSE)),J9),"")</f>
        <v>60.744230427815765</v>
      </c>
      <c r="L9" s="82">
        <f t="shared" si="2"/>
        <v>3689.8615302675785</v>
      </c>
      <c r="M9" s="102">
        <v>150</v>
      </c>
      <c r="N9" s="294">
        <f>IF(AND(M9&gt;0,C9&gt;0,NOT(K9="")),ABS(VLOOKUP($M$1,VLookups!$A$38:$B$39,2,FALSE)-_xlfn.NORM.DIST(M9,G9,K9,TRUE)),"")</f>
        <v>0.62901639781058771</v>
      </c>
      <c r="O9" s="101">
        <f>IF(AND($B9&gt;0,$C9&gt;0,$D9&gt;0,NOT(ISBLANK($H9))),_xlfn.NORM.INV(ABS(VLOOKUP($M$1,VLookups!$A$38:$B$39,2,FALSE)-O$3),$G9,$K9),"")</f>
        <v>52.153136397430742</v>
      </c>
      <c r="P9" s="100">
        <f>IF(AND($B9&gt;0,$C9&gt;0,$D9&gt;0,NOT(ISBLANK($H9))),_xlfn.NORM.INV(ABS(VLOOKUP($M$1,VLookups!$A$38:$B$39,2,FALSE)-P$3),$G9,$K9),"")</f>
        <v>207.84686360256927</v>
      </c>
      <c r="Q9" s="101">
        <f>IF(AND($B9&gt;0,$C9&gt;0,$D9&gt;0,NOT(ISBLANK($H9))),_xlfn.NORM.INV(ABS(VLOOKUP($M$1,VLookups!$A$38:$B$39,2,FALSE)-Q$3),$G9,$K9),"")</f>
        <v>192.95734863449289</v>
      </c>
      <c r="R9" s="100">
        <f>IF(AND($B9&gt;0,$C9&gt;0,$D9&gt;0,NOT(ISBLANK($H9))),_xlfn.NORM.INV(ABS(VLOOKUP($M$1,VLookups!$A$38:$B$39,2,FALSE)-R$3),$G9,$K9),"")</f>
        <v>181.12363414509568</v>
      </c>
      <c r="S9" s="101">
        <f>IF(AND($B9&gt;0,$C9&gt;0,$D9&gt;0,NOT(ISBLANK($H9))),_xlfn.NORM.INV(ABS(VLOOKUP($M$1,VLookups!$A$38:$B$39,2,FALSE)-S$3),$G9,$K9),"")</f>
        <v>170.9713608071107</v>
      </c>
      <c r="T9" s="100">
        <f>IF(AND($B9&gt;0,$C9&gt;0,$D9&gt;0,NOT(ISBLANK($H9))),_xlfn.NORM.INV(ABS(VLOOKUP($M$1,VLookups!$A$38:$B$39,2,FALSE)-T$3),$G9,$K9),"")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IF(AND(B10&gt;0,C10&gt;0,D10&gt;0),IF(ISBLANK(J10),IF(ISBLANK(H10),"",(D10-B10)*VLOOKUP(H10,VLookups!$A$2:$B$8,2,FALSE)),J10),"")</f>
        <v>73.11634564172364</v>
      </c>
      <c r="L10" s="82">
        <f t="shared" si="2"/>
        <v>5346</v>
      </c>
      <c r="M10" s="102">
        <v>150</v>
      </c>
      <c r="N10" s="294">
        <f>IF(AND(M10&gt;0,C10&gt;0,NOT(K10="")),ABS(VLOOKUP($M$1,VLookups!$A$38:$B$39,2,FALSE)-_xlfn.NORM.DIST(M10,G10,K10,TRUE)),"")</f>
        <v>0.60777963694510129</v>
      </c>
      <c r="O10" s="101">
        <f>IF(AND($B10&gt;0,$C10&gt;0,$D10&gt;0,NOT(ISBLANK($H10))),_xlfn.NORM.INV(ABS(VLOOKUP($M$1,VLookups!$A$38:$B$39,2,FALSE)-O$3),$G10,$K10),"")</f>
        <v>36.297632775948941</v>
      </c>
      <c r="P10" s="100">
        <f>IF(AND($B10&gt;0,$C10&gt;0,$D10&gt;0,NOT(ISBLANK($H10))),_xlfn.NORM.INV(ABS(VLOOKUP($M$1,VLookups!$A$38:$B$39,2,FALSE)-P$3),$G10,$K10),"")</f>
        <v>223.70236722405105</v>
      </c>
      <c r="Q10" s="101">
        <f>IF(AND($B10&gt;0,$C10&gt;0,$D10&gt;0,NOT(ISBLANK($H10))),_xlfn.NORM.INV(ABS(VLOOKUP($M$1,VLookups!$A$38:$B$39,2,FALSE)-Q$3),$G10,$K10),"")</f>
        <v>205.78022194085111</v>
      </c>
      <c r="R10" s="100">
        <f>IF(AND($B10&gt;0,$C10&gt;0,$D10&gt;0,NOT(ISBLANK($H10))),_xlfn.NORM.INV(ABS(VLOOKUP($M$1,VLookups!$A$38:$B$39,2,FALSE)-R$3),$G10,$K10),"")</f>
        <v>191.53626901333107</v>
      </c>
      <c r="S10" s="101">
        <f>IF(AND($B10&gt;0,$C10&gt;0,$D10&gt;0,NOT(ISBLANK($H10))),_xlfn.NORM.INV(ABS(VLOOKUP($M$1,VLookups!$A$38:$B$39,2,FALSE)-S$3),$G10,$K10),"")</f>
        <v>179.31622570713657</v>
      </c>
      <c r="T10" s="100">
        <f>IF(AND($B10&gt;0,$C10&gt;0,$D10&gt;0,NOT(ISBLANK($H10))),_xlfn.NORM.INV(ABS(VLOOKUP($M$1,VLookups!$A$38:$B$39,2,FALSE)-T$3),$G10,$K10),"")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IF(AND(B11&gt;0,C11&gt;0,D11&gt;0),IF(ISBLANK(J11),IF(ISBLANK(H11),"",(D11-B11)*VLOOKUP(H11,VLookups!$A$2:$B$8,2,FALSE)),J11),"")</f>
        <v/>
      </c>
      <c r="L11" s="82" t="str">
        <f t="shared" si="2"/>
        <v/>
      </c>
      <c r="M11" s="102"/>
      <c r="N11" s="294" t="str">
        <f>IF(AND(M11&gt;0,C11&gt;0,NOT(K11="")),ABS(VLOOKUP($M$1,VLookups!$A$38:$B$39,2,FALSE)-_xlfn.NORM.DIST(M11,G11,K11,TRUE)),"")</f>
        <v/>
      </c>
      <c r="O11" s="101" t="str">
        <f>IF(AND($B11&gt;0,$C11&gt;0,$D11&gt;0,NOT(ISBLANK($H11))),_xlfn.NORM.INV(ABS(VLOOKUP($M$1,VLookups!$A$38:$B$39,2,FALSE)-O$3),$G11,$K11),"")</f>
        <v/>
      </c>
      <c r="P11" s="100" t="str">
        <f>IF(AND($B11&gt;0,$C11&gt;0,$D11&gt;0,NOT(ISBLANK($H11))),_xlfn.NORM.INV(ABS(VLOOKUP($M$1,VLookups!$A$38:$B$39,2,FALSE)-P$3),$G11,$K11),"")</f>
        <v/>
      </c>
      <c r="Q11" s="101" t="str">
        <f>IF(AND($B11&gt;0,$C11&gt;0,$D11&gt;0,NOT(ISBLANK($H11))),_xlfn.NORM.INV(ABS(VLOOKUP($M$1,VLookups!$A$38:$B$39,2,FALSE)-Q$3),$G11,$K11),"")</f>
        <v/>
      </c>
      <c r="R11" s="100" t="str">
        <f>IF(AND($B11&gt;0,$C11&gt;0,$D11&gt;0,NOT(ISBLANK($H11))),_xlfn.NORM.INV(ABS(VLOOKUP($M$1,VLookups!$A$38:$B$39,2,FALSE)-R$3),$G11,$K11),"")</f>
        <v/>
      </c>
      <c r="S11" s="101" t="str">
        <f>IF(AND($B11&gt;0,$C11&gt;0,$D11&gt;0,NOT(ISBLANK($H11))),_xlfn.NORM.INV(ABS(VLOOKUP($M$1,VLookups!$A$38:$B$39,2,FALSE)-S$3),$G11,$K11),"")</f>
        <v/>
      </c>
      <c r="T11" s="100" t="str">
        <f>IF(AND($B11&gt;0,$C11&gt;0,$D11&gt;0,NOT(ISBLANK($H11))),_xlfn.NORM.INV(ABS(VLOOKUP($M$1,VLookups!$A$38:$B$39,2,FALSE)-T$3),$G11,$K11),"")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IF(AND(B12&gt;0,C12&gt;0,D12&gt;0),IF(ISBLANK(J12),IF(ISBLANK(H12),"",(D12-B12)*VLOOKUP(H12,VLookups!$A$2:$B$8,2,FALSE)),J12),"")</f>
        <v/>
      </c>
      <c r="L12" s="82" t="str">
        <f t="shared" si="2"/>
        <v/>
      </c>
      <c r="M12" s="102"/>
      <c r="N12" s="294" t="str">
        <f>IF(AND(M12&gt;0,C12&gt;0,NOT(K12="")),ABS(VLOOKUP($M$1,VLookups!$A$38:$B$39,2,FALSE)-_xlfn.NORM.DIST(M12,G12,K12,TRUE)),"")</f>
        <v/>
      </c>
      <c r="O12" s="101" t="str">
        <f>IF(AND($B12&gt;0,$C12&gt;0,$D12&gt;0,NOT(ISBLANK($H12))),_xlfn.NORM.INV(ABS(VLOOKUP($M$1,VLookups!$A$38:$B$39,2,FALSE)-O$3),$G12,$K12),"")</f>
        <v/>
      </c>
      <c r="P12" s="100" t="str">
        <f>IF(AND($B12&gt;0,$C12&gt;0,$D12&gt;0,NOT(ISBLANK($H12))),_xlfn.NORM.INV(ABS(VLOOKUP($M$1,VLookups!$A$38:$B$39,2,FALSE)-P$3),$G12,$K12),"")</f>
        <v/>
      </c>
      <c r="Q12" s="101" t="str">
        <f>IF(AND($B12&gt;0,$C12&gt;0,$D12&gt;0,NOT(ISBLANK($H12))),_xlfn.NORM.INV(ABS(VLOOKUP($M$1,VLookups!$A$38:$B$39,2,FALSE)-Q$3),$G12,$K12),"")</f>
        <v/>
      </c>
      <c r="R12" s="100" t="str">
        <f>IF(AND($B12&gt;0,$C12&gt;0,$D12&gt;0,NOT(ISBLANK($H12))),_xlfn.NORM.INV(ABS(VLOOKUP($M$1,VLookups!$A$38:$B$39,2,FALSE)-R$3),$G12,$K12),"")</f>
        <v/>
      </c>
      <c r="S12" s="101" t="str">
        <f>IF(AND($B12&gt;0,$C12&gt;0,$D12&gt;0,NOT(ISBLANK($H12))),_xlfn.NORM.INV(ABS(VLOOKUP($M$1,VLookups!$A$38:$B$39,2,FALSE)-S$3),$G12,$K12),"")</f>
        <v/>
      </c>
      <c r="T12" s="100" t="str">
        <f>IF(AND($B12&gt;0,$C12&gt;0,$D12&gt;0,NOT(ISBLANK($H12))),_xlfn.NORM.INV(ABS(VLOOKUP($M$1,VLookups!$A$38:$B$39,2,FALSE)-T$3),$G12,$K12),"")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IF(AND(B13&gt;0,C13&gt;0,D13&gt;0),IF(ISBLANK(J13),IF(ISBLANK(H13),"",(D13-B13)*VLOOKUP(H13,VLookups!$A$2:$B$8,2,FALSE)),J13),"")</f>
        <v/>
      </c>
      <c r="L13" s="82" t="str">
        <f t="shared" si="2"/>
        <v/>
      </c>
      <c r="M13" s="102"/>
      <c r="N13" s="294" t="str">
        <f>IF(AND(M13&gt;0,C13&gt;0,NOT(K13="")),ABS(VLOOKUP($M$1,VLookups!$A$38:$B$39,2,FALSE)-_xlfn.NORM.DIST(M13,G13,K13,TRUE)),"")</f>
        <v/>
      </c>
      <c r="O13" s="101" t="str">
        <f>IF(AND($B13&gt;0,$C13&gt;0,$D13&gt;0,NOT(ISBLANK($H13))),_xlfn.NORM.INV(ABS(VLOOKUP($M$1,VLookups!$A$38:$B$39,2,FALSE)-O$3),$G13,$K13),"")</f>
        <v/>
      </c>
      <c r="P13" s="100" t="str">
        <f>IF(AND($B13&gt;0,$C13&gt;0,$D13&gt;0,NOT(ISBLANK($H13))),_xlfn.NORM.INV(ABS(VLOOKUP($M$1,VLookups!$A$38:$B$39,2,FALSE)-P$3),$G13,$K13),"")</f>
        <v/>
      </c>
      <c r="Q13" s="101" t="str">
        <f>IF(AND($B13&gt;0,$C13&gt;0,$D13&gt;0,NOT(ISBLANK($H13))),_xlfn.NORM.INV(ABS(VLOOKUP($M$1,VLookups!$A$38:$B$39,2,FALSE)-Q$3),$G13,$K13),"")</f>
        <v/>
      </c>
      <c r="R13" s="100" t="str">
        <f>IF(AND($B13&gt;0,$C13&gt;0,$D13&gt;0,NOT(ISBLANK($H13))),_xlfn.NORM.INV(ABS(VLOOKUP($M$1,VLookups!$A$38:$B$39,2,FALSE)-R$3),$G13,$K13),"")</f>
        <v/>
      </c>
      <c r="S13" s="101" t="str">
        <f>IF(AND($B13&gt;0,$C13&gt;0,$D13&gt;0,NOT(ISBLANK($H13))),_xlfn.NORM.INV(ABS(VLOOKUP($M$1,VLookups!$A$38:$B$39,2,FALSE)-S$3),$G13,$K13),"")</f>
        <v/>
      </c>
      <c r="T13" s="100" t="str">
        <f>IF(AND($B13&gt;0,$C13&gt;0,$D13&gt;0,NOT(ISBLANK($H13))),_xlfn.NORM.INV(ABS(VLOOKUP($M$1,VLookups!$A$38:$B$39,2,FALSE)-T$3),$G13,$K13),"")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IF(AND(B14&gt;0,C14&gt;0,D14&gt;0),IF(ISBLANK(J14),IF(ISBLANK(H14),"",(D14-B14)*VLOOKUP(H14,VLookups!$A$2:$B$8,2,FALSE)),J14),"")</f>
        <v/>
      </c>
      <c r="L14" s="82" t="str">
        <f t="shared" si="2"/>
        <v/>
      </c>
      <c r="M14" s="102"/>
      <c r="N14" s="294" t="str">
        <f>IF(AND(M14&gt;0,C14&gt;0,NOT(K14="")),ABS(VLOOKUP($M$1,VLookups!$A$38:$B$39,2,FALSE)-_xlfn.NORM.DIST(M14,G14,K14,TRUE)),"")</f>
        <v/>
      </c>
      <c r="O14" s="101" t="str">
        <f>IF(AND($B14&gt;0,$C14&gt;0,$D14&gt;0,NOT(ISBLANK($H14))),_xlfn.NORM.INV(ABS(VLOOKUP($M$1,VLookups!$A$38:$B$39,2,FALSE)-O$3),$G14,$K14),"")</f>
        <v/>
      </c>
      <c r="P14" s="100" t="str">
        <f>IF(AND($B14&gt;0,$C14&gt;0,$D14&gt;0,NOT(ISBLANK($H14))),_xlfn.NORM.INV(ABS(VLOOKUP($M$1,VLookups!$A$38:$B$39,2,FALSE)-P$3),$G14,$K14),"")</f>
        <v/>
      </c>
      <c r="Q14" s="101" t="str">
        <f>IF(AND($B14&gt;0,$C14&gt;0,$D14&gt;0,NOT(ISBLANK($H14))),_xlfn.NORM.INV(ABS(VLOOKUP($M$1,VLookups!$A$38:$B$39,2,FALSE)-Q$3),$G14,$K14),"")</f>
        <v/>
      </c>
      <c r="R14" s="100" t="str">
        <f>IF(AND($B14&gt;0,$C14&gt;0,$D14&gt;0,NOT(ISBLANK($H14))),_xlfn.NORM.INV(ABS(VLOOKUP($M$1,VLookups!$A$38:$B$39,2,FALSE)-R$3),$G14,$K14),"")</f>
        <v/>
      </c>
      <c r="S14" s="101" t="str">
        <f>IF(AND($B14&gt;0,$C14&gt;0,$D14&gt;0,NOT(ISBLANK($H14))),_xlfn.NORM.INV(ABS(VLOOKUP($M$1,VLookups!$A$38:$B$39,2,FALSE)-S$3),$G14,$K14),"")</f>
        <v/>
      </c>
      <c r="T14" s="100" t="str">
        <f>IF(AND($B14&gt;0,$C14&gt;0,$D14&gt;0,NOT(ISBLANK($H14))),_xlfn.NORM.INV(ABS(VLOOKUP($M$1,VLookups!$A$38:$B$39,2,FALSE)-T$3),$G14,$K14),"")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IF(AND(B15&gt;0,C15&gt;0,D15&gt;0),IF(ISBLANK(J15),IF(ISBLANK(H15),"",(D15-B15)*VLOOKUP(H15,VLookups!$A$2:$B$8,2,FALSE)),J15),"")</f>
        <v/>
      </c>
      <c r="L15" s="82" t="str">
        <f t="shared" si="2"/>
        <v/>
      </c>
      <c r="M15" s="102"/>
      <c r="N15" s="294" t="str">
        <f>IF(AND(M15&gt;0,C15&gt;0,NOT(K15="")),ABS(VLOOKUP($M$1,VLookups!$A$38:$B$39,2,FALSE)-_xlfn.NORM.DIST(M15,G15,K15,TRUE)),"")</f>
        <v/>
      </c>
      <c r="O15" s="101" t="str">
        <f>IF(AND($B15&gt;0,$C15&gt;0,$D15&gt;0,NOT(ISBLANK($H15))),_xlfn.NORM.INV(ABS(VLOOKUP($M$1,VLookups!$A$38:$B$39,2,FALSE)-O$3),$G15,$K15),"")</f>
        <v/>
      </c>
      <c r="P15" s="100" t="str">
        <f>IF(AND($B15&gt;0,$C15&gt;0,$D15&gt;0,NOT(ISBLANK($H15))),_xlfn.NORM.INV(ABS(VLOOKUP($M$1,VLookups!$A$38:$B$39,2,FALSE)-P$3),$G15,$K15),"")</f>
        <v/>
      </c>
      <c r="Q15" s="101" t="str">
        <f>IF(AND($B15&gt;0,$C15&gt;0,$D15&gt;0,NOT(ISBLANK($H15))),_xlfn.NORM.INV(ABS(VLOOKUP($M$1,VLookups!$A$38:$B$39,2,FALSE)-Q$3),$G15,$K15),"")</f>
        <v/>
      </c>
      <c r="R15" s="100" t="str">
        <f>IF(AND($B15&gt;0,$C15&gt;0,$D15&gt;0,NOT(ISBLANK($H15))),_xlfn.NORM.INV(ABS(VLOOKUP($M$1,VLookups!$A$38:$B$39,2,FALSE)-R$3),$G15,$K15),"")</f>
        <v/>
      </c>
      <c r="S15" s="101" t="str">
        <f>IF(AND($B15&gt;0,$C15&gt;0,$D15&gt;0,NOT(ISBLANK($H15))),_xlfn.NORM.INV(ABS(VLOOKUP($M$1,VLookups!$A$38:$B$39,2,FALSE)-S$3),$G15,$K15),"")</f>
        <v/>
      </c>
      <c r="T15" s="100" t="str">
        <f>IF(AND($B15&gt;0,$C15&gt;0,$D15&gt;0,NOT(ISBLANK($H15))),_xlfn.NORM.INV(ABS(VLOOKUP($M$1,VLookups!$A$38:$B$39,2,FALSE)-T$3),$G15,$K15),"")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IF(AND(B16&gt;0,C16&gt;0,D16&gt;0),IF(ISBLANK(J16),IF(ISBLANK(H16),"",(D16-B16)*VLOOKUP(H16,VLookups!$A$2:$B$8,2,FALSE)),J16),"")</f>
        <v/>
      </c>
      <c r="L16" s="82" t="str">
        <f t="shared" si="2"/>
        <v/>
      </c>
      <c r="M16" s="102"/>
      <c r="N16" s="294" t="str">
        <f>IF(AND(M16&gt;0,C16&gt;0,NOT(K16="")),ABS(VLOOKUP($M$1,VLookups!$A$38:$B$39,2,FALSE)-_xlfn.NORM.DIST(M16,G16,K16,TRUE)),"")</f>
        <v/>
      </c>
      <c r="O16" s="101" t="str">
        <f>IF(AND($B16&gt;0,$C16&gt;0,$D16&gt;0,NOT(ISBLANK($H16))),_xlfn.NORM.INV(ABS(VLOOKUP($M$1,VLookups!$A$38:$B$39,2,FALSE)-O$3),$G16,$K16),"")</f>
        <v/>
      </c>
      <c r="P16" s="100" t="str">
        <f>IF(AND($B16&gt;0,$C16&gt;0,$D16&gt;0,NOT(ISBLANK($H16))),_xlfn.NORM.INV(ABS(VLOOKUP($M$1,VLookups!$A$38:$B$39,2,FALSE)-P$3),$G16,$K16),"")</f>
        <v/>
      </c>
      <c r="Q16" s="101" t="str">
        <f>IF(AND($B16&gt;0,$C16&gt;0,$D16&gt;0,NOT(ISBLANK($H16))),_xlfn.NORM.INV(ABS(VLOOKUP($M$1,VLookups!$A$38:$B$39,2,FALSE)-Q$3),$G16,$K16),"")</f>
        <v/>
      </c>
      <c r="R16" s="100" t="str">
        <f>IF(AND($B16&gt;0,$C16&gt;0,$D16&gt;0,NOT(ISBLANK($H16))),_xlfn.NORM.INV(ABS(VLOOKUP($M$1,VLookups!$A$38:$B$39,2,FALSE)-R$3),$G16,$K16),"")</f>
        <v/>
      </c>
      <c r="S16" s="101" t="str">
        <f>IF(AND($B16&gt;0,$C16&gt;0,$D16&gt;0,NOT(ISBLANK($H16))),_xlfn.NORM.INV(ABS(VLOOKUP($M$1,VLookups!$A$38:$B$39,2,FALSE)-S$3),$G16,$K16),"")</f>
        <v/>
      </c>
      <c r="T16" s="100" t="str">
        <f>IF(AND($B16&gt;0,$C16&gt;0,$D16&gt;0,NOT(ISBLANK($H16))),_xlfn.NORM.INV(ABS(VLOOKUP($M$1,VLookups!$A$38:$B$39,2,FALSE)-T$3),$G16,$K16),"")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IF(AND(B17&gt;0,C17&gt;0,D17&gt;0),IF(ISBLANK(J17),IF(ISBLANK(H17),"",(D17-B17)*VLOOKUP(H17,VLookups!$A$2:$B$8,2,FALSE)),J17),"")</f>
        <v/>
      </c>
      <c r="L17" s="82" t="str">
        <f t="shared" si="2"/>
        <v/>
      </c>
      <c r="M17" s="102"/>
      <c r="N17" s="294" t="str">
        <f>IF(AND(M17&gt;0,C17&gt;0,NOT(K17="")),ABS(VLOOKUP($M$1,VLookups!$A$38:$B$39,2,FALSE)-_xlfn.NORM.DIST(M17,G17,K17,TRUE)),"")</f>
        <v/>
      </c>
      <c r="O17" s="101" t="str">
        <f>IF(AND($B17&gt;0,$C17&gt;0,$D17&gt;0,NOT(ISBLANK($H17))),_xlfn.NORM.INV(ABS(VLOOKUP($M$1,VLookups!$A$38:$B$39,2,FALSE)-O$3),$G17,$K17),"")</f>
        <v/>
      </c>
      <c r="P17" s="100" t="str">
        <f>IF(AND($B17&gt;0,$C17&gt;0,$D17&gt;0,NOT(ISBLANK($H17))),_xlfn.NORM.INV(ABS(VLOOKUP($M$1,VLookups!$A$38:$B$39,2,FALSE)-P$3),$G17,$K17),"")</f>
        <v/>
      </c>
      <c r="Q17" s="101" t="str">
        <f>IF(AND($B17&gt;0,$C17&gt;0,$D17&gt;0,NOT(ISBLANK($H17))),_xlfn.NORM.INV(ABS(VLOOKUP($M$1,VLookups!$A$38:$B$39,2,FALSE)-Q$3),$G17,$K17),"")</f>
        <v/>
      </c>
      <c r="R17" s="100" t="str">
        <f>IF(AND($B17&gt;0,$C17&gt;0,$D17&gt;0,NOT(ISBLANK($H17))),_xlfn.NORM.INV(ABS(VLOOKUP($M$1,VLookups!$A$38:$B$39,2,FALSE)-R$3),$G17,$K17),"")</f>
        <v/>
      </c>
      <c r="S17" s="101" t="str">
        <f>IF(AND($B17&gt;0,$C17&gt;0,$D17&gt;0,NOT(ISBLANK($H17))),_xlfn.NORM.INV(ABS(VLOOKUP($M$1,VLookups!$A$38:$B$39,2,FALSE)-S$3),$G17,$K17),"")</f>
        <v/>
      </c>
      <c r="T17" s="100" t="str">
        <f>IF(AND($B17&gt;0,$C17&gt;0,$D17&gt;0,NOT(ISBLANK($H17))),_xlfn.NORM.INV(ABS(VLOOKUP($M$1,VLookups!$A$38:$B$39,2,FALSE)-T$3),$G17,$K17),"")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IF(AND(B18&gt;0,C18&gt;0,D18&gt;0),IF(ISBLANK(J18),IF(ISBLANK(H18),"",(D18-B18)*VLOOKUP(H18,VLookups!$A$2:$B$8,2,FALSE)),J18),"")</f>
        <v/>
      </c>
      <c r="L18" s="82" t="str">
        <f t="shared" si="2"/>
        <v/>
      </c>
      <c r="M18" s="102"/>
      <c r="N18" s="294" t="str">
        <f>IF(AND(M18&gt;0,C18&gt;0,NOT(K18="")),ABS(VLOOKUP($M$1,VLookups!$A$38:$B$39,2,FALSE)-_xlfn.NORM.DIST(M18,G18,K18,TRUE)),"")</f>
        <v/>
      </c>
      <c r="O18" s="101" t="str">
        <f>IF(AND($B18&gt;0,$C18&gt;0,$D18&gt;0,NOT(ISBLANK($H18))),_xlfn.NORM.INV(ABS(VLOOKUP($M$1,VLookups!$A$38:$B$39,2,FALSE)-O$3),$G18,$K18),"")</f>
        <v/>
      </c>
      <c r="P18" s="100" t="str">
        <f>IF(AND($B18&gt;0,$C18&gt;0,$D18&gt;0,NOT(ISBLANK($H18))),_xlfn.NORM.INV(ABS(VLOOKUP($M$1,VLookups!$A$38:$B$39,2,FALSE)-P$3),$G18,$K18),"")</f>
        <v/>
      </c>
      <c r="Q18" s="101" t="str">
        <f>IF(AND($B18&gt;0,$C18&gt;0,$D18&gt;0,NOT(ISBLANK($H18))),_xlfn.NORM.INV(ABS(VLOOKUP($M$1,VLookups!$A$38:$B$39,2,FALSE)-Q$3),$G18,$K18),"")</f>
        <v/>
      </c>
      <c r="R18" s="100" t="str">
        <f>IF(AND($B18&gt;0,$C18&gt;0,$D18&gt;0,NOT(ISBLANK($H18))),_xlfn.NORM.INV(ABS(VLOOKUP($M$1,VLookups!$A$38:$B$39,2,FALSE)-R$3),$G18,$K18),"")</f>
        <v/>
      </c>
      <c r="S18" s="101" t="str">
        <f>IF(AND($B18&gt;0,$C18&gt;0,$D18&gt;0,NOT(ISBLANK($H18))),_xlfn.NORM.INV(ABS(VLOOKUP($M$1,VLookups!$A$38:$B$39,2,FALSE)-S$3),$G18,$K18),"")</f>
        <v/>
      </c>
      <c r="T18" s="100" t="str">
        <f>IF(AND($B18&gt;0,$C18&gt;0,$D18&gt;0,NOT(ISBLANK($H18))),_xlfn.NORM.INV(ABS(VLOOKUP($M$1,VLookups!$A$38:$B$39,2,FALSE)-T$3),$G18,$K18),"")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IF(AND(B19&gt;0,C19&gt;0,D19&gt;0),IF(ISBLANK(J19),IF(ISBLANK(H19),"",(D19-B19)*VLOOKUP(H19,VLookups!$A$2:$B$8,2,FALSE)),J19),"")</f>
        <v/>
      </c>
      <c r="L19" s="82" t="str">
        <f t="shared" si="2"/>
        <v/>
      </c>
      <c r="M19" s="102"/>
      <c r="N19" s="294" t="str">
        <f>IF(AND(M19&gt;0,C19&gt;0,NOT(K19="")),ABS(VLOOKUP($M$1,VLookups!$A$38:$B$39,2,FALSE)-_xlfn.NORM.DIST(M19,G19,K19,TRUE)),"")</f>
        <v/>
      </c>
      <c r="O19" s="101" t="str">
        <f>IF(AND($B19&gt;0,$C19&gt;0,$D19&gt;0,NOT(ISBLANK($H19))),_xlfn.NORM.INV(ABS(VLOOKUP($M$1,VLookups!$A$38:$B$39,2,FALSE)-O$3),$G19,$K19),"")</f>
        <v/>
      </c>
      <c r="P19" s="100" t="str">
        <f>IF(AND($B19&gt;0,$C19&gt;0,$D19&gt;0,NOT(ISBLANK($H19))),_xlfn.NORM.INV(ABS(VLOOKUP($M$1,VLookups!$A$38:$B$39,2,FALSE)-P$3),$G19,$K19),"")</f>
        <v/>
      </c>
      <c r="Q19" s="101" t="str">
        <f>IF(AND($B19&gt;0,$C19&gt;0,$D19&gt;0,NOT(ISBLANK($H19))),_xlfn.NORM.INV(ABS(VLOOKUP($M$1,VLookups!$A$38:$B$39,2,FALSE)-Q$3),$G19,$K19),"")</f>
        <v/>
      </c>
      <c r="R19" s="100" t="str">
        <f>IF(AND($B19&gt;0,$C19&gt;0,$D19&gt;0,NOT(ISBLANK($H19))),_xlfn.NORM.INV(ABS(VLOOKUP($M$1,VLookups!$A$38:$B$39,2,FALSE)-R$3),$G19,$K19),"")</f>
        <v/>
      </c>
      <c r="S19" s="101" t="str">
        <f>IF(AND($B19&gt;0,$C19&gt;0,$D19&gt;0,NOT(ISBLANK($H19))),_xlfn.NORM.INV(ABS(VLOOKUP($M$1,VLookups!$A$38:$B$39,2,FALSE)-S$3),$G19,$K19),"")</f>
        <v/>
      </c>
      <c r="T19" s="100" t="str">
        <f>IF(AND($B19&gt;0,$C19&gt;0,$D19&gt;0,NOT(ISBLANK($H19))),_xlfn.NORM.INV(ABS(VLOOKUP($M$1,VLookups!$A$38:$B$39,2,FALSE)-T$3),$G19,$K19),"")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IF(AND(B20&gt;0,C20&gt;0,D20&gt;0),IF(ISBLANK(J20),IF(ISBLANK(H20),"",(D20-B20)*VLOOKUP(H20,VLookups!$A$2:$B$8,2,FALSE)),J20),"")</f>
        <v/>
      </c>
      <c r="L20" s="82" t="str">
        <f t="shared" si="2"/>
        <v/>
      </c>
      <c r="M20" s="102"/>
      <c r="N20" s="294" t="str">
        <f>IF(AND(M20&gt;0,C20&gt;0,NOT(K20="")),ABS(VLOOKUP($M$1,VLookups!$A$38:$B$39,2,FALSE)-_xlfn.NORM.DIST(M20,G20,K20,TRUE)),"")</f>
        <v/>
      </c>
      <c r="O20" s="101" t="str">
        <f>IF(AND($B20&gt;0,$C20&gt;0,$D20&gt;0,NOT(ISBLANK($H20))),_xlfn.NORM.INV(ABS(VLOOKUP($M$1,VLookups!$A$38:$B$39,2,FALSE)-O$3),$G20,$K20),"")</f>
        <v/>
      </c>
      <c r="P20" s="100" t="str">
        <f>IF(AND($B20&gt;0,$C20&gt;0,$D20&gt;0,NOT(ISBLANK($H20))),_xlfn.NORM.INV(ABS(VLOOKUP($M$1,VLookups!$A$38:$B$39,2,FALSE)-P$3),$G20,$K20),"")</f>
        <v/>
      </c>
      <c r="Q20" s="101" t="str">
        <f>IF(AND($B20&gt;0,$C20&gt;0,$D20&gt;0,NOT(ISBLANK($H20))),_xlfn.NORM.INV(ABS(VLOOKUP($M$1,VLookups!$A$38:$B$39,2,FALSE)-Q$3),$G20,$K20),"")</f>
        <v/>
      </c>
      <c r="R20" s="100" t="str">
        <f>IF(AND($B20&gt;0,$C20&gt;0,$D20&gt;0,NOT(ISBLANK($H20))),_xlfn.NORM.INV(ABS(VLOOKUP($M$1,VLookups!$A$38:$B$39,2,FALSE)-R$3),$G20,$K20),"")</f>
        <v/>
      </c>
      <c r="S20" s="101" t="str">
        <f>IF(AND($B20&gt;0,$C20&gt;0,$D20&gt;0,NOT(ISBLANK($H20))),_xlfn.NORM.INV(ABS(VLOOKUP($M$1,VLookups!$A$38:$B$39,2,FALSE)-S$3),$G20,$K20),"")</f>
        <v/>
      </c>
      <c r="T20" s="100" t="str">
        <f>IF(AND($B20&gt;0,$C20&gt;0,$D20&gt;0,NOT(ISBLANK($H20))),_xlfn.NORM.INV(ABS(VLOOKUP($M$1,VLookups!$A$38:$B$39,2,FALSE)-T$3),$G20,$K20),"")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IF(AND(B21&gt;0,C21&gt;0,D21&gt;0),IF(ISBLANK(J21),IF(ISBLANK(H21),"",(D21-B21)*VLOOKUP(H21,VLookups!$A$2:$B$8,2,FALSE)),J21),"")</f>
        <v/>
      </c>
      <c r="L21" s="82" t="str">
        <f t="shared" si="2"/>
        <v/>
      </c>
      <c r="M21" s="102"/>
      <c r="N21" s="294" t="str">
        <f>IF(AND(M21&gt;0,C21&gt;0,NOT(K21="")),ABS(VLOOKUP($M$1,VLookups!$A$38:$B$39,2,FALSE)-_xlfn.NORM.DIST(M21,G21,K21,TRUE)),"")</f>
        <v/>
      </c>
      <c r="O21" s="101" t="str">
        <f>IF(AND($B21&gt;0,$C21&gt;0,$D21&gt;0,NOT(ISBLANK($H21))),_xlfn.NORM.INV(ABS(VLOOKUP($M$1,VLookups!$A$38:$B$39,2,FALSE)-O$3),$G21,$K21),"")</f>
        <v/>
      </c>
      <c r="P21" s="100" t="str">
        <f>IF(AND($B21&gt;0,$C21&gt;0,$D21&gt;0,NOT(ISBLANK($H21))),_xlfn.NORM.INV(ABS(VLOOKUP($M$1,VLookups!$A$38:$B$39,2,FALSE)-P$3),$G21,$K21),"")</f>
        <v/>
      </c>
      <c r="Q21" s="101" t="str">
        <f>IF(AND($B21&gt;0,$C21&gt;0,$D21&gt;0,NOT(ISBLANK($H21))),_xlfn.NORM.INV(ABS(VLOOKUP($M$1,VLookups!$A$38:$B$39,2,FALSE)-Q$3),$G21,$K21),"")</f>
        <v/>
      </c>
      <c r="R21" s="100" t="str">
        <f>IF(AND($B21&gt;0,$C21&gt;0,$D21&gt;0,NOT(ISBLANK($H21))),_xlfn.NORM.INV(ABS(VLOOKUP($M$1,VLookups!$A$38:$B$39,2,FALSE)-R$3),$G21,$K21),"")</f>
        <v/>
      </c>
      <c r="S21" s="101" t="str">
        <f>IF(AND($B21&gt;0,$C21&gt;0,$D21&gt;0,NOT(ISBLANK($H21))),_xlfn.NORM.INV(ABS(VLOOKUP($M$1,VLookups!$A$38:$B$39,2,FALSE)-S$3),$G21,$K21),"")</f>
        <v/>
      </c>
      <c r="T21" s="100" t="str">
        <f>IF(AND($B21&gt;0,$C21&gt;0,$D21&gt;0,NOT(ISBLANK($H21))),_xlfn.NORM.INV(ABS(VLOOKUP($M$1,VLookups!$A$38:$B$39,2,FALSE)-T$3),$G21,$K21),"")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IF(AND(B22&gt;0,C22&gt;0,D22&gt;0),IF(ISBLANK(J22),IF(ISBLANK(H22),"",(D22-B22)*VLOOKUP(H22,VLookups!$A$2:$B$8,2,FALSE)),J22),"")</f>
        <v/>
      </c>
      <c r="L22" s="82" t="str">
        <f t="shared" si="2"/>
        <v/>
      </c>
      <c r="M22" s="102"/>
      <c r="N22" s="294" t="str">
        <f>IF(AND(M22&gt;0,C22&gt;0,NOT(K22="")),ABS(VLOOKUP($M$1,VLookups!$A$38:$B$39,2,FALSE)-_xlfn.NORM.DIST(M22,G22,K22,TRUE)),"")</f>
        <v/>
      </c>
      <c r="O22" s="101" t="str">
        <f>IF(AND($B22&gt;0,$C22&gt;0,$D22&gt;0,NOT(ISBLANK($H22))),_xlfn.NORM.INV(ABS(VLOOKUP($M$1,VLookups!$A$38:$B$39,2,FALSE)-O$3),$G22,$K22),"")</f>
        <v/>
      </c>
      <c r="P22" s="100" t="str">
        <f>IF(AND($B22&gt;0,$C22&gt;0,$D22&gt;0,NOT(ISBLANK($H22))),_xlfn.NORM.INV(ABS(VLOOKUP($M$1,VLookups!$A$38:$B$39,2,FALSE)-P$3),$G22,$K22),"")</f>
        <v/>
      </c>
      <c r="Q22" s="101" t="str">
        <f>IF(AND($B22&gt;0,$C22&gt;0,$D22&gt;0,NOT(ISBLANK($H22))),_xlfn.NORM.INV(ABS(VLOOKUP($M$1,VLookups!$A$38:$B$39,2,FALSE)-Q$3),$G22,$K22),"")</f>
        <v/>
      </c>
      <c r="R22" s="100" t="str">
        <f>IF(AND($B22&gt;0,$C22&gt;0,$D22&gt;0,NOT(ISBLANK($H22))),_xlfn.NORM.INV(ABS(VLOOKUP($M$1,VLookups!$A$38:$B$39,2,FALSE)-R$3),$G22,$K22),"")</f>
        <v/>
      </c>
      <c r="S22" s="101" t="str">
        <f>IF(AND($B22&gt;0,$C22&gt;0,$D22&gt;0,NOT(ISBLANK($H22))),_xlfn.NORM.INV(ABS(VLOOKUP($M$1,VLookups!$A$38:$B$39,2,FALSE)-S$3),$G22,$K22),"")</f>
        <v/>
      </c>
      <c r="T22" s="100" t="str">
        <f>IF(AND($B22&gt;0,$C22&gt;0,$D22&gt;0,NOT(ISBLANK($H22))),_xlfn.NORM.INV(ABS(VLOOKUP($M$1,VLookups!$A$38:$B$39,2,FALSE)-T$3),$G22,$K22),"")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IF(AND(B23&gt;0,C23&gt;0,D23&gt;0),IF(ISBLANK(J23),IF(ISBLANK(H23),"",(D23-B23)*VLOOKUP(H23,VLookups!$A$2:$B$8,2,FALSE)),J23),"")</f>
        <v/>
      </c>
      <c r="L23" s="82" t="str">
        <f t="shared" si="2"/>
        <v/>
      </c>
      <c r="M23" s="102"/>
      <c r="N23" s="294" t="str">
        <f>IF(AND(M23&gt;0,C23&gt;0,NOT(K23="")),ABS(VLOOKUP($M$1,VLookups!$A$38:$B$39,2,FALSE)-_xlfn.NORM.DIST(M23,G23,K23,TRUE)),"")</f>
        <v/>
      </c>
      <c r="O23" s="101" t="str">
        <f>IF(AND($B23&gt;0,$C23&gt;0,$D23&gt;0,NOT(ISBLANK($H23))),_xlfn.NORM.INV(ABS(VLOOKUP($M$1,VLookups!$A$38:$B$39,2,FALSE)-O$3),$G23,$K23),"")</f>
        <v/>
      </c>
      <c r="P23" s="100" t="str">
        <f>IF(AND($B23&gt;0,$C23&gt;0,$D23&gt;0,NOT(ISBLANK($H23))),_xlfn.NORM.INV(ABS(VLOOKUP($M$1,VLookups!$A$38:$B$39,2,FALSE)-P$3),$G23,$K23),"")</f>
        <v/>
      </c>
      <c r="Q23" s="101" t="str">
        <f>IF(AND($B23&gt;0,$C23&gt;0,$D23&gt;0,NOT(ISBLANK($H23))),_xlfn.NORM.INV(ABS(VLOOKUP($M$1,VLookups!$A$38:$B$39,2,FALSE)-Q$3),$G23,$K23),"")</f>
        <v/>
      </c>
      <c r="R23" s="100" t="str">
        <f>IF(AND($B23&gt;0,$C23&gt;0,$D23&gt;0,NOT(ISBLANK($H23))),_xlfn.NORM.INV(ABS(VLOOKUP($M$1,VLookups!$A$38:$B$39,2,FALSE)-R$3),$G23,$K23),"")</f>
        <v/>
      </c>
      <c r="S23" s="101" t="str">
        <f>IF(AND($B23&gt;0,$C23&gt;0,$D23&gt;0,NOT(ISBLANK($H23))),_xlfn.NORM.INV(ABS(VLOOKUP($M$1,VLookups!$A$38:$B$39,2,FALSE)-S$3),$G23,$K23),"")</f>
        <v/>
      </c>
      <c r="T23" s="100" t="str">
        <f>IF(AND($B23&gt;0,$C23&gt;0,$D23&gt;0,NOT(ISBLANK($H23))),_xlfn.NORM.INV(ABS(VLOOKUP($M$1,VLookups!$A$38:$B$39,2,FALSE)-T$3),$G23,$K23),"")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IF(AND(B24&gt;0,C24&gt;0,D24&gt;0),IF(ISBLANK(J24),IF(ISBLANK(H24),"",(D24-B24)*VLOOKUP(H24,VLookups!$A$2:$B$8,2,FALSE)),J24),"")</f>
        <v/>
      </c>
      <c r="L24" s="82" t="str">
        <f t="shared" si="2"/>
        <v/>
      </c>
      <c r="M24" s="102"/>
      <c r="N24" s="294" t="str">
        <f>IF(AND(M24&gt;0,C24&gt;0,NOT(K24="")),ABS(VLOOKUP($M$1,VLookups!$A$38:$B$39,2,FALSE)-_xlfn.NORM.DIST(M24,G24,K24,TRUE)),"")</f>
        <v/>
      </c>
      <c r="O24" s="101" t="str">
        <f>IF(AND($B24&gt;0,$C24&gt;0,$D24&gt;0,NOT(ISBLANK($H24))),_xlfn.NORM.INV(ABS(VLOOKUP($M$1,VLookups!$A$38:$B$39,2,FALSE)-O$3),$G24,$K24),"")</f>
        <v/>
      </c>
      <c r="P24" s="100" t="str">
        <f>IF(AND($B24&gt;0,$C24&gt;0,$D24&gt;0,NOT(ISBLANK($H24))),_xlfn.NORM.INV(ABS(VLOOKUP($M$1,VLookups!$A$38:$B$39,2,FALSE)-P$3),$G24,$K24),"")</f>
        <v/>
      </c>
      <c r="Q24" s="101" t="str">
        <f>IF(AND($B24&gt;0,$C24&gt;0,$D24&gt;0,NOT(ISBLANK($H24))),_xlfn.NORM.INV(ABS(VLOOKUP($M$1,VLookups!$A$38:$B$39,2,FALSE)-Q$3),$G24,$K24),"")</f>
        <v/>
      </c>
      <c r="R24" s="100" t="str">
        <f>IF(AND($B24&gt;0,$C24&gt;0,$D24&gt;0,NOT(ISBLANK($H24))),_xlfn.NORM.INV(ABS(VLOOKUP($M$1,VLookups!$A$38:$B$39,2,FALSE)-R$3),$G24,$K24),"")</f>
        <v/>
      </c>
      <c r="S24" s="101" t="str">
        <f>IF(AND($B24&gt;0,$C24&gt;0,$D24&gt;0,NOT(ISBLANK($H24))),_xlfn.NORM.INV(ABS(VLOOKUP($M$1,VLookups!$A$38:$B$39,2,FALSE)-S$3),$G24,$K24),"")</f>
        <v/>
      </c>
      <c r="T24" s="100" t="str">
        <f>IF(AND($B24&gt;0,$C24&gt;0,$D24&gt;0,NOT(ISBLANK($H24))),_xlfn.NORM.INV(ABS(VLOOKUP($M$1,VLookups!$A$38:$B$39,2,FALSE)-T$3),$G24,$K24),"")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IF(AND(B25&gt;0,C25&gt;0,D25&gt;0),IF(ISBLANK(J25),IF(ISBLANK(H25),"",(D25-B25)*VLOOKUP(H25,VLookups!$A$2:$B$8,2,FALSE)),J25),"")</f>
        <v/>
      </c>
      <c r="L25" s="82" t="str">
        <f t="shared" si="2"/>
        <v/>
      </c>
      <c r="M25" s="102"/>
      <c r="N25" s="294" t="str">
        <f>IF(AND(M25&gt;0,C25&gt;0,NOT(K25="")),ABS(VLOOKUP($M$1,VLookups!$A$38:$B$39,2,FALSE)-_xlfn.NORM.DIST(M25,G25,K25,TRUE)),"")</f>
        <v/>
      </c>
      <c r="O25" s="101" t="str">
        <f>IF(AND($B25&gt;0,$C25&gt;0,$D25&gt;0,NOT(ISBLANK($H25))),_xlfn.NORM.INV(ABS(VLOOKUP($M$1,VLookups!$A$38:$B$39,2,FALSE)-O$3),$G25,$K25),"")</f>
        <v/>
      </c>
      <c r="P25" s="100" t="str">
        <f>IF(AND($B25&gt;0,$C25&gt;0,$D25&gt;0,NOT(ISBLANK($H25))),_xlfn.NORM.INV(ABS(VLOOKUP($M$1,VLookups!$A$38:$B$39,2,FALSE)-P$3),$G25,$K25),"")</f>
        <v/>
      </c>
      <c r="Q25" s="101" t="str">
        <f>IF(AND($B25&gt;0,$C25&gt;0,$D25&gt;0,NOT(ISBLANK($H25))),_xlfn.NORM.INV(ABS(VLOOKUP($M$1,VLookups!$A$38:$B$39,2,FALSE)-Q$3),$G25,$K25),"")</f>
        <v/>
      </c>
      <c r="R25" s="100" t="str">
        <f>IF(AND($B25&gt;0,$C25&gt;0,$D25&gt;0,NOT(ISBLANK($H25))),_xlfn.NORM.INV(ABS(VLOOKUP($M$1,VLookups!$A$38:$B$39,2,FALSE)-R$3),$G25,$K25),"")</f>
        <v/>
      </c>
      <c r="S25" s="101" t="str">
        <f>IF(AND($B25&gt;0,$C25&gt;0,$D25&gt;0,NOT(ISBLANK($H25))),_xlfn.NORM.INV(ABS(VLOOKUP($M$1,VLookups!$A$38:$B$39,2,FALSE)-S$3),$G25,$K25),"")</f>
        <v/>
      </c>
      <c r="T25" s="100" t="str">
        <f>IF(AND($B25&gt;0,$C25&gt;0,$D25&gt;0,NOT(ISBLANK($H25))),_xlfn.NORM.INV(ABS(VLOOKUP($M$1,VLookups!$A$38:$B$39,2,FALSE)-T$3),$G25,$K25),"")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IF(AND(B26&gt;0,C26&gt;0,D26&gt;0),IF(ISBLANK(J26),IF(ISBLANK(H26),"",(D26-B26)*VLOOKUP(H26,VLookups!$A$2:$B$8,2,FALSE)),J26),"")</f>
        <v/>
      </c>
      <c r="L26" s="82" t="str">
        <f t="shared" si="2"/>
        <v/>
      </c>
      <c r="M26" s="102"/>
      <c r="N26" s="294" t="str">
        <f>IF(AND(M26&gt;0,C26&gt;0,NOT(K26="")),ABS(VLOOKUP($M$1,VLookups!$A$38:$B$39,2,FALSE)-_xlfn.NORM.DIST(M26,G26,K26,TRUE)),"")</f>
        <v/>
      </c>
      <c r="O26" s="101" t="str">
        <f>IF(AND($B26&gt;0,$C26&gt;0,$D26&gt;0,NOT(ISBLANK($H26))),_xlfn.NORM.INV(ABS(VLOOKUP($M$1,VLookups!$A$38:$B$39,2,FALSE)-O$3),$G26,$K26),"")</f>
        <v/>
      </c>
      <c r="P26" s="100" t="str">
        <f>IF(AND($B26&gt;0,$C26&gt;0,$D26&gt;0,NOT(ISBLANK($H26))),_xlfn.NORM.INV(ABS(VLOOKUP($M$1,VLookups!$A$38:$B$39,2,FALSE)-P$3),$G26,$K26),"")</f>
        <v/>
      </c>
      <c r="Q26" s="101" t="str">
        <f>IF(AND($B26&gt;0,$C26&gt;0,$D26&gt;0,NOT(ISBLANK($H26))),_xlfn.NORM.INV(ABS(VLOOKUP($M$1,VLookups!$A$38:$B$39,2,FALSE)-Q$3),$G26,$K26),"")</f>
        <v/>
      </c>
      <c r="R26" s="100" t="str">
        <f>IF(AND($B26&gt;0,$C26&gt;0,$D26&gt;0,NOT(ISBLANK($H26))),_xlfn.NORM.INV(ABS(VLOOKUP($M$1,VLookups!$A$38:$B$39,2,FALSE)-R$3),$G26,$K26),"")</f>
        <v/>
      </c>
      <c r="S26" s="101" t="str">
        <f>IF(AND($B26&gt;0,$C26&gt;0,$D26&gt;0,NOT(ISBLANK($H26))),_xlfn.NORM.INV(ABS(VLOOKUP($M$1,VLookups!$A$38:$B$39,2,FALSE)-S$3),$G26,$K26),"")</f>
        <v/>
      </c>
      <c r="T26" s="100" t="str">
        <f>IF(AND($B26&gt;0,$C26&gt;0,$D26&gt;0,NOT(ISBLANK($H26))),_xlfn.NORM.INV(ABS(VLOOKUP($M$1,VLookups!$A$38:$B$39,2,FALSE)-T$3),$G26,$K26),"")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IF(AND(B27&gt;0,C27&gt;0,D27&gt;0),IF(ISBLANK(J27),IF(ISBLANK(H27),"",(D27-B27)*VLOOKUP(H27,VLookups!$A$2:$B$8,2,FALSE)),J27),"")</f>
        <v/>
      </c>
      <c r="L27" s="82" t="str">
        <f t="shared" si="2"/>
        <v/>
      </c>
      <c r="M27" s="102"/>
      <c r="N27" s="294" t="str">
        <f>IF(AND(M27&gt;0,C27&gt;0,NOT(K27="")),ABS(VLOOKUP($M$1,VLookups!$A$38:$B$39,2,FALSE)-_xlfn.NORM.DIST(M27,G27,K27,TRUE)),"")</f>
        <v/>
      </c>
      <c r="O27" s="101" t="str">
        <f>IF(AND($B27&gt;0,$C27&gt;0,$D27&gt;0,NOT(ISBLANK($H27))),_xlfn.NORM.INV(ABS(VLOOKUP($M$1,VLookups!$A$38:$B$39,2,FALSE)-O$3),$G27,$K27),"")</f>
        <v/>
      </c>
      <c r="P27" s="100" t="str">
        <f>IF(AND($B27&gt;0,$C27&gt;0,$D27&gt;0,NOT(ISBLANK($H27))),_xlfn.NORM.INV(ABS(VLOOKUP($M$1,VLookups!$A$38:$B$39,2,FALSE)-P$3),$G27,$K27),"")</f>
        <v/>
      </c>
      <c r="Q27" s="101" t="str">
        <f>IF(AND($B27&gt;0,$C27&gt;0,$D27&gt;0,NOT(ISBLANK($H27))),_xlfn.NORM.INV(ABS(VLOOKUP($M$1,VLookups!$A$38:$B$39,2,FALSE)-Q$3),$G27,$K27),"")</f>
        <v/>
      </c>
      <c r="R27" s="100" t="str">
        <f>IF(AND($B27&gt;0,$C27&gt;0,$D27&gt;0,NOT(ISBLANK($H27))),_xlfn.NORM.INV(ABS(VLOOKUP($M$1,VLookups!$A$38:$B$39,2,FALSE)-R$3),$G27,$K27),"")</f>
        <v/>
      </c>
      <c r="S27" s="101" t="str">
        <f>IF(AND($B27&gt;0,$C27&gt;0,$D27&gt;0,NOT(ISBLANK($H27))),_xlfn.NORM.INV(ABS(VLOOKUP($M$1,VLookups!$A$38:$B$39,2,FALSE)-S$3),$G27,$K27),"")</f>
        <v/>
      </c>
      <c r="T27" s="100" t="str">
        <f>IF(AND($B27&gt;0,$C27&gt;0,$D27&gt;0,NOT(ISBLANK($H27))),_xlfn.NORM.INV(ABS(VLOOKUP($M$1,VLookups!$A$38:$B$39,2,FALSE)-T$3),$G27,$K27),"")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IF(AND(B28&gt;0,C28&gt;0,D28&gt;0),IF(ISBLANK(J28),IF(ISBLANK(H28),"",(D28-B28)*VLOOKUP(H28,VLookups!$A$2:$B$8,2,FALSE)),J28),"")</f>
        <v/>
      </c>
      <c r="L28" s="82" t="str">
        <f t="shared" si="2"/>
        <v/>
      </c>
      <c r="M28" s="102"/>
      <c r="N28" s="294" t="str">
        <f>IF(AND(M28&gt;0,C28&gt;0,NOT(K28="")),ABS(VLOOKUP($M$1,VLookups!$A$38:$B$39,2,FALSE)-_xlfn.NORM.DIST(M28,G28,K28,TRUE)),"")</f>
        <v/>
      </c>
      <c r="O28" s="101" t="str">
        <f>IF(AND($B28&gt;0,$C28&gt;0,$D28&gt;0,NOT(ISBLANK($H28))),_xlfn.NORM.INV(ABS(VLOOKUP($M$1,VLookups!$A$38:$B$39,2,FALSE)-O$3),$G28,$K28),"")</f>
        <v/>
      </c>
      <c r="P28" s="100" t="str">
        <f>IF(AND($B28&gt;0,$C28&gt;0,$D28&gt;0,NOT(ISBLANK($H28))),_xlfn.NORM.INV(ABS(VLOOKUP($M$1,VLookups!$A$38:$B$39,2,FALSE)-P$3),$G28,$K28),"")</f>
        <v/>
      </c>
      <c r="Q28" s="101" t="str">
        <f>IF(AND($B28&gt;0,$C28&gt;0,$D28&gt;0,NOT(ISBLANK($H28))),_xlfn.NORM.INV(ABS(VLOOKUP($M$1,VLookups!$A$38:$B$39,2,FALSE)-Q$3),$G28,$K28),"")</f>
        <v/>
      </c>
      <c r="R28" s="100" t="str">
        <f>IF(AND($B28&gt;0,$C28&gt;0,$D28&gt;0,NOT(ISBLANK($H28))),_xlfn.NORM.INV(ABS(VLOOKUP($M$1,VLookups!$A$38:$B$39,2,FALSE)-R$3),$G28,$K28),"")</f>
        <v/>
      </c>
      <c r="S28" s="101" t="str">
        <f>IF(AND($B28&gt;0,$C28&gt;0,$D28&gt;0,NOT(ISBLANK($H28))),_xlfn.NORM.INV(ABS(VLOOKUP($M$1,VLookups!$A$38:$B$39,2,FALSE)-S$3),$G28,$K28),"")</f>
        <v/>
      </c>
      <c r="T28" s="100" t="str">
        <f>IF(AND($B28&gt;0,$C28&gt;0,$D28&gt;0,NOT(ISBLANK($H28))),_xlfn.NORM.INV(ABS(VLOOKUP($M$1,VLookups!$A$38:$B$39,2,FALSE)-T$3),$G28,$K28),"")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IF(AND(B29&gt;0,C29&gt;0,D29&gt;0),IF(ISBLANK(J29),IF(ISBLANK(H29),"",(D29-B29)*VLOOKUP(H29,VLookups!$A$2:$B$8,2,FALSE)),J29),"")</f>
        <v/>
      </c>
      <c r="L29" s="82" t="str">
        <f t="shared" si="2"/>
        <v/>
      </c>
      <c r="M29" s="102"/>
      <c r="N29" s="294" t="str">
        <f>IF(AND(M29&gt;0,C29&gt;0,NOT(K29="")),ABS(VLOOKUP($M$1,VLookups!$A$38:$B$39,2,FALSE)-_xlfn.NORM.DIST(M29,G29,K29,TRUE)),"")</f>
        <v/>
      </c>
      <c r="O29" s="101" t="str">
        <f>IF(AND($B29&gt;0,$C29&gt;0,$D29&gt;0,NOT(ISBLANK($H29))),_xlfn.NORM.INV(ABS(VLOOKUP($M$1,VLookups!$A$38:$B$39,2,FALSE)-O$3),$G29,$K29),"")</f>
        <v/>
      </c>
      <c r="P29" s="100" t="str">
        <f>IF(AND($B29&gt;0,$C29&gt;0,$D29&gt;0,NOT(ISBLANK($H29))),_xlfn.NORM.INV(ABS(VLOOKUP($M$1,VLookups!$A$38:$B$39,2,FALSE)-P$3),$G29,$K29),"")</f>
        <v/>
      </c>
      <c r="Q29" s="101" t="str">
        <f>IF(AND($B29&gt;0,$C29&gt;0,$D29&gt;0,NOT(ISBLANK($H29))),_xlfn.NORM.INV(ABS(VLOOKUP($M$1,VLookups!$A$38:$B$39,2,FALSE)-Q$3),$G29,$K29),"")</f>
        <v/>
      </c>
      <c r="R29" s="100" t="str">
        <f>IF(AND($B29&gt;0,$C29&gt;0,$D29&gt;0,NOT(ISBLANK($H29))),_xlfn.NORM.INV(ABS(VLOOKUP($M$1,VLookups!$A$38:$B$39,2,FALSE)-R$3),$G29,$K29),"")</f>
        <v/>
      </c>
      <c r="S29" s="101" t="str">
        <f>IF(AND($B29&gt;0,$C29&gt;0,$D29&gt;0,NOT(ISBLANK($H29))),_xlfn.NORM.INV(ABS(VLOOKUP($M$1,VLookups!$A$38:$B$39,2,FALSE)-S$3),$G29,$K29),"")</f>
        <v/>
      </c>
      <c r="T29" s="100" t="str">
        <f>IF(AND($B29&gt;0,$C29&gt;0,$D29&gt;0,NOT(ISBLANK($H29))),_xlfn.NORM.INV(ABS(VLOOKUP($M$1,VLookups!$A$38:$B$39,2,FALSE)-T$3),$G29,$K29),"")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IF(AND(B30&gt;0,C30&gt;0,D30&gt;0),IF(ISBLANK(J30),IF(ISBLANK(H30),"",(D30-B30)*VLOOKUP(H30,VLookups!$A$2:$B$8,2,FALSE)),J30),"")</f>
        <v/>
      </c>
      <c r="L30" s="82" t="str">
        <f t="shared" si="2"/>
        <v/>
      </c>
      <c r="M30" s="102"/>
      <c r="N30" s="294" t="str">
        <f>IF(AND(M30&gt;0,C30&gt;0,NOT(K30="")),ABS(VLOOKUP($M$1,VLookups!$A$38:$B$39,2,FALSE)-_xlfn.NORM.DIST(M30,G30,K30,TRUE)),"")</f>
        <v/>
      </c>
      <c r="O30" s="101" t="str">
        <f>IF(AND($B30&gt;0,$C30&gt;0,$D30&gt;0,NOT(ISBLANK($H30))),_xlfn.NORM.INV(ABS(VLOOKUP($M$1,VLookups!$A$38:$B$39,2,FALSE)-O$3),$G30,$K30),"")</f>
        <v/>
      </c>
      <c r="P30" s="100" t="str">
        <f>IF(AND($B30&gt;0,$C30&gt;0,$D30&gt;0,NOT(ISBLANK($H30))),_xlfn.NORM.INV(ABS(VLOOKUP($M$1,VLookups!$A$38:$B$39,2,FALSE)-P$3),$G30,$K30),"")</f>
        <v/>
      </c>
      <c r="Q30" s="101" t="str">
        <f>IF(AND($B30&gt;0,$C30&gt;0,$D30&gt;0,NOT(ISBLANK($H30))),_xlfn.NORM.INV(ABS(VLOOKUP($M$1,VLookups!$A$38:$B$39,2,FALSE)-Q$3),$G30,$K30),"")</f>
        <v/>
      </c>
      <c r="R30" s="100" t="str">
        <f>IF(AND($B30&gt;0,$C30&gt;0,$D30&gt;0,NOT(ISBLANK($H30))),_xlfn.NORM.INV(ABS(VLOOKUP($M$1,VLookups!$A$38:$B$39,2,FALSE)-R$3),$G30,$K30),"")</f>
        <v/>
      </c>
      <c r="S30" s="101" t="str">
        <f>IF(AND($B30&gt;0,$C30&gt;0,$D30&gt;0,NOT(ISBLANK($H30))),_xlfn.NORM.INV(ABS(VLOOKUP($M$1,VLookups!$A$38:$B$39,2,FALSE)-S$3),$G30,$K30),"")</f>
        <v/>
      </c>
      <c r="T30" s="100" t="str">
        <f>IF(AND($B30&gt;0,$C30&gt;0,$D30&gt;0,NOT(ISBLANK($H30))),_xlfn.NORM.INV(ABS(VLOOKUP($M$1,VLookups!$A$38:$B$39,2,FALSE)-T$3),$G30,$K30),"")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IF(AND(B31&gt;0,C31&gt;0,D31&gt;0),IF(ISBLANK(J31),IF(ISBLANK(H31),"",(D31-B31)*VLOOKUP(H31,VLookups!$A$2:$B$8,2,FALSE)),J31),"")</f>
        <v/>
      </c>
      <c r="L31" s="82" t="str">
        <f t="shared" si="2"/>
        <v/>
      </c>
      <c r="M31" s="102"/>
      <c r="N31" s="294" t="str">
        <f>IF(AND(M31&gt;0,C31&gt;0,NOT(K31="")),ABS(VLOOKUP($M$1,VLookups!$A$38:$B$39,2,FALSE)-_xlfn.NORM.DIST(M31,G31,K31,TRUE)),"")</f>
        <v/>
      </c>
      <c r="O31" s="101" t="str">
        <f>IF(AND($B31&gt;0,$C31&gt;0,$D31&gt;0,NOT(ISBLANK($H31))),_xlfn.NORM.INV(ABS(VLOOKUP($M$1,VLookups!$A$38:$B$39,2,FALSE)-O$3),$G31,$K31),"")</f>
        <v/>
      </c>
      <c r="P31" s="100" t="str">
        <f>IF(AND($B31&gt;0,$C31&gt;0,$D31&gt;0,NOT(ISBLANK($H31))),_xlfn.NORM.INV(ABS(VLOOKUP($M$1,VLookups!$A$38:$B$39,2,FALSE)-P$3),$G31,$K31),"")</f>
        <v/>
      </c>
      <c r="Q31" s="101" t="str">
        <f>IF(AND($B31&gt;0,$C31&gt;0,$D31&gt;0,NOT(ISBLANK($H31))),_xlfn.NORM.INV(ABS(VLOOKUP($M$1,VLookups!$A$38:$B$39,2,FALSE)-Q$3),$G31,$K31),"")</f>
        <v/>
      </c>
      <c r="R31" s="100" t="str">
        <f>IF(AND($B31&gt;0,$C31&gt;0,$D31&gt;0,NOT(ISBLANK($H31))),_xlfn.NORM.INV(ABS(VLOOKUP($M$1,VLookups!$A$38:$B$39,2,FALSE)-R$3),$G31,$K31),"")</f>
        <v/>
      </c>
      <c r="S31" s="101" t="str">
        <f>IF(AND($B31&gt;0,$C31&gt;0,$D31&gt;0,NOT(ISBLANK($H31))),_xlfn.NORM.INV(ABS(VLOOKUP($M$1,VLookups!$A$38:$B$39,2,FALSE)-S$3),$G31,$K31),"")</f>
        <v/>
      </c>
      <c r="T31" s="100" t="str">
        <f>IF(AND($B31&gt;0,$C31&gt;0,$D31&gt;0,NOT(ISBLANK($H31))),_xlfn.NORM.INV(ABS(VLOOKUP($M$1,VLookups!$A$38:$B$39,2,FALSE)-T$3),$G31,$K31),"")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IF(AND(B32&gt;0,C32&gt;0,D32&gt;0),IF(ISBLANK(J32),IF(ISBLANK(H32),"",(D32-B32)*VLOOKUP(H32,VLookups!$A$2:$B$8,2,FALSE)),J32),"")</f>
        <v/>
      </c>
      <c r="L32" s="82" t="str">
        <f t="shared" si="2"/>
        <v/>
      </c>
      <c r="M32" s="102"/>
      <c r="N32" s="294" t="str">
        <f>IF(AND(M32&gt;0,C32&gt;0,NOT(K32="")),ABS(VLOOKUP($M$1,VLookups!$A$38:$B$39,2,FALSE)-_xlfn.NORM.DIST(M32,G32,K32,TRUE)),"")</f>
        <v/>
      </c>
      <c r="O32" s="101" t="str">
        <f>IF(AND($B32&gt;0,$C32&gt;0,$D32&gt;0,NOT(ISBLANK($H32))),_xlfn.NORM.INV(ABS(VLOOKUP($M$1,VLookups!$A$38:$B$39,2,FALSE)-O$3),$G32,$K32),"")</f>
        <v/>
      </c>
      <c r="P32" s="100" t="str">
        <f>IF(AND($B32&gt;0,$C32&gt;0,$D32&gt;0,NOT(ISBLANK($H32))),_xlfn.NORM.INV(ABS(VLOOKUP($M$1,VLookups!$A$38:$B$39,2,FALSE)-P$3),$G32,$K32),"")</f>
        <v/>
      </c>
      <c r="Q32" s="101" t="str">
        <f>IF(AND($B32&gt;0,$C32&gt;0,$D32&gt;0,NOT(ISBLANK($H32))),_xlfn.NORM.INV(ABS(VLOOKUP($M$1,VLookups!$A$38:$B$39,2,FALSE)-Q$3),$G32,$K32),"")</f>
        <v/>
      </c>
      <c r="R32" s="100" t="str">
        <f>IF(AND($B32&gt;0,$C32&gt;0,$D32&gt;0,NOT(ISBLANK($H32))),_xlfn.NORM.INV(ABS(VLOOKUP($M$1,VLookups!$A$38:$B$39,2,FALSE)-R$3),$G32,$K32),"")</f>
        <v/>
      </c>
      <c r="S32" s="101" t="str">
        <f>IF(AND($B32&gt;0,$C32&gt;0,$D32&gt;0,NOT(ISBLANK($H32))),_xlfn.NORM.INV(ABS(VLOOKUP($M$1,VLookups!$A$38:$B$39,2,FALSE)-S$3),$G32,$K32),"")</f>
        <v/>
      </c>
      <c r="T32" s="100" t="str">
        <f>IF(AND($B32&gt;0,$C32&gt;0,$D32&gt;0,NOT(ISBLANK($H32))),_xlfn.NORM.INV(ABS(VLOOKUP($M$1,VLookups!$A$38:$B$39,2,FALSE)-T$3),$G32,$K32),"")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IF(AND(B33&gt;0,C33&gt;0,D33&gt;0),IF(ISBLANK(J33),IF(ISBLANK(H33),"",(D33-B33)*VLOOKUP(H33,VLookups!$A$2:$B$8,2,FALSE)),J33),"")</f>
        <v/>
      </c>
      <c r="L33" s="82" t="str">
        <f t="shared" si="2"/>
        <v/>
      </c>
      <c r="M33" s="102"/>
      <c r="N33" s="294" t="str">
        <f>IF(AND(M33&gt;0,C33&gt;0,NOT(K33="")),ABS(VLOOKUP($M$1,VLookups!$A$38:$B$39,2,FALSE)-_xlfn.NORM.DIST(M33,G33,K33,TRUE)),"")</f>
        <v/>
      </c>
      <c r="O33" s="101" t="str">
        <f>IF(AND($B33&gt;0,$C33&gt;0,$D33&gt;0,NOT(ISBLANK($H33))),_xlfn.NORM.INV(ABS(VLOOKUP($M$1,VLookups!$A$38:$B$39,2,FALSE)-O$3),$G33,$K33),"")</f>
        <v/>
      </c>
      <c r="P33" s="100" t="str">
        <f>IF(AND($B33&gt;0,$C33&gt;0,$D33&gt;0,NOT(ISBLANK($H33))),_xlfn.NORM.INV(ABS(VLOOKUP($M$1,VLookups!$A$38:$B$39,2,FALSE)-P$3),$G33,$K33),"")</f>
        <v/>
      </c>
      <c r="Q33" s="101" t="str">
        <f>IF(AND($B33&gt;0,$C33&gt;0,$D33&gt;0,NOT(ISBLANK($H33))),_xlfn.NORM.INV(ABS(VLOOKUP($M$1,VLookups!$A$38:$B$39,2,FALSE)-Q$3),$G33,$K33),"")</f>
        <v/>
      </c>
      <c r="R33" s="100" t="str">
        <f>IF(AND($B33&gt;0,$C33&gt;0,$D33&gt;0,NOT(ISBLANK($H33))),_xlfn.NORM.INV(ABS(VLOOKUP($M$1,VLookups!$A$38:$B$39,2,FALSE)-R$3),$G33,$K33),"")</f>
        <v/>
      </c>
      <c r="S33" s="101" t="str">
        <f>IF(AND($B33&gt;0,$C33&gt;0,$D33&gt;0,NOT(ISBLANK($H33))),_xlfn.NORM.INV(ABS(VLOOKUP($M$1,VLookups!$A$38:$B$39,2,FALSE)-S$3),$G33,$K33),"")</f>
        <v/>
      </c>
      <c r="T33" s="100" t="str">
        <f>IF(AND($B33&gt;0,$C33&gt;0,$D33&gt;0,NOT(ISBLANK($H33))),_xlfn.NORM.INV(ABS(VLOOKUP($M$1,VLookups!$A$38:$B$39,2,FALSE)-T$3),$G33,$K33),"")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IF(AND(B34&gt;0,C34&gt;0,D34&gt;0),IF(ISBLANK(J34),IF(ISBLANK(H34),"",(D34-B34)*VLOOKUP(H34,VLookups!$A$2:$B$8,2,FALSE)),J34),"")</f>
        <v/>
      </c>
      <c r="L34" s="82" t="str">
        <f t="shared" si="2"/>
        <v/>
      </c>
      <c r="M34" s="102"/>
      <c r="N34" s="294" t="str">
        <f>IF(AND(M34&gt;0,C34&gt;0,NOT(K34="")),ABS(VLOOKUP($M$1,VLookups!$A$38:$B$39,2,FALSE)-_xlfn.NORM.DIST(M34,G34,K34,TRUE)),"")</f>
        <v/>
      </c>
      <c r="O34" s="101" t="str">
        <f>IF(AND($B34&gt;0,$C34&gt;0,$D34&gt;0,NOT(ISBLANK($H34))),_xlfn.NORM.INV(ABS(VLOOKUP($M$1,VLookups!$A$38:$B$39,2,FALSE)-O$3),$G34,$K34),"")</f>
        <v/>
      </c>
      <c r="P34" s="100" t="str">
        <f>IF(AND($B34&gt;0,$C34&gt;0,$D34&gt;0,NOT(ISBLANK($H34))),_xlfn.NORM.INV(ABS(VLOOKUP($M$1,VLookups!$A$38:$B$39,2,FALSE)-P$3),$G34,$K34),"")</f>
        <v/>
      </c>
      <c r="Q34" s="101" t="str">
        <f>IF(AND($B34&gt;0,$C34&gt;0,$D34&gt;0,NOT(ISBLANK($H34))),_xlfn.NORM.INV(ABS(VLOOKUP($M$1,VLookups!$A$38:$B$39,2,FALSE)-Q$3),$G34,$K34),"")</f>
        <v/>
      </c>
      <c r="R34" s="100" t="str">
        <f>IF(AND($B34&gt;0,$C34&gt;0,$D34&gt;0,NOT(ISBLANK($H34))),_xlfn.NORM.INV(ABS(VLOOKUP($M$1,VLookups!$A$38:$B$39,2,FALSE)-R$3),$G34,$K34),"")</f>
        <v/>
      </c>
      <c r="S34" s="101" t="str">
        <f>IF(AND($B34&gt;0,$C34&gt;0,$D34&gt;0,NOT(ISBLANK($H34))),_xlfn.NORM.INV(ABS(VLOOKUP($M$1,VLookups!$A$38:$B$39,2,FALSE)-S$3),$G34,$K34),"")</f>
        <v/>
      </c>
      <c r="T34" s="100" t="str">
        <f>IF(AND($B34&gt;0,$C34&gt;0,$D34&gt;0,NOT(ISBLANK($H34))),_xlfn.NORM.INV(ABS(VLOOKUP($M$1,VLookups!$A$38:$B$39,2,FALSE)-T$3),$G34,$K34),"")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IF(AND(B35&gt;0,C35&gt;0,D35&gt;0),IF(ISBLANK(J35),IF(ISBLANK(H35),"",(D35-B35)*VLOOKUP(H35,VLookups!$A$2:$B$8,2,FALSE)),J35),"")</f>
        <v/>
      </c>
      <c r="L35" s="82" t="str">
        <f t="shared" si="2"/>
        <v/>
      </c>
      <c r="M35" s="102"/>
      <c r="N35" s="294" t="str">
        <f>IF(AND(M35&gt;0,C35&gt;0,NOT(K35="")),ABS(VLOOKUP($M$1,VLookups!$A$38:$B$39,2,FALSE)-_xlfn.NORM.DIST(M35,G35,K35,TRUE)),"")</f>
        <v/>
      </c>
      <c r="O35" s="101" t="str">
        <f>IF(AND($B35&gt;0,$C35&gt;0,$D35&gt;0,NOT(ISBLANK($H35))),_xlfn.NORM.INV(ABS(VLOOKUP($M$1,VLookups!$A$38:$B$39,2,FALSE)-O$3),$G35,$K35),"")</f>
        <v/>
      </c>
      <c r="P35" s="100" t="str">
        <f>IF(AND($B35&gt;0,$C35&gt;0,$D35&gt;0,NOT(ISBLANK($H35))),_xlfn.NORM.INV(ABS(VLOOKUP($M$1,VLookups!$A$38:$B$39,2,FALSE)-P$3),$G35,$K35),"")</f>
        <v/>
      </c>
      <c r="Q35" s="101" t="str">
        <f>IF(AND($B35&gt;0,$C35&gt;0,$D35&gt;0,NOT(ISBLANK($H35))),_xlfn.NORM.INV(ABS(VLOOKUP($M$1,VLookups!$A$38:$B$39,2,FALSE)-Q$3),$G35,$K35),"")</f>
        <v/>
      </c>
      <c r="R35" s="100" t="str">
        <f>IF(AND($B35&gt;0,$C35&gt;0,$D35&gt;0,NOT(ISBLANK($H35))),_xlfn.NORM.INV(ABS(VLOOKUP($M$1,VLookups!$A$38:$B$39,2,FALSE)-R$3),$G35,$K35),"")</f>
        <v/>
      </c>
      <c r="S35" s="101" t="str">
        <f>IF(AND($B35&gt;0,$C35&gt;0,$D35&gt;0,NOT(ISBLANK($H35))),_xlfn.NORM.INV(ABS(VLOOKUP($M$1,VLookups!$A$38:$B$39,2,FALSE)-S$3),$G35,$K35),"")</f>
        <v/>
      </c>
      <c r="T35" s="100" t="str">
        <f>IF(AND($B35&gt;0,$C35&gt;0,$D35&gt;0,NOT(ISBLANK($H35))),_xlfn.NORM.INV(ABS(VLOOKUP($M$1,VLookups!$A$38:$B$39,2,FALSE)-T$3),$G35,$K35),"")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IF(AND(B36&gt;0,C36&gt;0,D36&gt;0),IF(ISBLANK(J36),IF(ISBLANK(H36),"",(D36-B36)*VLOOKUP(H36,VLookups!$A$2:$B$8,2,FALSE)),J36),"")</f>
        <v/>
      </c>
      <c r="L36" s="82" t="str">
        <f t="shared" ref="L36:L67" si="205">IF(K36="","",K36^2)</f>
        <v/>
      </c>
      <c r="M36" s="102"/>
      <c r="N36" s="294" t="str">
        <f>IF(AND(M36&gt;0,C36&gt;0,NOT(K36="")),ABS(VLOOKUP($M$1,VLookups!$A$38:$B$39,2,FALSE)-_xlfn.NORM.DIST(M36,G36,K36,TRUE)),"")</f>
        <v/>
      </c>
      <c r="O36" s="101" t="str">
        <f>IF(AND($B36&gt;0,$C36&gt;0,$D36&gt;0,NOT(ISBLANK($H36))),_xlfn.NORM.INV(ABS(VLOOKUP($M$1,VLookups!$A$38:$B$39,2,FALSE)-O$3),$G36,$K36),"")</f>
        <v/>
      </c>
      <c r="P36" s="100" t="str">
        <f>IF(AND($B36&gt;0,$C36&gt;0,$D36&gt;0,NOT(ISBLANK($H36))),_xlfn.NORM.INV(ABS(VLOOKUP($M$1,VLookups!$A$38:$B$39,2,FALSE)-P$3),$G36,$K36),"")</f>
        <v/>
      </c>
      <c r="Q36" s="101" t="str">
        <f>IF(AND($B36&gt;0,$C36&gt;0,$D36&gt;0,NOT(ISBLANK($H36))),_xlfn.NORM.INV(ABS(VLOOKUP($M$1,VLookups!$A$38:$B$39,2,FALSE)-Q$3),$G36,$K36),"")</f>
        <v/>
      </c>
      <c r="R36" s="100" t="str">
        <f>IF(AND($B36&gt;0,$C36&gt;0,$D36&gt;0,NOT(ISBLANK($H36))),_xlfn.NORM.INV(ABS(VLOOKUP($M$1,VLookups!$A$38:$B$39,2,FALSE)-R$3),$G36,$K36),"")</f>
        <v/>
      </c>
      <c r="S36" s="101" t="str">
        <f>IF(AND($B36&gt;0,$C36&gt;0,$D36&gt;0,NOT(ISBLANK($H36))),_xlfn.NORM.INV(ABS(VLOOKUP($M$1,VLookups!$A$38:$B$39,2,FALSE)-S$3),$G36,$K36),"")</f>
        <v/>
      </c>
      <c r="T36" s="100" t="str">
        <f>IF(AND($B36&gt;0,$C36&gt;0,$D36&gt;0,NOT(ISBLANK($H36))),_xlfn.NORM.INV(ABS(VLOOKUP($M$1,VLookups!$A$38:$B$39,2,FALSE)-T$3),$G36,$K36),"")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hidden="1"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IF(AND(B37&gt;0,C37&gt;0,D37&gt;0),IF(ISBLANK(J37),IF(ISBLANK(H37),"",(D37-B37)*VLOOKUP(H37,VLookups!$A$2:$B$8,2,FALSE)),J37),"")</f>
        <v/>
      </c>
      <c r="L37" s="82" t="str">
        <f t="shared" si="205"/>
        <v/>
      </c>
      <c r="M37" s="102"/>
      <c r="N37" s="294" t="str">
        <f>IF(AND(M37&gt;0,C37&gt;0,NOT(K37="")),ABS(VLOOKUP($M$1,VLookups!$A$38:$B$39,2,FALSE)-_xlfn.NORM.DIST(M37,G37,K37,TRUE)),"")</f>
        <v/>
      </c>
      <c r="O37" s="101" t="str">
        <f>IF(AND($B37&gt;0,$C37&gt;0,$D37&gt;0,NOT(ISBLANK($H37))),_xlfn.NORM.INV(ABS(VLOOKUP($M$1,VLookups!$A$38:$B$39,2,FALSE)-O$3),$G37,$K37),"")</f>
        <v/>
      </c>
      <c r="P37" s="100" t="str">
        <f>IF(AND($B37&gt;0,$C37&gt;0,$D37&gt;0,NOT(ISBLANK($H37))),_xlfn.NORM.INV(ABS(VLOOKUP($M$1,VLookups!$A$38:$B$39,2,FALSE)-P$3),$G37,$K37),"")</f>
        <v/>
      </c>
      <c r="Q37" s="101" t="str">
        <f>IF(AND($B37&gt;0,$C37&gt;0,$D37&gt;0,NOT(ISBLANK($H37))),_xlfn.NORM.INV(ABS(VLOOKUP($M$1,VLookups!$A$38:$B$39,2,FALSE)-Q$3),$G37,$K37),"")</f>
        <v/>
      </c>
      <c r="R37" s="100" t="str">
        <f>IF(AND($B37&gt;0,$C37&gt;0,$D37&gt;0,NOT(ISBLANK($H37))),_xlfn.NORM.INV(ABS(VLOOKUP($M$1,VLookups!$A$38:$B$39,2,FALSE)-R$3),$G37,$K37),"")</f>
        <v/>
      </c>
      <c r="S37" s="101" t="str">
        <f>IF(AND($B37&gt;0,$C37&gt;0,$D37&gt;0,NOT(ISBLANK($H37))),_xlfn.NORM.INV(ABS(VLOOKUP($M$1,VLookups!$A$38:$B$39,2,FALSE)-S$3),$G37,$K37),"")</f>
        <v/>
      </c>
      <c r="T37" s="100" t="str">
        <f>IF(AND($B37&gt;0,$C37&gt;0,$D37&gt;0,NOT(ISBLANK($H37))),_xlfn.NORM.INV(ABS(VLOOKUP($M$1,VLookups!$A$38:$B$39,2,FALSE)-T$3),$G37,$K37),"")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hidden="1"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IF(AND(B38&gt;0,C38&gt;0,D38&gt;0),IF(ISBLANK(J38),IF(ISBLANK(H38),"",(D38-B38)*VLOOKUP(H38,VLookups!$A$2:$B$8,2,FALSE)),J38),"")</f>
        <v/>
      </c>
      <c r="L38" s="82" t="str">
        <f t="shared" si="205"/>
        <v/>
      </c>
      <c r="M38" s="102"/>
      <c r="N38" s="294" t="str">
        <f>IF(AND(M38&gt;0,C38&gt;0,NOT(K38="")),ABS(VLOOKUP($M$1,VLookups!$A$38:$B$39,2,FALSE)-_xlfn.NORM.DIST(M38,G38,K38,TRUE)),"")</f>
        <v/>
      </c>
      <c r="O38" s="101" t="str">
        <f>IF(AND($B38&gt;0,$C38&gt;0,$D38&gt;0,NOT(ISBLANK($H38))),_xlfn.NORM.INV(ABS(VLOOKUP($M$1,VLookups!$A$38:$B$39,2,FALSE)-O$3),$G38,$K38),"")</f>
        <v/>
      </c>
      <c r="P38" s="100" t="str">
        <f>IF(AND($B38&gt;0,$C38&gt;0,$D38&gt;0,NOT(ISBLANK($H38))),_xlfn.NORM.INV(ABS(VLOOKUP($M$1,VLookups!$A$38:$B$39,2,FALSE)-P$3),$G38,$K38),"")</f>
        <v/>
      </c>
      <c r="Q38" s="101" t="str">
        <f>IF(AND($B38&gt;0,$C38&gt;0,$D38&gt;0,NOT(ISBLANK($H38))),_xlfn.NORM.INV(ABS(VLOOKUP($M$1,VLookups!$A$38:$B$39,2,FALSE)-Q$3),$G38,$K38),"")</f>
        <v/>
      </c>
      <c r="R38" s="100" t="str">
        <f>IF(AND($B38&gt;0,$C38&gt;0,$D38&gt;0,NOT(ISBLANK($H38))),_xlfn.NORM.INV(ABS(VLOOKUP($M$1,VLookups!$A$38:$B$39,2,FALSE)-R$3),$G38,$K38),"")</f>
        <v/>
      </c>
      <c r="S38" s="101" t="str">
        <f>IF(AND($B38&gt;0,$C38&gt;0,$D38&gt;0,NOT(ISBLANK($H38))),_xlfn.NORM.INV(ABS(VLOOKUP($M$1,VLookups!$A$38:$B$39,2,FALSE)-S$3),$G38,$K38),"")</f>
        <v/>
      </c>
      <c r="T38" s="100" t="str">
        <f>IF(AND($B38&gt;0,$C38&gt;0,$D38&gt;0,NOT(ISBLANK($H38))),_xlfn.NORM.INV(ABS(VLOOKUP($M$1,VLookups!$A$38:$B$39,2,FALSE)-T$3),$G38,$K38),"")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hidden="1"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IF(AND(B39&gt;0,C39&gt;0,D39&gt;0),IF(ISBLANK(J39),IF(ISBLANK(H39),"",(D39-B39)*VLOOKUP(H39,VLookups!$A$2:$B$8,2,FALSE)),J39),"")</f>
        <v/>
      </c>
      <c r="L39" s="82" t="str">
        <f t="shared" si="205"/>
        <v/>
      </c>
      <c r="M39" s="102"/>
      <c r="N39" s="294" t="str">
        <f>IF(AND(M39&gt;0,C39&gt;0,NOT(K39="")),ABS(VLOOKUP($M$1,VLookups!$A$38:$B$39,2,FALSE)-_xlfn.NORM.DIST(M39,G39,K39,TRUE)),"")</f>
        <v/>
      </c>
      <c r="O39" s="101" t="str">
        <f>IF(AND($B39&gt;0,$C39&gt;0,$D39&gt;0,NOT(ISBLANK($H39))),_xlfn.NORM.INV(ABS(VLOOKUP($M$1,VLookups!$A$38:$B$39,2,FALSE)-O$3),$G39,$K39),"")</f>
        <v/>
      </c>
      <c r="P39" s="100" t="str">
        <f>IF(AND($B39&gt;0,$C39&gt;0,$D39&gt;0,NOT(ISBLANK($H39))),_xlfn.NORM.INV(ABS(VLOOKUP($M$1,VLookups!$A$38:$B$39,2,FALSE)-P$3),$G39,$K39),"")</f>
        <v/>
      </c>
      <c r="Q39" s="101" t="str">
        <f>IF(AND($B39&gt;0,$C39&gt;0,$D39&gt;0,NOT(ISBLANK($H39))),_xlfn.NORM.INV(ABS(VLOOKUP($M$1,VLookups!$A$38:$B$39,2,FALSE)-Q$3),$G39,$K39),"")</f>
        <v/>
      </c>
      <c r="R39" s="100" t="str">
        <f>IF(AND($B39&gt;0,$C39&gt;0,$D39&gt;0,NOT(ISBLANK($H39))),_xlfn.NORM.INV(ABS(VLOOKUP($M$1,VLookups!$A$38:$B$39,2,FALSE)-R$3),$G39,$K39),"")</f>
        <v/>
      </c>
      <c r="S39" s="101" t="str">
        <f>IF(AND($B39&gt;0,$C39&gt;0,$D39&gt;0,NOT(ISBLANK($H39))),_xlfn.NORM.INV(ABS(VLOOKUP($M$1,VLookups!$A$38:$B$39,2,FALSE)-S$3),$G39,$K39),"")</f>
        <v/>
      </c>
      <c r="T39" s="100" t="str">
        <f>IF(AND($B39&gt;0,$C39&gt;0,$D39&gt;0,NOT(ISBLANK($H39))),_xlfn.NORM.INV(ABS(VLOOKUP($M$1,VLookups!$A$38:$B$39,2,FALSE)-T$3),$G39,$K39),"")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hidden="1"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IF(AND(B40&gt;0,C40&gt;0,D40&gt;0),IF(ISBLANK(J40),IF(ISBLANK(H40),"",(D40-B40)*VLOOKUP(H40,VLookups!$A$2:$B$8,2,FALSE)),J40),"")</f>
        <v/>
      </c>
      <c r="L40" s="82" t="str">
        <f t="shared" si="205"/>
        <v/>
      </c>
      <c r="M40" s="102"/>
      <c r="N40" s="294" t="str">
        <f>IF(AND(M40&gt;0,C40&gt;0,NOT(K40="")),ABS(VLOOKUP($M$1,VLookups!$A$38:$B$39,2,FALSE)-_xlfn.NORM.DIST(M40,G40,K40,TRUE)),"")</f>
        <v/>
      </c>
      <c r="O40" s="101" t="str">
        <f>IF(AND($B40&gt;0,$C40&gt;0,$D40&gt;0,NOT(ISBLANK($H40))),_xlfn.NORM.INV(ABS(VLOOKUP($M$1,VLookups!$A$38:$B$39,2,FALSE)-O$3),$G40,$K40),"")</f>
        <v/>
      </c>
      <c r="P40" s="100" t="str">
        <f>IF(AND($B40&gt;0,$C40&gt;0,$D40&gt;0,NOT(ISBLANK($H40))),_xlfn.NORM.INV(ABS(VLOOKUP($M$1,VLookups!$A$38:$B$39,2,FALSE)-P$3),$G40,$K40),"")</f>
        <v/>
      </c>
      <c r="Q40" s="101" t="str">
        <f>IF(AND($B40&gt;0,$C40&gt;0,$D40&gt;0,NOT(ISBLANK($H40))),_xlfn.NORM.INV(ABS(VLOOKUP($M$1,VLookups!$A$38:$B$39,2,FALSE)-Q$3),$G40,$K40),"")</f>
        <v/>
      </c>
      <c r="R40" s="100" t="str">
        <f>IF(AND($B40&gt;0,$C40&gt;0,$D40&gt;0,NOT(ISBLANK($H40))),_xlfn.NORM.INV(ABS(VLOOKUP($M$1,VLookups!$A$38:$B$39,2,FALSE)-R$3),$G40,$K40),"")</f>
        <v/>
      </c>
      <c r="S40" s="101" t="str">
        <f>IF(AND($B40&gt;0,$C40&gt;0,$D40&gt;0,NOT(ISBLANK($H40))),_xlfn.NORM.INV(ABS(VLOOKUP($M$1,VLookups!$A$38:$B$39,2,FALSE)-S$3),$G40,$K40),"")</f>
        <v/>
      </c>
      <c r="T40" s="100" t="str">
        <f>IF(AND($B40&gt;0,$C40&gt;0,$D40&gt;0,NOT(ISBLANK($H40))),_xlfn.NORM.INV(ABS(VLOOKUP($M$1,VLookups!$A$38:$B$39,2,FALSE)-T$3),$G40,$K40),"")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hidden="1"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IF(AND(B41&gt;0,C41&gt;0,D41&gt;0),IF(ISBLANK(J41),IF(ISBLANK(H41),"",(D41-B41)*VLOOKUP(H41,VLookups!$A$2:$B$8,2,FALSE)),J41),"")</f>
        <v/>
      </c>
      <c r="L41" s="82" t="str">
        <f t="shared" si="205"/>
        <v/>
      </c>
      <c r="M41" s="102"/>
      <c r="N41" s="294" t="str">
        <f>IF(AND(M41&gt;0,C41&gt;0,NOT(K41="")),ABS(VLOOKUP($M$1,VLookups!$A$38:$B$39,2,FALSE)-_xlfn.NORM.DIST(M41,G41,K41,TRUE)),"")</f>
        <v/>
      </c>
      <c r="O41" s="101" t="str">
        <f>IF(AND($B41&gt;0,$C41&gt;0,$D41&gt;0,NOT(ISBLANK($H41))),_xlfn.NORM.INV(ABS(VLOOKUP($M$1,VLookups!$A$38:$B$39,2,FALSE)-O$3),$G41,$K41),"")</f>
        <v/>
      </c>
      <c r="P41" s="100" t="str">
        <f>IF(AND($B41&gt;0,$C41&gt;0,$D41&gt;0,NOT(ISBLANK($H41))),_xlfn.NORM.INV(ABS(VLOOKUP($M$1,VLookups!$A$38:$B$39,2,FALSE)-P$3),$G41,$K41),"")</f>
        <v/>
      </c>
      <c r="Q41" s="101" t="str">
        <f>IF(AND($B41&gt;0,$C41&gt;0,$D41&gt;0,NOT(ISBLANK($H41))),_xlfn.NORM.INV(ABS(VLOOKUP($M$1,VLookups!$A$38:$B$39,2,FALSE)-Q$3),$G41,$K41),"")</f>
        <v/>
      </c>
      <c r="R41" s="100" t="str">
        <f>IF(AND($B41&gt;0,$C41&gt;0,$D41&gt;0,NOT(ISBLANK($H41))),_xlfn.NORM.INV(ABS(VLOOKUP($M$1,VLookups!$A$38:$B$39,2,FALSE)-R$3),$G41,$K41),"")</f>
        <v/>
      </c>
      <c r="S41" s="101" t="str">
        <f>IF(AND($B41&gt;0,$C41&gt;0,$D41&gt;0,NOT(ISBLANK($H41))),_xlfn.NORM.INV(ABS(VLOOKUP($M$1,VLookups!$A$38:$B$39,2,FALSE)-S$3),$G41,$K41),"")</f>
        <v/>
      </c>
      <c r="T41" s="100" t="str">
        <f>IF(AND($B41&gt;0,$C41&gt;0,$D41&gt;0,NOT(ISBLANK($H41))),_xlfn.NORM.INV(ABS(VLOOKUP($M$1,VLookups!$A$38:$B$39,2,FALSE)-T$3),$G41,$K41),"")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hidden="1"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IF(AND(B42&gt;0,C42&gt;0,D42&gt;0),IF(ISBLANK(J42),IF(ISBLANK(H42),"",(D42-B42)*VLOOKUP(H42,VLookups!$A$2:$B$8,2,FALSE)),J42),"")</f>
        <v/>
      </c>
      <c r="L42" s="82" t="str">
        <f t="shared" si="205"/>
        <v/>
      </c>
      <c r="M42" s="102"/>
      <c r="N42" s="294" t="str">
        <f>IF(AND(M42&gt;0,C42&gt;0,NOT(K42="")),ABS(VLOOKUP($M$1,VLookups!$A$38:$B$39,2,FALSE)-_xlfn.NORM.DIST(M42,G42,K42,TRUE)),"")</f>
        <v/>
      </c>
      <c r="O42" s="101" t="str">
        <f>IF(AND($B42&gt;0,$C42&gt;0,$D42&gt;0,NOT(ISBLANK($H42))),_xlfn.NORM.INV(ABS(VLOOKUP($M$1,VLookups!$A$38:$B$39,2,FALSE)-O$3),$G42,$K42),"")</f>
        <v/>
      </c>
      <c r="P42" s="100" t="str">
        <f>IF(AND($B42&gt;0,$C42&gt;0,$D42&gt;0,NOT(ISBLANK($H42))),_xlfn.NORM.INV(ABS(VLOOKUP($M$1,VLookups!$A$38:$B$39,2,FALSE)-P$3),$G42,$K42),"")</f>
        <v/>
      </c>
      <c r="Q42" s="101" t="str">
        <f>IF(AND($B42&gt;0,$C42&gt;0,$D42&gt;0,NOT(ISBLANK($H42))),_xlfn.NORM.INV(ABS(VLOOKUP($M$1,VLookups!$A$38:$B$39,2,FALSE)-Q$3),$G42,$K42),"")</f>
        <v/>
      </c>
      <c r="R42" s="100" t="str">
        <f>IF(AND($B42&gt;0,$C42&gt;0,$D42&gt;0,NOT(ISBLANK($H42))),_xlfn.NORM.INV(ABS(VLOOKUP($M$1,VLookups!$A$38:$B$39,2,FALSE)-R$3),$G42,$K42),"")</f>
        <v/>
      </c>
      <c r="S42" s="101" t="str">
        <f>IF(AND($B42&gt;0,$C42&gt;0,$D42&gt;0,NOT(ISBLANK($H42))),_xlfn.NORM.INV(ABS(VLOOKUP($M$1,VLookups!$A$38:$B$39,2,FALSE)-S$3),$G42,$K42),"")</f>
        <v/>
      </c>
      <c r="T42" s="100" t="str">
        <f>IF(AND($B42&gt;0,$C42&gt;0,$D42&gt;0,NOT(ISBLANK($H42))),_xlfn.NORM.INV(ABS(VLOOKUP($M$1,VLookups!$A$38:$B$39,2,FALSE)-T$3),$G42,$K42),"")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hidden="1"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IF(AND(B43&gt;0,C43&gt;0,D43&gt;0),IF(ISBLANK(J43),IF(ISBLANK(H43),"",(D43-B43)*VLOOKUP(H43,VLookups!$A$2:$B$8,2,FALSE)),J43),"")</f>
        <v/>
      </c>
      <c r="L43" s="82" t="str">
        <f t="shared" si="205"/>
        <v/>
      </c>
      <c r="M43" s="102"/>
      <c r="N43" s="294" t="str">
        <f>IF(AND(M43&gt;0,C43&gt;0,NOT(K43="")),ABS(VLOOKUP($M$1,VLookups!$A$38:$B$39,2,FALSE)-_xlfn.NORM.DIST(M43,G43,K43,TRUE)),"")</f>
        <v/>
      </c>
      <c r="O43" s="101" t="str">
        <f>IF(AND($B43&gt;0,$C43&gt;0,$D43&gt;0,NOT(ISBLANK($H43))),_xlfn.NORM.INV(ABS(VLOOKUP($M$1,VLookups!$A$38:$B$39,2,FALSE)-O$3),$G43,$K43),"")</f>
        <v/>
      </c>
      <c r="P43" s="100" t="str">
        <f>IF(AND($B43&gt;0,$C43&gt;0,$D43&gt;0,NOT(ISBLANK($H43))),_xlfn.NORM.INV(ABS(VLOOKUP($M$1,VLookups!$A$38:$B$39,2,FALSE)-P$3),$G43,$K43),"")</f>
        <v/>
      </c>
      <c r="Q43" s="101" t="str">
        <f>IF(AND($B43&gt;0,$C43&gt;0,$D43&gt;0,NOT(ISBLANK($H43))),_xlfn.NORM.INV(ABS(VLOOKUP($M$1,VLookups!$A$38:$B$39,2,FALSE)-Q$3),$G43,$K43),"")</f>
        <v/>
      </c>
      <c r="R43" s="100" t="str">
        <f>IF(AND($B43&gt;0,$C43&gt;0,$D43&gt;0,NOT(ISBLANK($H43))),_xlfn.NORM.INV(ABS(VLOOKUP($M$1,VLookups!$A$38:$B$39,2,FALSE)-R$3),$G43,$K43),"")</f>
        <v/>
      </c>
      <c r="S43" s="101" t="str">
        <f>IF(AND($B43&gt;0,$C43&gt;0,$D43&gt;0,NOT(ISBLANK($H43))),_xlfn.NORM.INV(ABS(VLOOKUP($M$1,VLookups!$A$38:$B$39,2,FALSE)-S$3),$G43,$K43),"")</f>
        <v/>
      </c>
      <c r="T43" s="100" t="str">
        <f>IF(AND($B43&gt;0,$C43&gt;0,$D43&gt;0,NOT(ISBLANK($H43))),_xlfn.NORM.INV(ABS(VLOOKUP($M$1,VLookups!$A$38:$B$39,2,FALSE)-T$3),$G43,$K43),"")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hidden="1"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IF(AND(B44&gt;0,C44&gt;0,D44&gt;0),IF(ISBLANK(J44),IF(ISBLANK(H44),"",(D44-B44)*VLOOKUP(H44,VLookups!$A$2:$B$8,2,FALSE)),J44),"")</f>
        <v/>
      </c>
      <c r="L44" s="82" t="str">
        <f t="shared" si="205"/>
        <v/>
      </c>
      <c r="M44" s="102"/>
      <c r="N44" s="294" t="str">
        <f>IF(AND(M44&gt;0,C44&gt;0,NOT(K44="")),ABS(VLOOKUP($M$1,VLookups!$A$38:$B$39,2,FALSE)-_xlfn.NORM.DIST(M44,G44,K44,TRUE)),"")</f>
        <v/>
      </c>
      <c r="O44" s="101" t="str">
        <f>IF(AND($B44&gt;0,$C44&gt;0,$D44&gt;0,NOT(ISBLANK($H44))),_xlfn.NORM.INV(ABS(VLOOKUP($M$1,VLookups!$A$38:$B$39,2,FALSE)-O$3),$G44,$K44),"")</f>
        <v/>
      </c>
      <c r="P44" s="100" t="str">
        <f>IF(AND($B44&gt;0,$C44&gt;0,$D44&gt;0,NOT(ISBLANK($H44))),_xlfn.NORM.INV(ABS(VLOOKUP($M$1,VLookups!$A$38:$B$39,2,FALSE)-P$3),$G44,$K44),"")</f>
        <v/>
      </c>
      <c r="Q44" s="101" t="str">
        <f>IF(AND($B44&gt;0,$C44&gt;0,$D44&gt;0,NOT(ISBLANK($H44))),_xlfn.NORM.INV(ABS(VLOOKUP($M$1,VLookups!$A$38:$B$39,2,FALSE)-Q$3),$G44,$K44),"")</f>
        <v/>
      </c>
      <c r="R44" s="100" t="str">
        <f>IF(AND($B44&gt;0,$C44&gt;0,$D44&gt;0,NOT(ISBLANK($H44))),_xlfn.NORM.INV(ABS(VLOOKUP($M$1,VLookups!$A$38:$B$39,2,FALSE)-R$3),$G44,$K44),"")</f>
        <v/>
      </c>
      <c r="S44" s="101" t="str">
        <f>IF(AND($B44&gt;0,$C44&gt;0,$D44&gt;0,NOT(ISBLANK($H44))),_xlfn.NORM.INV(ABS(VLOOKUP($M$1,VLookups!$A$38:$B$39,2,FALSE)-S$3),$G44,$K44),"")</f>
        <v/>
      </c>
      <c r="T44" s="100" t="str">
        <f>IF(AND($B44&gt;0,$C44&gt;0,$D44&gt;0,NOT(ISBLANK($H44))),_xlfn.NORM.INV(ABS(VLOOKUP($M$1,VLookups!$A$38:$B$39,2,FALSE)-T$3),$G44,$K44),"")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hidden="1"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IF(AND(B45&gt;0,C45&gt;0,D45&gt;0),IF(ISBLANK(J45),IF(ISBLANK(H45),"",(D45-B45)*VLOOKUP(H45,VLookups!$A$2:$B$8,2,FALSE)),J45),"")</f>
        <v/>
      </c>
      <c r="L45" s="82" t="str">
        <f t="shared" si="205"/>
        <v/>
      </c>
      <c r="M45" s="102"/>
      <c r="N45" s="294" t="str">
        <f>IF(AND(M45&gt;0,C45&gt;0,NOT(K45="")),ABS(VLOOKUP($M$1,VLookups!$A$38:$B$39,2,FALSE)-_xlfn.NORM.DIST(M45,G45,K45,TRUE)),"")</f>
        <v/>
      </c>
      <c r="O45" s="101" t="str">
        <f>IF(AND($B45&gt;0,$C45&gt;0,$D45&gt;0,NOT(ISBLANK($H45))),_xlfn.NORM.INV(ABS(VLOOKUP($M$1,VLookups!$A$38:$B$39,2,FALSE)-O$3),$G45,$K45),"")</f>
        <v/>
      </c>
      <c r="P45" s="100" t="str">
        <f>IF(AND($B45&gt;0,$C45&gt;0,$D45&gt;0,NOT(ISBLANK($H45))),_xlfn.NORM.INV(ABS(VLOOKUP($M$1,VLookups!$A$38:$B$39,2,FALSE)-P$3),$G45,$K45),"")</f>
        <v/>
      </c>
      <c r="Q45" s="101" t="str">
        <f>IF(AND($B45&gt;0,$C45&gt;0,$D45&gt;0,NOT(ISBLANK($H45))),_xlfn.NORM.INV(ABS(VLOOKUP($M$1,VLookups!$A$38:$B$39,2,FALSE)-Q$3),$G45,$K45),"")</f>
        <v/>
      </c>
      <c r="R45" s="100" t="str">
        <f>IF(AND($B45&gt;0,$C45&gt;0,$D45&gt;0,NOT(ISBLANK($H45))),_xlfn.NORM.INV(ABS(VLOOKUP($M$1,VLookups!$A$38:$B$39,2,FALSE)-R$3),$G45,$K45),"")</f>
        <v/>
      </c>
      <c r="S45" s="101" t="str">
        <f>IF(AND($B45&gt;0,$C45&gt;0,$D45&gt;0,NOT(ISBLANK($H45))),_xlfn.NORM.INV(ABS(VLOOKUP($M$1,VLookups!$A$38:$B$39,2,FALSE)-S$3),$G45,$K45),"")</f>
        <v/>
      </c>
      <c r="T45" s="100" t="str">
        <f>IF(AND($B45&gt;0,$C45&gt;0,$D45&gt;0,NOT(ISBLANK($H45))),_xlfn.NORM.INV(ABS(VLOOKUP($M$1,VLookups!$A$38:$B$39,2,FALSE)-T$3),$G45,$K45),"")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hidden="1"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IF(AND(B46&gt;0,C46&gt;0,D46&gt;0),IF(ISBLANK(J46),IF(ISBLANK(H46),"",(D46-B46)*VLOOKUP(H46,VLookups!$A$2:$B$8,2,FALSE)),J46),"")</f>
        <v/>
      </c>
      <c r="L46" s="82" t="str">
        <f t="shared" si="205"/>
        <v/>
      </c>
      <c r="M46" s="102"/>
      <c r="N46" s="294" t="str">
        <f>IF(AND(M46&gt;0,C46&gt;0,NOT(K46="")),ABS(VLOOKUP($M$1,VLookups!$A$38:$B$39,2,FALSE)-_xlfn.NORM.DIST(M46,G46,K46,TRUE)),"")</f>
        <v/>
      </c>
      <c r="O46" s="101" t="str">
        <f>IF(AND($B46&gt;0,$C46&gt;0,$D46&gt;0,NOT(ISBLANK($H46))),_xlfn.NORM.INV(ABS(VLOOKUP($M$1,VLookups!$A$38:$B$39,2,FALSE)-O$3),$G46,$K46),"")</f>
        <v/>
      </c>
      <c r="P46" s="100" t="str">
        <f>IF(AND($B46&gt;0,$C46&gt;0,$D46&gt;0,NOT(ISBLANK($H46))),_xlfn.NORM.INV(ABS(VLOOKUP($M$1,VLookups!$A$38:$B$39,2,FALSE)-P$3),$G46,$K46),"")</f>
        <v/>
      </c>
      <c r="Q46" s="101" t="str">
        <f>IF(AND($B46&gt;0,$C46&gt;0,$D46&gt;0,NOT(ISBLANK($H46))),_xlfn.NORM.INV(ABS(VLOOKUP($M$1,VLookups!$A$38:$B$39,2,FALSE)-Q$3),$G46,$K46),"")</f>
        <v/>
      </c>
      <c r="R46" s="100" t="str">
        <f>IF(AND($B46&gt;0,$C46&gt;0,$D46&gt;0,NOT(ISBLANK($H46))),_xlfn.NORM.INV(ABS(VLOOKUP($M$1,VLookups!$A$38:$B$39,2,FALSE)-R$3),$G46,$K46),"")</f>
        <v/>
      </c>
      <c r="S46" s="101" t="str">
        <f>IF(AND($B46&gt;0,$C46&gt;0,$D46&gt;0,NOT(ISBLANK($H46))),_xlfn.NORM.INV(ABS(VLOOKUP($M$1,VLookups!$A$38:$B$39,2,FALSE)-S$3),$G46,$K46),"")</f>
        <v/>
      </c>
      <c r="T46" s="100" t="str">
        <f>IF(AND($B46&gt;0,$C46&gt;0,$D46&gt;0,NOT(ISBLANK($H46))),_xlfn.NORM.INV(ABS(VLOOKUP($M$1,VLookups!$A$38:$B$39,2,FALSE)-T$3),$G46,$K46),"")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hidden="1"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IF(AND(B47&gt;0,C47&gt;0,D47&gt;0),IF(ISBLANK(J47),IF(ISBLANK(H47),"",(D47-B47)*VLOOKUP(H47,VLookups!$A$2:$B$8,2,FALSE)),J47),"")</f>
        <v/>
      </c>
      <c r="L47" s="82" t="str">
        <f t="shared" si="205"/>
        <v/>
      </c>
      <c r="M47" s="102"/>
      <c r="N47" s="294" t="str">
        <f>IF(AND(M47&gt;0,C47&gt;0,NOT(K47="")),ABS(VLOOKUP($M$1,VLookups!$A$38:$B$39,2,FALSE)-_xlfn.NORM.DIST(M47,G47,K47,TRUE)),"")</f>
        <v/>
      </c>
      <c r="O47" s="101" t="str">
        <f>IF(AND($B47&gt;0,$C47&gt;0,$D47&gt;0,NOT(ISBLANK($H47))),_xlfn.NORM.INV(ABS(VLOOKUP($M$1,VLookups!$A$38:$B$39,2,FALSE)-O$3),$G47,$K47),"")</f>
        <v/>
      </c>
      <c r="P47" s="100" t="str">
        <f>IF(AND($B47&gt;0,$C47&gt;0,$D47&gt;0,NOT(ISBLANK($H47))),_xlfn.NORM.INV(ABS(VLOOKUP($M$1,VLookups!$A$38:$B$39,2,FALSE)-P$3),$G47,$K47),"")</f>
        <v/>
      </c>
      <c r="Q47" s="101" t="str">
        <f>IF(AND($B47&gt;0,$C47&gt;0,$D47&gt;0,NOT(ISBLANK($H47))),_xlfn.NORM.INV(ABS(VLOOKUP($M$1,VLookups!$A$38:$B$39,2,FALSE)-Q$3),$G47,$K47),"")</f>
        <v/>
      </c>
      <c r="R47" s="100" t="str">
        <f>IF(AND($B47&gt;0,$C47&gt;0,$D47&gt;0,NOT(ISBLANK($H47))),_xlfn.NORM.INV(ABS(VLOOKUP($M$1,VLookups!$A$38:$B$39,2,FALSE)-R$3),$G47,$K47),"")</f>
        <v/>
      </c>
      <c r="S47" s="101" t="str">
        <f>IF(AND($B47&gt;0,$C47&gt;0,$D47&gt;0,NOT(ISBLANK($H47))),_xlfn.NORM.INV(ABS(VLOOKUP($M$1,VLookups!$A$38:$B$39,2,FALSE)-S$3),$G47,$K47),"")</f>
        <v/>
      </c>
      <c r="T47" s="100" t="str">
        <f>IF(AND($B47&gt;0,$C47&gt;0,$D47&gt;0,NOT(ISBLANK($H47))),_xlfn.NORM.INV(ABS(VLOOKUP($M$1,VLookups!$A$38:$B$39,2,FALSE)-T$3),$G47,$K47),"")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hidden="1"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IF(AND(B48&gt;0,C48&gt;0,D48&gt;0),IF(ISBLANK(J48),IF(ISBLANK(H48),"",(D48-B48)*VLOOKUP(H48,VLookups!$A$2:$B$8,2,FALSE)),J48),"")</f>
        <v/>
      </c>
      <c r="L48" s="82" t="str">
        <f t="shared" si="205"/>
        <v/>
      </c>
      <c r="M48" s="102"/>
      <c r="N48" s="294" t="str">
        <f>IF(AND(M48&gt;0,C48&gt;0,NOT(K48="")),ABS(VLOOKUP($M$1,VLookups!$A$38:$B$39,2,FALSE)-_xlfn.NORM.DIST(M48,G48,K48,TRUE)),"")</f>
        <v/>
      </c>
      <c r="O48" s="101" t="str">
        <f>IF(AND($B48&gt;0,$C48&gt;0,$D48&gt;0,NOT(ISBLANK($H48))),_xlfn.NORM.INV(ABS(VLOOKUP($M$1,VLookups!$A$38:$B$39,2,FALSE)-O$3),$G48,$K48),"")</f>
        <v/>
      </c>
      <c r="P48" s="100" t="str">
        <f>IF(AND($B48&gt;0,$C48&gt;0,$D48&gt;0,NOT(ISBLANK($H48))),_xlfn.NORM.INV(ABS(VLOOKUP($M$1,VLookups!$A$38:$B$39,2,FALSE)-P$3),$G48,$K48),"")</f>
        <v/>
      </c>
      <c r="Q48" s="101" t="str">
        <f>IF(AND($B48&gt;0,$C48&gt;0,$D48&gt;0,NOT(ISBLANK($H48))),_xlfn.NORM.INV(ABS(VLOOKUP($M$1,VLookups!$A$38:$B$39,2,FALSE)-Q$3),$G48,$K48),"")</f>
        <v/>
      </c>
      <c r="R48" s="100" t="str">
        <f>IF(AND($B48&gt;0,$C48&gt;0,$D48&gt;0,NOT(ISBLANK($H48))),_xlfn.NORM.INV(ABS(VLOOKUP($M$1,VLookups!$A$38:$B$39,2,FALSE)-R$3),$G48,$K48),"")</f>
        <v/>
      </c>
      <c r="S48" s="101" t="str">
        <f>IF(AND($B48&gt;0,$C48&gt;0,$D48&gt;0,NOT(ISBLANK($H48))),_xlfn.NORM.INV(ABS(VLOOKUP($M$1,VLookups!$A$38:$B$39,2,FALSE)-S$3),$G48,$K48),"")</f>
        <v/>
      </c>
      <c r="T48" s="100" t="str">
        <f>IF(AND($B48&gt;0,$C48&gt;0,$D48&gt;0,NOT(ISBLANK($H48))),_xlfn.NORM.INV(ABS(VLOOKUP($M$1,VLookups!$A$38:$B$39,2,FALSE)-T$3),$G48,$K48),"")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hidden="1"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IF(AND(B49&gt;0,C49&gt;0,D49&gt;0),IF(ISBLANK(J49),IF(ISBLANK(H49),"",(D49-B49)*VLOOKUP(H49,VLookups!$A$2:$B$8,2,FALSE)),J49),"")</f>
        <v/>
      </c>
      <c r="L49" s="82" t="str">
        <f t="shared" si="205"/>
        <v/>
      </c>
      <c r="M49" s="102"/>
      <c r="N49" s="294" t="str">
        <f>IF(AND(M49&gt;0,C49&gt;0,NOT(K49="")),ABS(VLOOKUP($M$1,VLookups!$A$38:$B$39,2,FALSE)-_xlfn.NORM.DIST(M49,G49,K49,TRUE)),"")</f>
        <v/>
      </c>
      <c r="O49" s="101" t="str">
        <f>IF(AND($B49&gt;0,$C49&gt;0,$D49&gt;0,NOT(ISBLANK($H49))),_xlfn.NORM.INV(ABS(VLOOKUP($M$1,VLookups!$A$38:$B$39,2,FALSE)-O$3),$G49,$K49),"")</f>
        <v/>
      </c>
      <c r="P49" s="100" t="str">
        <f>IF(AND($B49&gt;0,$C49&gt;0,$D49&gt;0,NOT(ISBLANK($H49))),_xlfn.NORM.INV(ABS(VLOOKUP($M$1,VLookups!$A$38:$B$39,2,FALSE)-P$3),$G49,$K49),"")</f>
        <v/>
      </c>
      <c r="Q49" s="101" t="str">
        <f>IF(AND($B49&gt;0,$C49&gt;0,$D49&gt;0,NOT(ISBLANK($H49))),_xlfn.NORM.INV(ABS(VLOOKUP($M$1,VLookups!$A$38:$B$39,2,FALSE)-Q$3),$G49,$K49),"")</f>
        <v/>
      </c>
      <c r="R49" s="100" t="str">
        <f>IF(AND($B49&gt;0,$C49&gt;0,$D49&gt;0,NOT(ISBLANK($H49))),_xlfn.NORM.INV(ABS(VLOOKUP($M$1,VLookups!$A$38:$B$39,2,FALSE)-R$3),$G49,$K49),"")</f>
        <v/>
      </c>
      <c r="S49" s="101" t="str">
        <f>IF(AND($B49&gt;0,$C49&gt;0,$D49&gt;0,NOT(ISBLANK($H49))),_xlfn.NORM.INV(ABS(VLOOKUP($M$1,VLookups!$A$38:$B$39,2,FALSE)-S$3),$G49,$K49),"")</f>
        <v/>
      </c>
      <c r="T49" s="100" t="str">
        <f>IF(AND($B49&gt;0,$C49&gt;0,$D49&gt;0,NOT(ISBLANK($H49))),_xlfn.NORM.INV(ABS(VLOOKUP($M$1,VLookups!$A$38:$B$39,2,FALSE)-T$3),$G49,$K49),"")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hidden="1"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IF(AND(B50&gt;0,C50&gt;0,D50&gt;0),IF(ISBLANK(J50),IF(ISBLANK(H50),"",(D50-B50)*VLOOKUP(H50,VLookups!$A$2:$B$8,2,FALSE)),J50),"")</f>
        <v/>
      </c>
      <c r="L50" s="82" t="str">
        <f t="shared" si="205"/>
        <v/>
      </c>
      <c r="M50" s="102"/>
      <c r="N50" s="294" t="str">
        <f>IF(AND(M50&gt;0,C50&gt;0,NOT(K50="")),ABS(VLOOKUP($M$1,VLookups!$A$38:$B$39,2,FALSE)-_xlfn.NORM.DIST(M50,G50,K50,TRUE)),"")</f>
        <v/>
      </c>
      <c r="O50" s="101" t="str">
        <f>IF(AND($B50&gt;0,$C50&gt;0,$D50&gt;0,NOT(ISBLANK($H50))),_xlfn.NORM.INV(ABS(VLOOKUP($M$1,VLookups!$A$38:$B$39,2,FALSE)-O$3),$G50,$K50),"")</f>
        <v/>
      </c>
      <c r="P50" s="100" t="str">
        <f>IF(AND($B50&gt;0,$C50&gt;0,$D50&gt;0,NOT(ISBLANK($H50))),_xlfn.NORM.INV(ABS(VLOOKUP($M$1,VLookups!$A$38:$B$39,2,FALSE)-P$3),$G50,$K50),"")</f>
        <v/>
      </c>
      <c r="Q50" s="101" t="str">
        <f>IF(AND($B50&gt;0,$C50&gt;0,$D50&gt;0,NOT(ISBLANK($H50))),_xlfn.NORM.INV(ABS(VLOOKUP($M$1,VLookups!$A$38:$B$39,2,FALSE)-Q$3),$G50,$K50),"")</f>
        <v/>
      </c>
      <c r="R50" s="100" t="str">
        <f>IF(AND($B50&gt;0,$C50&gt;0,$D50&gt;0,NOT(ISBLANK($H50))),_xlfn.NORM.INV(ABS(VLOOKUP($M$1,VLookups!$A$38:$B$39,2,FALSE)-R$3),$G50,$K50),"")</f>
        <v/>
      </c>
      <c r="S50" s="101" t="str">
        <f>IF(AND($B50&gt;0,$C50&gt;0,$D50&gt;0,NOT(ISBLANK($H50))),_xlfn.NORM.INV(ABS(VLOOKUP($M$1,VLookups!$A$38:$B$39,2,FALSE)-S$3),$G50,$K50),"")</f>
        <v/>
      </c>
      <c r="T50" s="100" t="str">
        <f>IF(AND($B50&gt;0,$C50&gt;0,$D50&gt;0,NOT(ISBLANK($H50))),_xlfn.NORM.INV(ABS(VLOOKUP($M$1,VLookups!$A$38:$B$39,2,FALSE)-T$3),$G50,$K50),"")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hidden="1"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IF(AND(B51&gt;0,C51&gt;0,D51&gt;0),IF(ISBLANK(J51),IF(ISBLANK(H51),"",(D51-B51)*VLOOKUP(H51,VLookups!$A$2:$B$8,2,FALSE)),J51),"")</f>
        <v/>
      </c>
      <c r="L51" s="82" t="str">
        <f t="shared" si="205"/>
        <v/>
      </c>
      <c r="M51" s="102"/>
      <c r="N51" s="294" t="str">
        <f>IF(AND(M51&gt;0,C51&gt;0,NOT(K51="")),ABS(VLOOKUP($M$1,VLookups!$A$38:$B$39,2,FALSE)-_xlfn.NORM.DIST(M51,G51,K51,TRUE)),"")</f>
        <v/>
      </c>
      <c r="O51" s="101" t="str">
        <f>IF(AND($B51&gt;0,$C51&gt;0,$D51&gt;0,NOT(ISBLANK($H51))),_xlfn.NORM.INV(ABS(VLOOKUP($M$1,VLookups!$A$38:$B$39,2,FALSE)-O$3),$G51,$K51),"")</f>
        <v/>
      </c>
      <c r="P51" s="100" t="str">
        <f>IF(AND($B51&gt;0,$C51&gt;0,$D51&gt;0,NOT(ISBLANK($H51))),_xlfn.NORM.INV(ABS(VLOOKUP($M$1,VLookups!$A$38:$B$39,2,FALSE)-P$3),$G51,$K51),"")</f>
        <v/>
      </c>
      <c r="Q51" s="101" t="str">
        <f>IF(AND($B51&gt;0,$C51&gt;0,$D51&gt;0,NOT(ISBLANK($H51))),_xlfn.NORM.INV(ABS(VLOOKUP($M$1,VLookups!$A$38:$B$39,2,FALSE)-Q$3),$G51,$K51),"")</f>
        <v/>
      </c>
      <c r="R51" s="100" t="str">
        <f>IF(AND($B51&gt;0,$C51&gt;0,$D51&gt;0,NOT(ISBLANK($H51))),_xlfn.NORM.INV(ABS(VLOOKUP($M$1,VLookups!$A$38:$B$39,2,FALSE)-R$3),$G51,$K51),"")</f>
        <v/>
      </c>
      <c r="S51" s="101" t="str">
        <f>IF(AND($B51&gt;0,$C51&gt;0,$D51&gt;0,NOT(ISBLANK($H51))),_xlfn.NORM.INV(ABS(VLOOKUP($M$1,VLookups!$A$38:$B$39,2,FALSE)-S$3),$G51,$K51),"")</f>
        <v/>
      </c>
      <c r="T51" s="100" t="str">
        <f>IF(AND($B51&gt;0,$C51&gt;0,$D51&gt;0,NOT(ISBLANK($H51))),_xlfn.NORM.INV(ABS(VLOOKUP($M$1,VLookups!$A$38:$B$39,2,FALSE)-T$3),$G51,$K51),"")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hidden="1"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IF(AND(B52&gt;0,C52&gt;0,D52&gt;0),IF(ISBLANK(J52),IF(ISBLANK(H52),"",(D52-B52)*VLOOKUP(H52,VLookups!$A$2:$B$8,2,FALSE)),J52),"")</f>
        <v/>
      </c>
      <c r="L52" s="82" t="str">
        <f t="shared" si="205"/>
        <v/>
      </c>
      <c r="M52" s="102"/>
      <c r="N52" s="294" t="str">
        <f>IF(AND(M52&gt;0,C52&gt;0,NOT(K52="")),ABS(VLOOKUP($M$1,VLookups!$A$38:$B$39,2,FALSE)-_xlfn.NORM.DIST(M52,G52,K52,TRUE)),"")</f>
        <v/>
      </c>
      <c r="O52" s="101" t="str">
        <f>IF(AND($B52&gt;0,$C52&gt;0,$D52&gt;0,NOT(ISBLANK($H52))),_xlfn.NORM.INV(ABS(VLOOKUP($M$1,VLookups!$A$38:$B$39,2,FALSE)-O$3),$G52,$K52),"")</f>
        <v/>
      </c>
      <c r="P52" s="100" t="str">
        <f>IF(AND($B52&gt;0,$C52&gt;0,$D52&gt;0,NOT(ISBLANK($H52))),_xlfn.NORM.INV(ABS(VLOOKUP($M$1,VLookups!$A$38:$B$39,2,FALSE)-P$3),$G52,$K52),"")</f>
        <v/>
      </c>
      <c r="Q52" s="101" t="str">
        <f>IF(AND($B52&gt;0,$C52&gt;0,$D52&gt;0,NOT(ISBLANK($H52))),_xlfn.NORM.INV(ABS(VLOOKUP($M$1,VLookups!$A$38:$B$39,2,FALSE)-Q$3),$G52,$K52),"")</f>
        <v/>
      </c>
      <c r="R52" s="100" t="str">
        <f>IF(AND($B52&gt;0,$C52&gt;0,$D52&gt;0,NOT(ISBLANK($H52))),_xlfn.NORM.INV(ABS(VLOOKUP($M$1,VLookups!$A$38:$B$39,2,FALSE)-R$3),$G52,$K52),"")</f>
        <v/>
      </c>
      <c r="S52" s="101" t="str">
        <f>IF(AND($B52&gt;0,$C52&gt;0,$D52&gt;0,NOT(ISBLANK($H52))),_xlfn.NORM.INV(ABS(VLOOKUP($M$1,VLookups!$A$38:$B$39,2,FALSE)-S$3),$G52,$K52),"")</f>
        <v/>
      </c>
      <c r="T52" s="100" t="str">
        <f>IF(AND($B52&gt;0,$C52&gt;0,$D52&gt;0,NOT(ISBLANK($H52))),_xlfn.NORM.INV(ABS(VLOOKUP($M$1,VLookups!$A$38:$B$39,2,FALSE)-T$3),$G52,$K52),"")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hidden="1"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IF(AND(B53&gt;0,C53&gt;0,D53&gt;0),IF(ISBLANK(J53),IF(ISBLANK(H53),"",(D53-B53)*VLOOKUP(H53,VLookups!$A$2:$B$8,2,FALSE)),J53),"")</f>
        <v/>
      </c>
      <c r="L53" s="82" t="str">
        <f t="shared" si="205"/>
        <v/>
      </c>
      <c r="M53" s="102"/>
      <c r="N53" s="294" t="str">
        <f>IF(AND(M53&gt;0,C53&gt;0,NOT(K53="")),ABS(VLOOKUP($M$1,VLookups!$A$38:$B$39,2,FALSE)-_xlfn.NORM.DIST(M53,G53,K53,TRUE)),"")</f>
        <v/>
      </c>
      <c r="O53" s="101" t="str">
        <f>IF(AND($B53&gt;0,$C53&gt;0,$D53&gt;0,NOT(ISBLANK($H53))),_xlfn.NORM.INV(ABS(VLOOKUP($M$1,VLookups!$A$38:$B$39,2,FALSE)-O$3),$G53,$K53),"")</f>
        <v/>
      </c>
      <c r="P53" s="100" t="str">
        <f>IF(AND($B53&gt;0,$C53&gt;0,$D53&gt;0,NOT(ISBLANK($H53))),_xlfn.NORM.INV(ABS(VLOOKUP($M$1,VLookups!$A$38:$B$39,2,FALSE)-P$3),$G53,$K53),"")</f>
        <v/>
      </c>
      <c r="Q53" s="101" t="str">
        <f>IF(AND($B53&gt;0,$C53&gt;0,$D53&gt;0,NOT(ISBLANK($H53))),_xlfn.NORM.INV(ABS(VLOOKUP($M$1,VLookups!$A$38:$B$39,2,FALSE)-Q$3),$G53,$K53),"")</f>
        <v/>
      </c>
      <c r="R53" s="100" t="str">
        <f>IF(AND($B53&gt;0,$C53&gt;0,$D53&gt;0,NOT(ISBLANK($H53))),_xlfn.NORM.INV(ABS(VLOOKUP($M$1,VLookups!$A$38:$B$39,2,FALSE)-R$3),$G53,$K53),"")</f>
        <v/>
      </c>
      <c r="S53" s="101" t="str">
        <f>IF(AND($B53&gt;0,$C53&gt;0,$D53&gt;0,NOT(ISBLANK($H53))),_xlfn.NORM.INV(ABS(VLOOKUP($M$1,VLookups!$A$38:$B$39,2,FALSE)-S$3),$G53,$K53),"")</f>
        <v/>
      </c>
      <c r="T53" s="100" t="str">
        <f>IF(AND($B53&gt;0,$C53&gt;0,$D53&gt;0,NOT(ISBLANK($H53))),_xlfn.NORM.INV(ABS(VLOOKUP($M$1,VLookups!$A$38:$B$39,2,FALSE)-T$3),$G53,$K53),"")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hidden="1"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IF(AND(B54&gt;0,C54&gt;0,D54&gt;0),IF(ISBLANK(J54),IF(ISBLANK(H54),"",(D54-B54)*VLOOKUP(H54,VLookups!$A$2:$B$8,2,FALSE)),J54),"")</f>
        <v/>
      </c>
      <c r="L54" s="82" t="str">
        <f t="shared" si="205"/>
        <v/>
      </c>
      <c r="M54" s="102"/>
      <c r="N54" s="294" t="str">
        <f>IF(AND(M54&gt;0,C54&gt;0,NOT(K54="")),ABS(VLOOKUP($M$1,VLookups!$A$38:$B$39,2,FALSE)-_xlfn.NORM.DIST(M54,G54,K54,TRUE)),"")</f>
        <v/>
      </c>
      <c r="O54" s="101" t="str">
        <f>IF(AND($B54&gt;0,$C54&gt;0,$D54&gt;0,NOT(ISBLANK($H54))),_xlfn.NORM.INV(ABS(VLOOKUP($M$1,VLookups!$A$38:$B$39,2,FALSE)-O$3),$G54,$K54),"")</f>
        <v/>
      </c>
      <c r="P54" s="100" t="str">
        <f>IF(AND($B54&gt;0,$C54&gt;0,$D54&gt;0,NOT(ISBLANK($H54))),_xlfn.NORM.INV(ABS(VLOOKUP($M$1,VLookups!$A$38:$B$39,2,FALSE)-P$3),$G54,$K54),"")</f>
        <v/>
      </c>
      <c r="Q54" s="101" t="str">
        <f>IF(AND($B54&gt;0,$C54&gt;0,$D54&gt;0,NOT(ISBLANK($H54))),_xlfn.NORM.INV(ABS(VLOOKUP($M$1,VLookups!$A$38:$B$39,2,FALSE)-Q$3),$G54,$K54),"")</f>
        <v/>
      </c>
      <c r="R54" s="100" t="str">
        <f>IF(AND($B54&gt;0,$C54&gt;0,$D54&gt;0,NOT(ISBLANK($H54))),_xlfn.NORM.INV(ABS(VLOOKUP($M$1,VLookups!$A$38:$B$39,2,FALSE)-R$3),$G54,$K54),"")</f>
        <v/>
      </c>
      <c r="S54" s="101" t="str">
        <f>IF(AND($B54&gt;0,$C54&gt;0,$D54&gt;0,NOT(ISBLANK($H54))),_xlfn.NORM.INV(ABS(VLOOKUP($M$1,VLookups!$A$38:$B$39,2,FALSE)-S$3),$G54,$K54),"")</f>
        <v/>
      </c>
      <c r="T54" s="100" t="str">
        <f>IF(AND($B54&gt;0,$C54&gt;0,$D54&gt;0,NOT(ISBLANK($H54))),_xlfn.NORM.INV(ABS(VLOOKUP($M$1,VLookups!$A$38:$B$39,2,FALSE)-T$3),$G54,$K54),"")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hidden="1"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IF(AND(B55&gt;0,C55&gt;0,D55&gt;0),IF(ISBLANK(J55),IF(ISBLANK(H55),"",(D55-B55)*VLOOKUP(H55,VLookups!$A$2:$B$8,2,FALSE)),J55),"")</f>
        <v/>
      </c>
      <c r="L55" s="82" t="str">
        <f t="shared" si="205"/>
        <v/>
      </c>
      <c r="M55" s="102"/>
      <c r="N55" s="294" t="str">
        <f>IF(AND(M55&gt;0,C55&gt;0,NOT(K55="")),ABS(VLOOKUP($M$1,VLookups!$A$38:$B$39,2,FALSE)-_xlfn.NORM.DIST(M55,G55,K55,TRUE)),"")</f>
        <v/>
      </c>
      <c r="O55" s="101" t="str">
        <f>IF(AND($B55&gt;0,$C55&gt;0,$D55&gt;0,NOT(ISBLANK($H55))),_xlfn.NORM.INV(ABS(VLOOKUP($M$1,VLookups!$A$38:$B$39,2,FALSE)-O$3),$G55,$K55),"")</f>
        <v/>
      </c>
      <c r="P55" s="100" t="str">
        <f>IF(AND($B55&gt;0,$C55&gt;0,$D55&gt;0,NOT(ISBLANK($H55))),_xlfn.NORM.INV(ABS(VLOOKUP($M$1,VLookups!$A$38:$B$39,2,FALSE)-P$3),$G55,$K55),"")</f>
        <v/>
      </c>
      <c r="Q55" s="101" t="str">
        <f>IF(AND($B55&gt;0,$C55&gt;0,$D55&gt;0,NOT(ISBLANK($H55))),_xlfn.NORM.INV(ABS(VLOOKUP($M$1,VLookups!$A$38:$B$39,2,FALSE)-Q$3),$G55,$K55),"")</f>
        <v/>
      </c>
      <c r="R55" s="100" t="str">
        <f>IF(AND($B55&gt;0,$C55&gt;0,$D55&gt;0,NOT(ISBLANK($H55))),_xlfn.NORM.INV(ABS(VLOOKUP($M$1,VLookups!$A$38:$B$39,2,FALSE)-R$3),$G55,$K55),"")</f>
        <v/>
      </c>
      <c r="S55" s="101" t="str">
        <f>IF(AND($B55&gt;0,$C55&gt;0,$D55&gt;0,NOT(ISBLANK($H55))),_xlfn.NORM.INV(ABS(VLOOKUP($M$1,VLookups!$A$38:$B$39,2,FALSE)-S$3),$G55,$K55),"")</f>
        <v/>
      </c>
      <c r="T55" s="100" t="str">
        <f>IF(AND($B55&gt;0,$C55&gt;0,$D55&gt;0,NOT(ISBLANK($H55))),_xlfn.NORM.INV(ABS(VLOOKUP($M$1,VLookups!$A$38:$B$39,2,FALSE)-T$3),$G55,$K55),"")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hidden="1"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IF(AND(B56&gt;0,C56&gt;0,D56&gt;0),IF(ISBLANK(J56),IF(ISBLANK(H56),"",(D56-B56)*VLOOKUP(H56,VLookups!$A$2:$B$8,2,FALSE)),J56),"")</f>
        <v/>
      </c>
      <c r="L56" s="82" t="str">
        <f t="shared" si="205"/>
        <v/>
      </c>
      <c r="M56" s="102"/>
      <c r="N56" s="294" t="str">
        <f>IF(AND(M56&gt;0,C56&gt;0,NOT(K56="")),ABS(VLOOKUP($M$1,VLookups!$A$38:$B$39,2,FALSE)-_xlfn.NORM.DIST(M56,G56,K56,TRUE)),"")</f>
        <v/>
      </c>
      <c r="O56" s="101" t="str">
        <f>IF(AND($B56&gt;0,$C56&gt;0,$D56&gt;0,NOT(ISBLANK($H56))),_xlfn.NORM.INV(ABS(VLOOKUP($M$1,VLookups!$A$38:$B$39,2,FALSE)-O$3),$G56,$K56),"")</f>
        <v/>
      </c>
      <c r="P56" s="100" t="str">
        <f>IF(AND($B56&gt;0,$C56&gt;0,$D56&gt;0,NOT(ISBLANK($H56))),_xlfn.NORM.INV(ABS(VLOOKUP($M$1,VLookups!$A$38:$B$39,2,FALSE)-P$3),$G56,$K56),"")</f>
        <v/>
      </c>
      <c r="Q56" s="101" t="str">
        <f>IF(AND($B56&gt;0,$C56&gt;0,$D56&gt;0,NOT(ISBLANK($H56))),_xlfn.NORM.INV(ABS(VLOOKUP($M$1,VLookups!$A$38:$B$39,2,FALSE)-Q$3),$G56,$K56),"")</f>
        <v/>
      </c>
      <c r="R56" s="100" t="str">
        <f>IF(AND($B56&gt;0,$C56&gt;0,$D56&gt;0,NOT(ISBLANK($H56))),_xlfn.NORM.INV(ABS(VLOOKUP($M$1,VLookups!$A$38:$B$39,2,FALSE)-R$3),$G56,$K56),"")</f>
        <v/>
      </c>
      <c r="S56" s="101" t="str">
        <f>IF(AND($B56&gt;0,$C56&gt;0,$D56&gt;0,NOT(ISBLANK($H56))),_xlfn.NORM.INV(ABS(VLOOKUP($M$1,VLookups!$A$38:$B$39,2,FALSE)-S$3),$G56,$K56),"")</f>
        <v/>
      </c>
      <c r="T56" s="100" t="str">
        <f>IF(AND($B56&gt;0,$C56&gt;0,$D56&gt;0,NOT(ISBLANK($H56))),_xlfn.NORM.INV(ABS(VLOOKUP($M$1,VLookups!$A$38:$B$39,2,FALSE)-T$3),$G56,$K56),"")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hidden="1"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IF(AND(B57&gt;0,C57&gt;0,D57&gt;0),IF(ISBLANK(J57),IF(ISBLANK(H57),"",(D57-B57)*VLOOKUP(H57,VLookups!$A$2:$B$8,2,FALSE)),J57),"")</f>
        <v/>
      </c>
      <c r="L57" s="82" t="str">
        <f t="shared" si="205"/>
        <v/>
      </c>
      <c r="M57" s="102"/>
      <c r="N57" s="294" t="str">
        <f>IF(AND(M57&gt;0,C57&gt;0,NOT(K57="")),ABS(VLOOKUP($M$1,VLookups!$A$38:$B$39,2,FALSE)-_xlfn.NORM.DIST(M57,G57,K57,TRUE)),"")</f>
        <v/>
      </c>
      <c r="O57" s="101" t="str">
        <f>IF(AND($B57&gt;0,$C57&gt;0,$D57&gt;0,NOT(ISBLANK($H57))),_xlfn.NORM.INV(ABS(VLOOKUP($M$1,VLookups!$A$38:$B$39,2,FALSE)-O$3),$G57,$K57),"")</f>
        <v/>
      </c>
      <c r="P57" s="100" t="str">
        <f>IF(AND($B57&gt;0,$C57&gt;0,$D57&gt;0,NOT(ISBLANK($H57))),_xlfn.NORM.INV(ABS(VLOOKUP($M$1,VLookups!$A$38:$B$39,2,FALSE)-P$3),$G57,$K57),"")</f>
        <v/>
      </c>
      <c r="Q57" s="101" t="str">
        <f>IF(AND($B57&gt;0,$C57&gt;0,$D57&gt;0,NOT(ISBLANK($H57))),_xlfn.NORM.INV(ABS(VLOOKUP($M$1,VLookups!$A$38:$B$39,2,FALSE)-Q$3),$G57,$K57),"")</f>
        <v/>
      </c>
      <c r="R57" s="100" t="str">
        <f>IF(AND($B57&gt;0,$C57&gt;0,$D57&gt;0,NOT(ISBLANK($H57))),_xlfn.NORM.INV(ABS(VLOOKUP($M$1,VLookups!$A$38:$B$39,2,FALSE)-R$3),$G57,$K57),"")</f>
        <v/>
      </c>
      <c r="S57" s="101" t="str">
        <f>IF(AND($B57&gt;0,$C57&gt;0,$D57&gt;0,NOT(ISBLANK($H57))),_xlfn.NORM.INV(ABS(VLOOKUP($M$1,VLookups!$A$38:$B$39,2,FALSE)-S$3),$G57,$K57),"")</f>
        <v/>
      </c>
      <c r="T57" s="100" t="str">
        <f>IF(AND($B57&gt;0,$C57&gt;0,$D57&gt;0,NOT(ISBLANK($H57))),_xlfn.NORM.INV(ABS(VLOOKUP($M$1,VLookups!$A$38:$B$39,2,FALSE)-T$3),$G57,$K57),"")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hidden="1"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IF(AND(B58&gt;0,C58&gt;0,D58&gt;0),IF(ISBLANK(J58),IF(ISBLANK(H58),"",(D58-B58)*VLOOKUP(H58,VLookups!$A$2:$B$8,2,FALSE)),J58),"")</f>
        <v/>
      </c>
      <c r="L58" s="82" t="str">
        <f t="shared" si="205"/>
        <v/>
      </c>
      <c r="M58" s="102"/>
      <c r="N58" s="294" t="str">
        <f>IF(AND(M58&gt;0,C58&gt;0,NOT(K58="")),ABS(VLOOKUP($M$1,VLookups!$A$38:$B$39,2,FALSE)-_xlfn.NORM.DIST(M58,G58,K58,TRUE)),"")</f>
        <v/>
      </c>
      <c r="O58" s="101" t="str">
        <f>IF(AND($B58&gt;0,$C58&gt;0,$D58&gt;0,NOT(ISBLANK($H58))),_xlfn.NORM.INV(ABS(VLOOKUP($M$1,VLookups!$A$38:$B$39,2,FALSE)-O$3),$G58,$K58),"")</f>
        <v/>
      </c>
      <c r="P58" s="100" t="str">
        <f>IF(AND($B58&gt;0,$C58&gt;0,$D58&gt;0,NOT(ISBLANK($H58))),_xlfn.NORM.INV(ABS(VLOOKUP($M$1,VLookups!$A$38:$B$39,2,FALSE)-P$3),$G58,$K58),"")</f>
        <v/>
      </c>
      <c r="Q58" s="101" t="str">
        <f>IF(AND($B58&gt;0,$C58&gt;0,$D58&gt;0,NOT(ISBLANK($H58))),_xlfn.NORM.INV(ABS(VLOOKUP($M$1,VLookups!$A$38:$B$39,2,FALSE)-Q$3),$G58,$K58),"")</f>
        <v/>
      </c>
      <c r="R58" s="100" t="str">
        <f>IF(AND($B58&gt;0,$C58&gt;0,$D58&gt;0,NOT(ISBLANK($H58))),_xlfn.NORM.INV(ABS(VLOOKUP($M$1,VLookups!$A$38:$B$39,2,FALSE)-R$3),$G58,$K58),"")</f>
        <v/>
      </c>
      <c r="S58" s="101" t="str">
        <f>IF(AND($B58&gt;0,$C58&gt;0,$D58&gt;0,NOT(ISBLANK($H58))),_xlfn.NORM.INV(ABS(VLOOKUP($M$1,VLookups!$A$38:$B$39,2,FALSE)-S$3),$G58,$K58),"")</f>
        <v/>
      </c>
      <c r="T58" s="100" t="str">
        <f>IF(AND($B58&gt;0,$C58&gt;0,$D58&gt;0,NOT(ISBLANK($H58))),_xlfn.NORM.INV(ABS(VLOOKUP($M$1,VLookups!$A$38:$B$39,2,FALSE)-T$3),$G58,$K58),"")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hidden="1"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IF(AND(B59&gt;0,C59&gt;0,D59&gt;0),IF(ISBLANK(J59),IF(ISBLANK(H59),"",(D59-B59)*VLOOKUP(H59,VLookups!$A$2:$B$8,2,FALSE)),J59),"")</f>
        <v/>
      </c>
      <c r="L59" s="82" t="str">
        <f t="shared" si="205"/>
        <v/>
      </c>
      <c r="M59" s="102"/>
      <c r="N59" s="294" t="str">
        <f>IF(AND(M59&gt;0,C59&gt;0,NOT(K59="")),ABS(VLOOKUP($M$1,VLookups!$A$38:$B$39,2,FALSE)-_xlfn.NORM.DIST(M59,G59,K59,TRUE)),"")</f>
        <v/>
      </c>
      <c r="O59" s="101" t="str">
        <f>IF(AND($B59&gt;0,$C59&gt;0,$D59&gt;0,NOT(ISBLANK($H59))),_xlfn.NORM.INV(ABS(VLOOKUP($M$1,VLookups!$A$38:$B$39,2,FALSE)-O$3),$G59,$K59),"")</f>
        <v/>
      </c>
      <c r="P59" s="100" t="str">
        <f>IF(AND($B59&gt;0,$C59&gt;0,$D59&gt;0,NOT(ISBLANK($H59))),_xlfn.NORM.INV(ABS(VLOOKUP($M$1,VLookups!$A$38:$B$39,2,FALSE)-P$3),$G59,$K59),"")</f>
        <v/>
      </c>
      <c r="Q59" s="101" t="str">
        <f>IF(AND($B59&gt;0,$C59&gt;0,$D59&gt;0,NOT(ISBLANK($H59))),_xlfn.NORM.INV(ABS(VLOOKUP($M$1,VLookups!$A$38:$B$39,2,FALSE)-Q$3),$G59,$K59),"")</f>
        <v/>
      </c>
      <c r="R59" s="100" t="str">
        <f>IF(AND($B59&gt;0,$C59&gt;0,$D59&gt;0,NOT(ISBLANK($H59))),_xlfn.NORM.INV(ABS(VLOOKUP($M$1,VLookups!$A$38:$B$39,2,FALSE)-R$3),$G59,$K59),"")</f>
        <v/>
      </c>
      <c r="S59" s="101" t="str">
        <f>IF(AND($B59&gt;0,$C59&gt;0,$D59&gt;0,NOT(ISBLANK($H59))),_xlfn.NORM.INV(ABS(VLOOKUP($M$1,VLookups!$A$38:$B$39,2,FALSE)-S$3),$G59,$K59),"")</f>
        <v/>
      </c>
      <c r="T59" s="100" t="str">
        <f>IF(AND($B59&gt;0,$C59&gt;0,$D59&gt;0,NOT(ISBLANK($H59))),_xlfn.NORM.INV(ABS(VLOOKUP($M$1,VLookups!$A$38:$B$39,2,FALSE)-T$3),$G59,$K59),"")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hidden="1"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IF(AND(B60&gt;0,C60&gt;0,D60&gt;0),IF(ISBLANK(J60),IF(ISBLANK(H60),"",(D60-B60)*VLOOKUP(H60,VLookups!$A$2:$B$8,2,FALSE)),J60),"")</f>
        <v/>
      </c>
      <c r="L60" s="82" t="str">
        <f t="shared" si="205"/>
        <v/>
      </c>
      <c r="M60" s="102"/>
      <c r="N60" s="294" t="str">
        <f>IF(AND(M60&gt;0,C60&gt;0,NOT(K60="")),ABS(VLOOKUP($M$1,VLookups!$A$38:$B$39,2,FALSE)-_xlfn.NORM.DIST(M60,G60,K60,TRUE)),"")</f>
        <v/>
      </c>
      <c r="O60" s="101" t="str">
        <f>IF(AND($B60&gt;0,$C60&gt;0,$D60&gt;0,NOT(ISBLANK($H60))),_xlfn.NORM.INV(ABS(VLOOKUP($M$1,VLookups!$A$38:$B$39,2,FALSE)-O$3),$G60,$K60),"")</f>
        <v/>
      </c>
      <c r="P60" s="100" t="str">
        <f>IF(AND($B60&gt;0,$C60&gt;0,$D60&gt;0,NOT(ISBLANK($H60))),_xlfn.NORM.INV(ABS(VLOOKUP($M$1,VLookups!$A$38:$B$39,2,FALSE)-P$3),$G60,$K60),"")</f>
        <v/>
      </c>
      <c r="Q60" s="101" t="str">
        <f>IF(AND($B60&gt;0,$C60&gt;0,$D60&gt;0,NOT(ISBLANK($H60))),_xlfn.NORM.INV(ABS(VLOOKUP($M$1,VLookups!$A$38:$B$39,2,FALSE)-Q$3),$G60,$K60),"")</f>
        <v/>
      </c>
      <c r="R60" s="100" t="str">
        <f>IF(AND($B60&gt;0,$C60&gt;0,$D60&gt;0,NOT(ISBLANK($H60))),_xlfn.NORM.INV(ABS(VLOOKUP($M$1,VLookups!$A$38:$B$39,2,FALSE)-R$3),$G60,$K60),"")</f>
        <v/>
      </c>
      <c r="S60" s="101" t="str">
        <f>IF(AND($B60&gt;0,$C60&gt;0,$D60&gt;0,NOT(ISBLANK($H60))),_xlfn.NORM.INV(ABS(VLOOKUP($M$1,VLookups!$A$38:$B$39,2,FALSE)-S$3),$G60,$K60),"")</f>
        <v/>
      </c>
      <c r="T60" s="100" t="str">
        <f>IF(AND($B60&gt;0,$C60&gt;0,$D60&gt;0,NOT(ISBLANK($H60))),_xlfn.NORM.INV(ABS(VLOOKUP($M$1,VLookups!$A$38:$B$39,2,FALSE)-T$3),$G60,$K60),"")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hidden="1"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IF(AND(B61&gt;0,C61&gt;0,D61&gt;0),IF(ISBLANK(J61),IF(ISBLANK(H61),"",(D61-B61)*VLOOKUP(H61,VLookups!$A$2:$B$8,2,FALSE)),J61),"")</f>
        <v/>
      </c>
      <c r="L61" s="82" t="str">
        <f t="shared" si="205"/>
        <v/>
      </c>
      <c r="M61" s="102"/>
      <c r="N61" s="294" t="str">
        <f>IF(AND(M61&gt;0,C61&gt;0,NOT(K61="")),ABS(VLOOKUP($M$1,VLookups!$A$38:$B$39,2,FALSE)-_xlfn.NORM.DIST(M61,G61,K61,TRUE)),"")</f>
        <v/>
      </c>
      <c r="O61" s="101" t="str">
        <f>IF(AND($B61&gt;0,$C61&gt;0,$D61&gt;0,NOT(ISBLANK($H61))),_xlfn.NORM.INV(ABS(VLOOKUP($M$1,VLookups!$A$38:$B$39,2,FALSE)-O$3),$G61,$K61),"")</f>
        <v/>
      </c>
      <c r="P61" s="100" t="str">
        <f>IF(AND($B61&gt;0,$C61&gt;0,$D61&gt;0,NOT(ISBLANK($H61))),_xlfn.NORM.INV(ABS(VLOOKUP($M$1,VLookups!$A$38:$B$39,2,FALSE)-P$3),$G61,$K61),"")</f>
        <v/>
      </c>
      <c r="Q61" s="101" t="str">
        <f>IF(AND($B61&gt;0,$C61&gt;0,$D61&gt;0,NOT(ISBLANK($H61))),_xlfn.NORM.INV(ABS(VLOOKUP($M$1,VLookups!$A$38:$B$39,2,FALSE)-Q$3),$G61,$K61),"")</f>
        <v/>
      </c>
      <c r="R61" s="100" t="str">
        <f>IF(AND($B61&gt;0,$C61&gt;0,$D61&gt;0,NOT(ISBLANK($H61))),_xlfn.NORM.INV(ABS(VLOOKUP($M$1,VLookups!$A$38:$B$39,2,FALSE)-R$3),$G61,$K61),"")</f>
        <v/>
      </c>
      <c r="S61" s="101" t="str">
        <f>IF(AND($B61&gt;0,$C61&gt;0,$D61&gt;0,NOT(ISBLANK($H61))),_xlfn.NORM.INV(ABS(VLOOKUP($M$1,VLookups!$A$38:$B$39,2,FALSE)-S$3),$G61,$K61),"")</f>
        <v/>
      </c>
      <c r="T61" s="100" t="str">
        <f>IF(AND($B61&gt;0,$C61&gt;0,$D61&gt;0,NOT(ISBLANK($H61))),_xlfn.NORM.INV(ABS(VLOOKUP($M$1,VLookups!$A$38:$B$39,2,FALSE)-T$3),$G61,$K61),"")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hidden="1"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IF(AND(B62&gt;0,C62&gt;0,D62&gt;0),IF(ISBLANK(J62),IF(ISBLANK(H62),"",(D62-B62)*VLOOKUP(H62,VLookups!$A$2:$B$8,2,FALSE)),J62),"")</f>
        <v/>
      </c>
      <c r="L62" s="82" t="str">
        <f t="shared" si="205"/>
        <v/>
      </c>
      <c r="M62" s="102"/>
      <c r="N62" s="294" t="str">
        <f>IF(AND(M62&gt;0,C62&gt;0,NOT(K62="")),ABS(VLOOKUP($M$1,VLookups!$A$38:$B$39,2,FALSE)-_xlfn.NORM.DIST(M62,G62,K62,TRUE)),"")</f>
        <v/>
      </c>
      <c r="O62" s="101" t="str">
        <f>IF(AND($B62&gt;0,$C62&gt;0,$D62&gt;0,NOT(ISBLANK($H62))),_xlfn.NORM.INV(ABS(VLOOKUP($M$1,VLookups!$A$38:$B$39,2,FALSE)-O$3),$G62,$K62),"")</f>
        <v/>
      </c>
      <c r="P62" s="100" t="str">
        <f>IF(AND($B62&gt;0,$C62&gt;0,$D62&gt;0,NOT(ISBLANK($H62))),_xlfn.NORM.INV(ABS(VLOOKUP($M$1,VLookups!$A$38:$B$39,2,FALSE)-P$3),$G62,$K62),"")</f>
        <v/>
      </c>
      <c r="Q62" s="101" t="str">
        <f>IF(AND($B62&gt;0,$C62&gt;0,$D62&gt;0,NOT(ISBLANK($H62))),_xlfn.NORM.INV(ABS(VLOOKUP($M$1,VLookups!$A$38:$B$39,2,FALSE)-Q$3),$G62,$K62),"")</f>
        <v/>
      </c>
      <c r="R62" s="100" t="str">
        <f>IF(AND($B62&gt;0,$C62&gt;0,$D62&gt;0,NOT(ISBLANK($H62))),_xlfn.NORM.INV(ABS(VLOOKUP($M$1,VLookups!$A$38:$B$39,2,FALSE)-R$3),$G62,$K62),"")</f>
        <v/>
      </c>
      <c r="S62" s="101" t="str">
        <f>IF(AND($B62&gt;0,$C62&gt;0,$D62&gt;0,NOT(ISBLANK($H62))),_xlfn.NORM.INV(ABS(VLOOKUP($M$1,VLookups!$A$38:$B$39,2,FALSE)-S$3),$G62,$K62),"")</f>
        <v/>
      </c>
      <c r="T62" s="100" t="str">
        <f>IF(AND($B62&gt;0,$C62&gt;0,$D62&gt;0,NOT(ISBLANK($H62))),_xlfn.NORM.INV(ABS(VLOOKUP($M$1,VLookups!$A$38:$B$39,2,FALSE)-T$3),$G62,$K62),"")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hidden="1"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IF(AND(B63&gt;0,C63&gt;0,D63&gt;0),IF(ISBLANK(J63),IF(ISBLANK(H63),"",(D63-B63)*VLOOKUP(H63,VLookups!$A$2:$B$8,2,FALSE)),J63),"")</f>
        <v/>
      </c>
      <c r="L63" s="82" t="str">
        <f t="shared" si="205"/>
        <v/>
      </c>
      <c r="M63" s="102"/>
      <c r="N63" s="294" t="str">
        <f>IF(AND(M63&gt;0,C63&gt;0,NOT(K63="")),ABS(VLOOKUP($M$1,VLookups!$A$38:$B$39,2,FALSE)-_xlfn.NORM.DIST(M63,G63,K63,TRUE)),"")</f>
        <v/>
      </c>
      <c r="O63" s="101" t="str">
        <f>IF(AND($B63&gt;0,$C63&gt;0,$D63&gt;0,NOT(ISBLANK($H63))),_xlfn.NORM.INV(ABS(VLOOKUP($M$1,VLookups!$A$38:$B$39,2,FALSE)-O$3),$G63,$K63),"")</f>
        <v/>
      </c>
      <c r="P63" s="100" t="str">
        <f>IF(AND($B63&gt;0,$C63&gt;0,$D63&gt;0,NOT(ISBLANK($H63))),_xlfn.NORM.INV(ABS(VLOOKUP($M$1,VLookups!$A$38:$B$39,2,FALSE)-P$3),$G63,$K63),"")</f>
        <v/>
      </c>
      <c r="Q63" s="101" t="str">
        <f>IF(AND($B63&gt;0,$C63&gt;0,$D63&gt;0,NOT(ISBLANK($H63))),_xlfn.NORM.INV(ABS(VLOOKUP($M$1,VLookups!$A$38:$B$39,2,FALSE)-Q$3),$G63,$K63),"")</f>
        <v/>
      </c>
      <c r="R63" s="100" t="str">
        <f>IF(AND($B63&gt;0,$C63&gt;0,$D63&gt;0,NOT(ISBLANK($H63))),_xlfn.NORM.INV(ABS(VLOOKUP($M$1,VLookups!$A$38:$B$39,2,FALSE)-R$3),$G63,$K63),"")</f>
        <v/>
      </c>
      <c r="S63" s="101" t="str">
        <f>IF(AND($B63&gt;0,$C63&gt;0,$D63&gt;0,NOT(ISBLANK($H63))),_xlfn.NORM.INV(ABS(VLOOKUP($M$1,VLookups!$A$38:$B$39,2,FALSE)-S$3),$G63,$K63),"")</f>
        <v/>
      </c>
      <c r="T63" s="100" t="str">
        <f>IF(AND($B63&gt;0,$C63&gt;0,$D63&gt;0,NOT(ISBLANK($H63))),_xlfn.NORM.INV(ABS(VLOOKUP($M$1,VLookups!$A$38:$B$39,2,FALSE)-T$3),$G63,$K63),"")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hidden="1"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IF(AND(B64&gt;0,C64&gt;0,D64&gt;0),IF(ISBLANK(J64),IF(ISBLANK(H64),"",(D64-B64)*VLOOKUP(H64,VLookups!$A$2:$B$8,2,FALSE)),J64),"")</f>
        <v/>
      </c>
      <c r="L64" s="82" t="str">
        <f t="shared" si="205"/>
        <v/>
      </c>
      <c r="M64" s="102"/>
      <c r="N64" s="294" t="str">
        <f>IF(AND(M64&gt;0,C64&gt;0,NOT(K64="")),ABS(VLOOKUP($M$1,VLookups!$A$38:$B$39,2,FALSE)-_xlfn.NORM.DIST(M64,G64,K64,TRUE)),"")</f>
        <v/>
      </c>
      <c r="O64" s="101" t="str">
        <f>IF(AND($B64&gt;0,$C64&gt;0,$D64&gt;0,NOT(ISBLANK($H64))),_xlfn.NORM.INV(ABS(VLOOKUP($M$1,VLookups!$A$38:$B$39,2,FALSE)-O$3),$G64,$K64),"")</f>
        <v/>
      </c>
      <c r="P64" s="100" t="str">
        <f>IF(AND($B64&gt;0,$C64&gt;0,$D64&gt;0,NOT(ISBLANK($H64))),_xlfn.NORM.INV(ABS(VLOOKUP($M$1,VLookups!$A$38:$B$39,2,FALSE)-P$3),$G64,$K64),"")</f>
        <v/>
      </c>
      <c r="Q64" s="101" t="str">
        <f>IF(AND($B64&gt;0,$C64&gt;0,$D64&gt;0,NOT(ISBLANK($H64))),_xlfn.NORM.INV(ABS(VLOOKUP($M$1,VLookups!$A$38:$B$39,2,FALSE)-Q$3),$G64,$K64),"")</f>
        <v/>
      </c>
      <c r="R64" s="100" t="str">
        <f>IF(AND($B64&gt;0,$C64&gt;0,$D64&gt;0,NOT(ISBLANK($H64))),_xlfn.NORM.INV(ABS(VLOOKUP($M$1,VLookups!$A$38:$B$39,2,FALSE)-R$3),$G64,$K64),"")</f>
        <v/>
      </c>
      <c r="S64" s="101" t="str">
        <f>IF(AND($B64&gt;0,$C64&gt;0,$D64&gt;0,NOT(ISBLANK($H64))),_xlfn.NORM.INV(ABS(VLOOKUP($M$1,VLookups!$A$38:$B$39,2,FALSE)-S$3),$G64,$K64),"")</f>
        <v/>
      </c>
      <c r="T64" s="100" t="str">
        <f>IF(AND($B64&gt;0,$C64&gt;0,$D64&gt;0,NOT(ISBLANK($H64))),_xlfn.NORM.INV(ABS(VLOOKUP($M$1,VLookups!$A$38:$B$39,2,FALSE)-T$3),$G64,$K64),"")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hidden="1"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IF(AND(B65&gt;0,C65&gt;0,D65&gt;0),IF(ISBLANK(J65),IF(ISBLANK(H65),"",(D65-B65)*VLOOKUP(H65,VLookups!$A$2:$B$8,2,FALSE)),J65),"")</f>
        <v/>
      </c>
      <c r="L65" s="82" t="str">
        <f t="shared" si="205"/>
        <v/>
      </c>
      <c r="M65" s="102"/>
      <c r="N65" s="294" t="str">
        <f>IF(AND(M65&gt;0,C65&gt;0,NOT(K65="")),ABS(VLOOKUP($M$1,VLookups!$A$38:$B$39,2,FALSE)-_xlfn.NORM.DIST(M65,G65,K65,TRUE)),"")</f>
        <v/>
      </c>
      <c r="O65" s="101" t="str">
        <f>IF(AND($B65&gt;0,$C65&gt;0,$D65&gt;0,NOT(ISBLANK($H65))),_xlfn.NORM.INV(ABS(VLOOKUP($M$1,VLookups!$A$38:$B$39,2,FALSE)-O$3),$G65,$K65),"")</f>
        <v/>
      </c>
      <c r="P65" s="100" t="str">
        <f>IF(AND($B65&gt;0,$C65&gt;0,$D65&gt;0,NOT(ISBLANK($H65))),_xlfn.NORM.INV(ABS(VLOOKUP($M$1,VLookups!$A$38:$B$39,2,FALSE)-P$3),$G65,$K65),"")</f>
        <v/>
      </c>
      <c r="Q65" s="101" t="str">
        <f>IF(AND($B65&gt;0,$C65&gt;0,$D65&gt;0,NOT(ISBLANK($H65))),_xlfn.NORM.INV(ABS(VLOOKUP($M$1,VLookups!$A$38:$B$39,2,FALSE)-Q$3),$G65,$K65),"")</f>
        <v/>
      </c>
      <c r="R65" s="100" t="str">
        <f>IF(AND($B65&gt;0,$C65&gt;0,$D65&gt;0,NOT(ISBLANK($H65))),_xlfn.NORM.INV(ABS(VLOOKUP($M$1,VLookups!$A$38:$B$39,2,FALSE)-R$3),$G65,$K65),"")</f>
        <v/>
      </c>
      <c r="S65" s="101" t="str">
        <f>IF(AND($B65&gt;0,$C65&gt;0,$D65&gt;0,NOT(ISBLANK($H65))),_xlfn.NORM.INV(ABS(VLOOKUP($M$1,VLookups!$A$38:$B$39,2,FALSE)-S$3),$G65,$K65),"")</f>
        <v/>
      </c>
      <c r="T65" s="100" t="str">
        <f>IF(AND($B65&gt;0,$C65&gt;0,$D65&gt;0,NOT(ISBLANK($H65))),_xlfn.NORM.INV(ABS(VLOOKUP($M$1,VLookups!$A$38:$B$39,2,FALSE)-T$3),$G65,$K65),"")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hidden="1"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IF(AND(B66&gt;0,C66&gt;0,D66&gt;0),IF(ISBLANK(J66),IF(ISBLANK(H66),"",(D66-B66)*VLOOKUP(H66,VLookups!$A$2:$B$8,2,FALSE)),J66),"")</f>
        <v/>
      </c>
      <c r="L66" s="82" t="str">
        <f t="shared" si="205"/>
        <v/>
      </c>
      <c r="M66" s="102"/>
      <c r="N66" s="294" t="str">
        <f>IF(AND(M66&gt;0,C66&gt;0,NOT(K66="")),ABS(VLOOKUP($M$1,VLookups!$A$38:$B$39,2,FALSE)-_xlfn.NORM.DIST(M66,G66,K66,TRUE)),"")</f>
        <v/>
      </c>
      <c r="O66" s="101" t="str">
        <f>IF(AND($B66&gt;0,$C66&gt;0,$D66&gt;0,NOT(ISBLANK($H66))),_xlfn.NORM.INV(ABS(VLOOKUP($M$1,VLookups!$A$38:$B$39,2,FALSE)-O$3),$G66,$K66),"")</f>
        <v/>
      </c>
      <c r="P66" s="100" t="str">
        <f>IF(AND($B66&gt;0,$C66&gt;0,$D66&gt;0,NOT(ISBLANK($H66))),_xlfn.NORM.INV(ABS(VLOOKUP($M$1,VLookups!$A$38:$B$39,2,FALSE)-P$3),$G66,$K66),"")</f>
        <v/>
      </c>
      <c r="Q66" s="101" t="str">
        <f>IF(AND($B66&gt;0,$C66&gt;0,$D66&gt;0,NOT(ISBLANK($H66))),_xlfn.NORM.INV(ABS(VLOOKUP($M$1,VLookups!$A$38:$B$39,2,FALSE)-Q$3),$G66,$K66),"")</f>
        <v/>
      </c>
      <c r="R66" s="100" t="str">
        <f>IF(AND($B66&gt;0,$C66&gt;0,$D66&gt;0,NOT(ISBLANK($H66))),_xlfn.NORM.INV(ABS(VLOOKUP($M$1,VLookups!$A$38:$B$39,2,FALSE)-R$3),$G66,$K66),"")</f>
        <v/>
      </c>
      <c r="S66" s="101" t="str">
        <f>IF(AND($B66&gt;0,$C66&gt;0,$D66&gt;0,NOT(ISBLANK($H66))),_xlfn.NORM.INV(ABS(VLOOKUP($M$1,VLookups!$A$38:$B$39,2,FALSE)-S$3),$G66,$K66),"")</f>
        <v/>
      </c>
      <c r="T66" s="100" t="str">
        <f>IF(AND($B66&gt;0,$C66&gt;0,$D66&gt;0,NOT(ISBLANK($H66))),_xlfn.NORM.INV(ABS(VLOOKUP($M$1,VLookups!$A$38:$B$39,2,FALSE)-T$3),$G66,$K66),"")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hidden="1"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IF(AND(B67&gt;0,C67&gt;0,D67&gt;0),IF(ISBLANK(J67),IF(ISBLANK(H67),"",(D67-B67)*VLOOKUP(H67,VLookups!$A$2:$B$8,2,FALSE)),J67),"")</f>
        <v/>
      </c>
      <c r="L67" s="82" t="str">
        <f t="shared" si="205"/>
        <v/>
      </c>
      <c r="M67" s="102"/>
      <c r="N67" s="294" t="str">
        <f>IF(AND(M67&gt;0,C67&gt;0,NOT(K67="")),ABS(VLOOKUP($M$1,VLookups!$A$38:$B$39,2,FALSE)-_xlfn.NORM.DIST(M67,G67,K67,TRUE)),"")</f>
        <v/>
      </c>
      <c r="O67" s="101" t="str">
        <f>IF(AND($B67&gt;0,$C67&gt;0,$D67&gt;0,NOT(ISBLANK($H67))),_xlfn.NORM.INV(ABS(VLOOKUP($M$1,VLookups!$A$38:$B$39,2,FALSE)-O$3),$G67,$K67),"")</f>
        <v/>
      </c>
      <c r="P67" s="100" t="str">
        <f>IF(AND($B67&gt;0,$C67&gt;0,$D67&gt;0,NOT(ISBLANK($H67))),_xlfn.NORM.INV(ABS(VLOOKUP($M$1,VLookups!$A$38:$B$39,2,FALSE)-P$3),$G67,$K67),"")</f>
        <v/>
      </c>
      <c r="Q67" s="101" t="str">
        <f>IF(AND($B67&gt;0,$C67&gt;0,$D67&gt;0,NOT(ISBLANK($H67))),_xlfn.NORM.INV(ABS(VLOOKUP($M$1,VLookups!$A$38:$B$39,2,FALSE)-Q$3),$G67,$K67),"")</f>
        <v/>
      </c>
      <c r="R67" s="100" t="str">
        <f>IF(AND($B67&gt;0,$C67&gt;0,$D67&gt;0,NOT(ISBLANK($H67))),_xlfn.NORM.INV(ABS(VLOOKUP($M$1,VLookups!$A$38:$B$39,2,FALSE)-R$3),$G67,$K67),"")</f>
        <v/>
      </c>
      <c r="S67" s="101" t="str">
        <f>IF(AND($B67&gt;0,$C67&gt;0,$D67&gt;0,NOT(ISBLANK($H67))),_xlfn.NORM.INV(ABS(VLOOKUP($M$1,VLookups!$A$38:$B$39,2,FALSE)-S$3),$G67,$K67),"")</f>
        <v/>
      </c>
      <c r="T67" s="100" t="str">
        <f>IF(AND($B67&gt;0,$C67&gt;0,$D67&gt;0,NOT(ISBLANK($H67))),_xlfn.NORM.INV(ABS(VLOOKUP($M$1,VLookups!$A$38:$B$39,2,FALSE)-T$3),$G67,$K67),"")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hidden="1"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IF(AND(B68&gt;0,C68&gt;0,D68&gt;0),IF(ISBLANK(J68),IF(ISBLANK(H68),"",(D68-B68)*VLOOKUP(H68,VLookups!$A$2:$B$8,2,FALSE)),J68),"")</f>
        <v/>
      </c>
      <c r="L68" s="82" t="str">
        <f t="shared" ref="L68:L99" si="405">IF(K68="","",K68^2)</f>
        <v/>
      </c>
      <c r="M68" s="102"/>
      <c r="N68" s="294" t="str">
        <f>IF(AND(M68&gt;0,C68&gt;0,NOT(K68="")),ABS(VLOOKUP($M$1,VLookups!$A$38:$B$39,2,FALSE)-_xlfn.NORM.DIST(M68,G68,K68,TRUE)),"")</f>
        <v/>
      </c>
      <c r="O68" s="101" t="str">
        <f>IF(AND($B68&gt;0,$C68&gt;0,$D68&gt;0,NOT(ISBLANK($H68))),_xlfn.NORM.INV(ABS(VLOOKUP($M$1,VLookups!$A$38:$B$39,2,FALSE)-O$3),$G68,$K68),"")</f>
        <v/>
      </c>
      <c r="P68" s="100" t="str">
        <f>IF(AND($B68&gt;0,$C68&gt;0,$D68&gt;0,NOT(ISBLANK($H68))),_xlfn.NORM.INV(ABS(VLOOKUP($M$1,VLookups!$A$38:$B$39,2,FALSE)-P$3),$G68,$K68),"")</f>
        <v/>
      </c>
      <c r="Q68" s="101" t="str">
        <f>IF(AND($B68&gt;0,$C68&gt;0,$D68&gt;0,NOT(ISBLANK($H68))),_xlfn.NORM.INV(ABS(VLOOKUP($M$1,VLookups!$A$38:$B$39,2,FALSE)-Q$3),$G68,$K68),"")</f>
        <v/>
      </c>
      <c r="R68" s="100" t="str">
        <f>IF(AND($B68&gt;0,$C68&gt;0,$D68&gt;0,NOT(ISBLANK($H68))),_xlfn.NORM.INV(ABS(VLOOKUP($M$1,VLookups!$A$38:$B$39,2,FALSE)-R$3),$G68,$K68),"")</f>
        <v/>
      </c>
      <c r="S68" s="101" t="str">
        <f>IF(AND($B68&gt;0,$C68&gt;0,$D68&gt;0,NOT(ISBLANK($H68))),_xlfn.NORM.INV(ABS(VLOOKUP($M$1,VLookups!$A$38:$B$39,2,FALSE)-S$3),$G68,$K68),"")</f>
        <v/>
      </c>
      <c r="T68" s="100" t="str">
        <f>IF(AND($B68&gt;0,$C68&gt;0,$D68&gt;0,NOT(ISBLANK($H68))),_xlfn.NORM.INV(ABS(VLOOKUP($M$1,VLookups!$A$38:$B$39,2,FALSE)-T$3),$G68,$K68),"")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hidden="1"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IF(AND(B69&gt;0,C69&gt;0,D69&gt;0),IF(ISBLANK(J69),IF(ISBLANK(H69),"",(D69-B69)*VLOOKUP(H69,VLookups!$A$2:$B$8,2,FALSE)),J69),"")</f>
        <v/>
      </c>
      <c r="L69" s="82" t="str">
        <f t="shared" si="405"/>
        <v/>
      </c>
      <c r="M69" s="102"/>
      <c r="N69" s="294" t="str">
        <f>IF(AND(M69&gt;0,C69&gt;0,NOT(K69="")),ABS(VLOOKUP($M$1,VLookups!$A$38:$B$39,2,FALSE)-_xlfn.NORM.DIST(M69,G69,K69,TRUE)),"")</f>
        <v/>
      </c>
      <c r="O69" s="101" t="str">
        <f>IF(AND($B69&gt;0,$C69&gt;0,$D69&gt;0,NOT(ISBLANK($H69))),_xlfn.NORM.INV(ABS(VLOOKUP($M$1,VLookups!$A$38:$B$39,2,FALSE)-O$3),$G69,$K69),"")</f>
        <v/>
      </c>
      <c r="P69" s="100" t="str">
        <f>IF(AND($B69&gt;0,$C69&gt;0,$D69&gt;0,NOT(ISBLANK($H69))),_xlfn.NORM.INV(ABS(VLOOKUP($M$1,VLookups!$A$38:$B$39,2,FALSE)-P$3),$G69,$K69),"")</f>
        <v/>
      </c>
      <c r="Q69" s="101" t="str">
        <f>IF(AND($B69&gt;0,$C69&gt;0,$D69&gt;0,NOT(ISBLANK($H69))),_xlfn.NORM.INV(ABS(VLOOKUP($M$1,VLookups!$A$38:$B$39,2,FALSE)-Q$3),$G69,$K69),"")</f>
        <v/>
      </c>
      <c r="R69" s="100" t="str">
        <f>IF(AND($B69&gt;0,$C69&gt;0,$D69&gt;0,NOT(ISBLANK($H69))),_xlfn.NORM.INV(ABS(VLOOKUP($M$1,VLookups!$A$38:$B$39,2,FALSE)-R$3),$G69,$K69),"")</f>
        <v/>
      </c>
      <c r="S69" s="101" t="str">
        <f>IF(AND($B69&gt;0,$C69&gt;0,$D69&gt;0,NOT(ISBLANK($H69))),_xlfn.NORM.INV(ABS(VLOOKUP($M$1,VLookups!$A$38:$B$39,2,FALSE)-S$3),$G69,$K69),"")</f>
        <v/>
      </c>
      <c r="T69" s="100" t="str">
        <f>IF(AND($B69&gt;0,$C69&gt;0,$D69&gt;0,NOT(ISBLANK($H69))),_xlfn.NORM.INV(ABS(VLOOKUP($M$1,VLookups!$A$38:$B$39,2,FALSE)-T$3),$G69,$K69),"")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hidden="1"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IF(AND(B70&gt;0,C70&gt;0,D70&gt;0),IF(ISBLANK(J70),IF(ISBLANK(H70),"",(D70-B70)*VLOOKUP(H70,VLookups!$A$2:$B$8,2,FALSE)),J70),"")</f>
        <v/>
      </c>
      <c r="L70" s="82" t="str">
        <f t="shared" si="405"/>
        <v/>
      </c>
      <c r="M70" s="102"/>
      <c r="N70" s="294" t="str">
        <f>IF(AND(M70&gt;0,C70&gt;0,NOT(K70="")),ABS(VLOOKUP($M$1,VLookups!$A$38:$B$39,2,FALSE)-_xlfn.NORM.DIST(M70,G70,K70,TRUE)),"")</f>
        <v/>
      </c>
      <c r="O70" s="101" t="str">
        <f>IF(AND($B70&gt;0,$C70&gt;0,$D70&gt;0,NOT(ISBLANK($H70))),_xlfn.NORM.INV(ABS(VLOOKUP($M$1,VLookups!$A$38:$B$39,2,FALSE)-O$3),$G70,$K70),"")</f>
        <v/>
      </c>
      <c r="P70" s="100" t="str">
        <f>IF(AND($B70&gt;0,$C70&gt;0,$D70&gt;0,NOT(ISBLANK($H70))),_xlfn.NORM.INV(ABS(VLOOKUP($M$1,VLookups!$A$38:$B$39,2,FALSE)-P$3),$G70,$K70),"")</f>
        <v/>
      </c>
      <c r="Q70" s="101" t="str">
        <f>IF(AND($B70&gt;0,$C70&gt;0,$D70&gt;0,NOT(ISBLANK($H70))),_xlfn.NORM.INV(ABS(VLOOKUP($M$1,VLookups!$A$38:$B$39,2,FALSE)-Q$3),$G70,$K70),"")</f>
        <v/>
      </c>
      <c r="R70" s="100" t="str">
        <f>IF(AND($B70&gt;0,$C70&gt;0,$D70&gt;0,NOT(ISBLANK($H70))),_xlfn.NORM.INV(ABS(VLOOKUP($M$1,VLookups!$A$38:$B$39,2,FALSE)-R$3),$G70,$K70),"")</f>
        <v/>
      </c>
      <c r="S70" s="101" t="str">
        <f>IF(AND($B70&gt;0,$C70&gt;0,$D70&gt;0,NOT(ISBLANK($H70))),_xlfn.NORM.INV(ABS(VLOOKUP($M$1,VLookups!$A$38:$B$39,2,FALSE)-S$3),$G70,$K70),"")</f>
        <v/>
      </c>
      <c r="T70" s="100" t="str">
        <f>IF(AND($B70&gt;0,$C70&gt;0,$D70&gt;0,NOT(ISBLANK($H70))),_xlfn.NORM.INV(ABS(VLOOKUP($M$1,VLookups!$A$38:$B$39,2,FALSE)-T$3),$G70,$K70),"")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hidden="1"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IF(AND(B71&gt;0,C71&gt;0,D71&gt;0),IF(ISBLANK(J71),IF(ISBLANK(H71),"",(D71-B71)*VLOOKUP(H71,VLookups!$A$2:$B$8,2,FALSE)),J71),"")</f>
        <v/>
      </c>
      <c r="L71" s="82" t="str">
        <f t="shared" si="405"/>
        <v/>
      </c>
      <c r="M71" s="102"/>
      <c r="N71" s="294" t="str">
        <f>IF(AND(M71&gt;0,C71&gt;0,NOT(K71="")),ABS(VLOOKUP($M$1,VLookups!$A$38:$B$39,2,FALSE)-_xlfn.NORM.DIST(M71,G71,K71,TRUE)),"")</f>
        <v/>
      </c>
      <c r="O71" s="101" t="str">
        <f>IF(AND($B71&gt;0,$C71&gt;0,$D71&gt;0,NOT(ISBLANK($H71))),_xlfn.NORM.INV(ABS(VLOOKUP($M$1,VLookups!$A$38:$B$39,2,FALSE)-O$3),$G71,$K71),"")</f>
        <v/>
      </c>
      <c r="P71" s="100" t="str">
        <f>IF(AND($B71&gt;0,$C71&gt;0,$D71&gt;0,NOT(ISBLANK($H71))),_xlfn.NORM.INV(ABS(VLOOKUP($M$1,VLookups!$A$38:$B$39,2,FALSE)-P$3),$G71,$K71),"")</f>
        <v/>
      </c>
      <c r="Q71" s="101" t="str">
        <f>IF(AND($B71&gt;0,$C71&gt;0,$D71&gt;0,NOT(ISBLANK($H71))),_xlfn.NORM.INV(ABS(VLOOKUP($M$1,VLookups!$A$38:$B$39,2,FALSE)-Q$3),$G71,$K71),"")</f>
        <v/>
      </c>
      <c r="R71" s="100" t="str">
        <f>IF(AND($B71&gt;0,$C71&gt;0,$D71&gt;0,NOT(ISBLANK($H71))),_xlfn.NORM.INV(ABS(VLOOKUP($M$1,VLookups!$A$38:$B$39,2,FALSE)-R$3),$G71,$K71),"")</f>
        <v/>
      </c>
      <c r="S71" s="101" t="str">
        <f>IF(AND($B71&gt;0,$C71&gt;0,$D71&gt;0,NOT(ISBLANK($H71))),_xlfn.NORM.INV(ABS(VLOOKUP($M$1,VLookups!$A$38:$B$39,2,FALSE)-S$3),$G71,$K71),"")</f>
        <v/>
      </c>
      <c r="T71" s="100" t="str">
        <f>IF(AND($B71&gt;0,$C71&gt;0,$D71&gt;0,NOT(ISBLANK($H71))),_xlfn.NORM.INV(ABS(VLOOKUP($M$1,VLookups!$A$38:$B$39,2,FALSE)-T$3),$G71,$K71),"")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hidden="1"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IF(AND(B72&gt;0,C72&gt;0,D72&gt;0),IF(ISBLANK(J72),IF(ISBLANK(H72),"",(D72-B72)*VLOOKUP(H72,VLookups!$A$2:$B$8,2,FALSE)),J72),"")</f>
        <v/>
      </c>
      <c r="L72" s="82" t="str">
        <f t="shared" si="405"/>
        <v/>
      </c>
      <c r="M72" s="102"/>
      <c r="N72" s="294" t="str">
        <f>IF(AND(M72&gt;0,C72&gt;0,NOT(K72="")),ABS(VLOOKUP($M$1,VLookups!$A$38:$B$39,2,FALSE)-_xlfn.NORM.DIST(M72,G72,K72,TRUE)),"")</f>
        <v/>
      </c>
      <c r="O72" s="101" t="str">
        <f>IF(AND($B72&gt;0,$C72&gt;0,$D72&gt;0,NOT(ISBLANK($H72))),_xlfn.NORM.INV(ABS(VLOOKUP($M$1,VLookups!$A$38:$B$39,2,FALSE)-O$3),$G72,$K72),"")</f>
        <v/>
      </c>
      <c r="P72" s="100" t="str">
        <f>IF(AND($B72&gt;0,$C72&gt;0,$D72&gt;0,NOT(ISBLANK($H72))),_xlfn.NORM.INV(ABS(VLOOKUP($M$1,VLookups!$A$38:$B$39,2,FALSE)-P$3),$G72,$K72),"")</f>
        <v/>
      </c>
      <c r="Q72" s="101" t="str">
        <f>IF(AND($B72&gt;0,$C72&gt;0,$D72&gt;0,NOT(ISBLANK($H72))),_xlfn.NORM.INV(ABS(VLOOKUP($M$1,VLookups!$A$38:$B$39,2,FALSE)-Q$3),$G72,$K72),"")</f>
        <v/>
      </c>
      <c r="R72" s="100" t="str">
        <f>IF(AND($B72&gt;0,$C72&gt;0,$D72&gt;0,NOT(ISBLANK($H72))),_xlfn.NORM.INV(ABS(VLOOKUP($M$1,VLookups!$A$38:$B$39,2,FALSE)-R$3),$G72,$K72),"")</f>
        <v/>
      </c>
      <c r="S72" s="101" t="str">
        <f>IF(AND($B72&gt;0,$C72&gt;0,$D72&gt;0,NOT(ISBLANK($H72))),_xlfn.NORM.INV(ABS(VLOOKUP($M$1,VLookups!$A$38:$B$39,2,FALSE)-S$3),$G72,$K72),"")</f>
        <v/>
      </c>
      <c r="T72" s="100" t="str">
        <f>IF(AND($B72&gt;0,$C72&gt;0,$D72&gt;0,NOT(ISBLANK($H72))),_xlfn.NORM.INV(ABS(VLOOKUP($M$1,VLookups!$A$38:$B$39,2,FALSE)-T$3),$G72,$K72),"")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hidden="1"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IF(AND(B73&gt;0,C73&gt;0,D73&gt;0),IF(ISBLANK(J73),IF(ISBLANK(H73),"",(D73-B73)*VLOOKUP(H73,VLookups!$A$2:$B$8,2,FALSE)),J73),"")</f>
        <v/>
      </c>
      <c r="L73" s="82" t="str">
        <f t="shared" si="405"/>
        <v/>
      </c>
      <c r="M73" s="102"/>
      <c r="N73" s="294" t="str">
        <f>IF(AND(M73&gt;0,C73&gt;0,NOT(K73="")),ABS(VLOOKUP($M$1,VLookups!$A$38:$B$39,2,FALSE)-_xlfn.NORM.DIST(M73,G73,K73,TRUE)),"")</f>
        <v/>
      </c>
      <c r="O73" s="101" t="str">
        <f>IF(AND($B73&gt;0,$C73&gt;0,$D73&gt;0,NOT(ISBLANK($H73))),_xlfn.NORM.INV(ABS(VLOOKUP($M$1,VLookups!$A$38:$B$39,2,FALSE)-O$3),$G73,$K73),"")</f>
        <v/>
      </c>
      <c r="P73" s="100" t="str">
        <f>IF(AND($B73&gt;0,$C73&gt;0,$D73&gt;0,NOT(ISBLANK($H73))),_xlfn.NORM.INV(ABS(VLOOKUP($M$1,VLookups!$A$38:$B$39,2,FALSE)-P$3),$G73,$K73),"")</f>
        <v/>
      </c>
      <c r="Q73" s="101" t="str">
        <f>IF(AND($B73&gt;0,$C73&gt;0,$D73&gt;0,NOT(ISBLANK($H73))),_xlfn.NORM.INV(ABS(VLOOKUP($M$1,VLookups!$A$38:$B$39,2,FALSE)-Q$3),$G73,$K73),"")</f>
        <v/>
      </c>
      <c r="R73" s="100" t="str">
        <f>IF(AND($B73&gt;0,$C73&gt;0,$D73&gt;0,NOT(ISBLANK($H73))),_xlfn.NORM.INV(ABS(VLOOKUP($M$1,VLookups!$A$38:$B$39,2,FALSE)-R$3),$G73,$K73),"")</f>
        <v/>
      </c>
      <c r="S73" s="101" t="str">
        <f>IF(AND($B73&gt;0,$C73&gt;0,$D73&gt;0,NOT(ISBLANK($H73))),_xlfn.NORM.INV(ABS(VLOOKUP($M$1,VLookups!$A$38:$B$39,2,FALSE)-S$3),$G73,$K73),"")</f>
        <v/>
      </c>
      <c r="T73" s="100" t="str">
        <f>IF(AND($B73&gt;0,$C73&gt;0,$D73&gt;0,NOT(ISBLANK($H73))),_xlfn.NORM.INV(ABS(VLOOKUP($M$1,VLookups!$A$38:$B$39,2,FALSE)-T$3),$G73,$K73),"")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hidden="1"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IF(AND(B74&gt;0,C74&gt;0,D74&gt;0),IF(ISBLANK(J74),IF(ISBLANK(H74),"",(D74-B74)*VLOOKUP(H74,VLookups!$A$2:$B$8,2,FALSE)),J74),"")</f>
        <v/>
      </c>
      <c r="L74" s="82" t="str">
        <f t="shared" si="405"/>
        <v/>
      </c>
      <c r="M74" s="102"/>
      <c r="N74" s="294" t="str">
        <f>IF(AND(M74&gt;0,C74&gt;0,NOT(K74="")),ABS(VLOOKUP($M$1,VLookups!$A$38:$B$39,2,FALSE)-_xlfn.NORM.DIST(M74,G74,K74,TRUE)),"")</f>
        <v/>
      </c>
      <c r="O74" s="101" t="str">
        <f>IF(AND($B74&gt;0,$C74&gt;0,$D74&gt;0,NOT(ISBLANK($H74))),_xlfn.NORM.INV(ABS(VLOOKUP($M$1,VLookups!$A$38:$B$39,2,FALSE)-O$3),$G74,$K74),"")</f>
        <v/>
      </c>
      <c r="P74" s="100" t="str">
        <f>IF(AND($B74&gt;0,$C74&gt;0,$D74&gt;0,NOT(ISBLANK($H74))),_xlfn.NORM.INV(ABS(VLOOKUP($M$1,VLookups!$A$38:$B$39,2,FALSE)-P$3),$G74,$K74),"")</f>
        <v/>
      </c>
      <c r="Q74" s="101" t="str">
        <f>IF(AND($B74&gt;0,$C74&gt;0,$D74&gt;0,NOT(ISBLANK($H74))),_xlfn.NORM.INV(ABS(VLOOKUP($M$1,VLookups!$A$38:$B$39,2,FALSE)-Q$3),$G74,$K74),"")</f>
        <v/>
      </c>
      <c r="R74" s="100" t="str">
        <f>IF(AND($B74&gt;0,$C74&gt;0,$D74&gt;0,NOT(ISBLANK($H74))),_xlfn.NORM.INV(ABS(VLOOKUP($M$1,VLookups!$A$38:$B$39,2,FALSE)-R$3),$G74,$K74),"")</f>
        <v/>
      </c>
      <c r="S74" s="101" t="str">
        <f>IF(AND($B74&gt;0,$C74&gt;0,$D74&gt;0,NOT(ISBLANK($H74))),_xlfn.NORM.INV(ABS(VLOOKUP($M$1,VLookups!$A$38:$B$39,2,FALSE)-S$3),$G74,$K74),"")</f>
        <v/>
      </c>
      <c r="T74" s="100" t="str">
        <f>IF(AND($B74&gt;0,$C74&gt;0,$D74&gt;0,NOT(ISBLANK($H74))),_xlfn.NORM.INV(ABS(VLOOKUP($M$1,VLookups!$A$38:$B$39,2,FALSE)-T$3),$G74,$K74),"")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hidden="1"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IF(AND(B75&gt;0,C75&gt;0,D75&gt;0),IF(ISBLANK(J75),IF(ISBLANK(H75),"",(D75-B75)*VLOOKUP(H75,VLookups!$A$2:$B$8,2,FALSE)),J75),"")</f>
        <v/>
      </c>
      <c r="L75" s="82" t="str">
        <f t="shared" si="405"/>
        <v/>
      </c>
      <c r="M75" s="102"/>
      <c r="N75" s="294" t="str">
        <f>IF(AND(M75&gt;0,C75&gt;0,NOT(K75="")),ABS(VLOOKUP($M$1,VLookups!$A$38:$B$39,2,FALSE)-_xlfn.NORM.DIST(M75,G75,K75,TRUE)),"")</f>
        <v/>
      </c>
      <c r="O75" s="101" t="str">
        <f>IF(AND($B75&gt;0,$C75&gt;0,$D75&gt;0,NOT(ISBLANK($H75))),_xlfn.NORM.INV(ABS(VLOOKUP($M$1,VLookups!$A$38:$B$39,2,FALSE)-O$3),$G75,$K75),"")</f>
        <v/>
      </c>
      <c r="P75" s="100" t="str">
        <f>IF(AND($B75&gt;0,$C75&gt;0,$D75&gt;0,NOT(ISBLANK($H75))),_xlfn.NORM.INV(ABS(VLOOKUP($M$1,VLookups!$A$38:$B$39,2,FALSE)-P$3),$G75,$K75),"")</f>
        <v/>
      </c>
      <c r="Q75" s="101" t="str">
        <f>IF(AND($B75&gt;0,$C75&gt;0,$D75&gt;0,NOT(ISBLANK($H75))),_xlfn.NORM.INV(ABS(VLOOKUP($M$1,VLookups!$A$38:$B$39,2,FALSE)-Q$3),$G75,$K75),"")</f>
        <v/>
      </c>
      <c r="R75" s="100" t="str">
        <f>IF(AND($B75&gt;0,$C75&gt;0,$D75&gt;0,NOT(ISBLANK($H75))),_xlfn.NORM.INV(ABS(VLOOKUP($M$1,VLookups!$A$38:$B$39,2,FALSE)-R$3),$G75,$K75),"")</f>
        <v/>
      </c>
      <c r="S75" s="101" t="str">
        <f>IF(AND($B75&gt;0,$C75&gt;0,$D75&gt;0,NOT(ISBLANK($H75))),_xlfn.NORM.INV(ABS(VLOOKUP($M$1,VLookups!$A$38:$B$39,2,FALSE)-S$3),$G75,$K75),"")</f>
        <v/>
      </c>
      <c r="T75" s="100" t="str">
        <f>IF(AND($B75&gt;0,$C75&gt;0,$D75&gt;0,NOT(ISBLANK($H75))),_xlfn.NORM.INV(ABS(VLOOKUP($M$1,VLookups!$A$38:$B$39,2,FALSE)-T$3),$G75,$K75),"")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hidden="1"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IF(AND(B76&gt;0,C76&gt;0,D76&gt;0),IF(ISBLANK(J76),IF(ISBLANK(H76),"",(D76-B76)*VLOOKUP(H76,VLookups!$A$2:$B$8,2,FALSE)),J76),"")</f>
        <v/>
      </c>
      <c r="L76" s="82" t="str">
        <f t="shared" si="405"/>
        <v/>
      </c>
      <c r="M76" s="102"/>
      <c r="N76" s="294" t="str">
        <f>IF(AND(M76&gt;0,C76&gt;0,NOT(K76="")),ABS(VLOOKUP($M$1,VLookups!$A$38:$B$39,2,FALSE)-_xlfn.NORM.DIST(M76,G76,K76,TRUE)),"")</f>
        <v/>
      </c>
      <c r="O76" s="101" t="str">
        <f>IF(AND($B76&gt;0,$C76&gt;0,$D76&gt;0,NOT(ISBLANK($H76))),_xlfn.NORM.INV(ABS(VLOOKUP($M$1,VLookups!$A$38:$B$39,2,FALSE)-O$3),$G76,$K76),"")</f>
        <v/>
      </c>
      <c r="P76" s="100" t="str">
        <f>IF(AND($B76&gt;0,$C76&gt;0,$D76&gt;0,NOT(ISBLANK($H76))),_xlfn.NORM.INV(ABS(VLOOKUP($M$1,VLookups!$A$38:$B$39,2,FALSE)-P$3),$G76,$K76),"")</f>
        <v/>
      </c>
      <c r="Q76" s="101" t="str">
        <f>IF(AND($B76&gt;0,$C76&gt;0,$D76&gt;0,NOT(ISBLANK($H76))),_xlfn.NORM.INV(ABS(VLOOKUP($M$1,VLookups!$A$38:$B$39,2,FALSE)-Q$3),$G76,$K76),"")</f>
        <v/>
      </c>
      <c r="R76" s="100" t="str">
        <f>IF(AND($B76&gt;0,$C76&gt;0,$D76&gt;0,NOT(ISBLANK($H76))),_xlfn.NORM.INV(ABS(VLOOKUP($M$1,VLookups!$A$38:$B$39,2,FALSE)-R$3),$G76,$K76),"")</f>
        <v/>
      </c>
      <c r="S76" s="101" t="str">
        <f>IF(AND($B76&gt;0,$C76&gt;0,$D76&gt;0,NOT(ISBLANK($H76))),_xlfn.NORM.INV(ABS(VLOOKUP($M$1,VLookups!$A$38:$B$39,2,FALSE)-S$3),$G76,$K76),"")</f>
        <v/>
      </c>
      <c r="T76" s="100" t="str">
        <f>IF(AND($B76&gt;0,$C76&gt;0,$D76&gt;0,NOT(ISBLANK($H76))),_xlfn.NORM.INV(ABS(VLOOKUP($M$1,VLookups!$A$38:$B$39,2,FALSE)-T$3),$G76,$K76),"")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hidden="1"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IF(AND(B77&gt;0,C77&gt;0,D77&gt;0),IF(ISBLANK(J77),IF(ISBLANK(H77),"",(D77-B77)*VLOOKUP(H77,VLookups!$A$2:$B$8,2,FALSE)),J77),"")</f>
        <v/>
      </c>
      <c r="L77" s="82" t="str">
        <f t="shared" si="405"/>
        <v/>
      </c>
      <c r="M77" s="102"/>
      <c r="N77" s="294" t="str">
        <f>IF(AND(M77&gt;0,C77&gt;0,NOT(K77="")),ABS(VLOOKUP($M$1,VLookups!$A$38:$B$39,2,FALSE)-_xlfn.NORM.DIST(M77,G77,K77,TRUE)),"")</f>
        <v/>
      </c>
      <c r="O77" s="101" t="str">
        <f>IF(AND($B77&gt;0,$C77&gt;0,$D77&gt;0,NOT(ISBLANK($H77))),_xlfn.NORM.INV(ABS(VLOOKUP($M$1,VLookups!$A$38:$B$39,2,FALSE)-O$3),$G77,$K77),"")</f>
        <v/>
      </c>
      <c r="P77" s="100" t="str">
        <f>IF(AND($B77&gt;0,$C77&gt;0,$D77&gt;0,NOT(ISBLANK($H77))),_xlfn.NORM.INV(ABS(VLOOKUP($M$1,VLookups!$A$38:$B$39,2,FALSE)-P$3),$G77,$K77),"")</f>
        <v/>
      </c>
      <c r="Q77" s="101" t="str">
        <f>IF(AND($B77&gt;0,$C77&gt;0,$D77&gt;0,NOT(ISBLANK($H77))),_xlfn.NORM.INV(ABS(VLOOKUP($M$1,VLookups!$A$38:$B$39,2,FALSE)-Q$3),$G77,$K77),"")</f>
        <v/>
      </c>
      <c r="R77" s="100" t="str">
        <f>IF(AND($B77&gt;0,$C77&gt;0,$D77&gt;0,NOT(ISBLANK($H77))),_xlfn.NORM.INV(ABS(VLOOKUP($M$1,VLookups!$A$38:$B$39,2,FALSE)-R$3),$G77,$K77),"")</f>
        <v/>
      </c>
      <c r="S77" s="101" t="str">
        <f>IF(AND($B77&gt;0,$C77&gt;0,$D77&gt;0,NOT(ISBLANK($H77))),_xlfn.NORM.INV(ABS(VLOOKUP($M$1,VLookups!$A$38:$B$39,2,FALSE)-S$3),$G77,$K77),"")</f>
        <v/>
      </c>
      <c r="T77" s="100" t="str">
        <f>IF(AND($B77&gt;0,$C77&gt;0,$D77&gt;0,NOT(ISBLANK($H77))),_xlfn.NORM.INV(ABS(VLOOKUP($M$1,VLookups!$A$38:$B$39,2,FALSE)-T$3),$G77,$K77),"")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hidden="1"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IF(AND(B78&gt;0,C78&gt;0,D78&gt;0),IF(ISBLANK(J78),IF(ISBLANK(H78),"",(D78-B78)*VLOOKUP(H78,VLookups!$A$2:$B$8,2,FALSE)),J78),"")</f>
        <v/>
      </c>
      <c r="L78" s="82" t="str">
        <f t="shared" si="405"/>
        <v/>
      </c>
      <c r="M78" s="102"/>
      <c r="N78" s="294" t="str">
        <f>IF(AND(M78&gt;0,C78&gt;0,NOT(K78="")),ABS(VLOOKUP($M$1,VLookups!$A$38:$B$39,2,FALSE)-_xlfn.NORM.DIST(M78,G78,K78,TRUE)),"")</f>
        <v/>
      </c>
      <c r="O78" s="101" t="str">
        <f>IF(AND($B78&gt;0,$C78&gt;0,$D78&gt;0,NOT(ISBLANK($H78))),_xlfn.NORM.INV(ABS(VLOOKUP($M$1,VLookups!$A$38:$B$39,2,FALSE)-O$3),$G78,$K78),"")</f>
        <v/>
      </c>
      <c r="P78" s="100" t="str">
        <f>IF(AND($B78&gt;0,$C78&gt;0,$D78&gt;0,NOT(ISBLANK($H78))),_xlfn.NORM.INV(ABS(VLOOKUP($M$1,VLookups!$A$38:$B$39,2,FALSE)-P$3),$G78,$K78),"")</f>
        <v/>
      </c>
      <c r="Q78" s="101" t="str">
        <f>IF(AND($B78&gt;0,$C78&gt;0,$D78&gt;0,NOT(ISBLANK($H78))),_xlfn.NORM.INV(ABS(VLOOKUP($M$1,VLookups!$A$38:$B$39,2,FALSE)-Q$3),$G78,$K78),"")</f>
        <v/>
      </c>
      <c r="R78" s="100" t="str">
        <f>IF(AND($B78&gt;0,$C78&gt;0,$D78&gt;0,NOT(ISBLANK($H78))),_xlfn.NORM.INV(ABS(VLOOKUP($M$1,VLookups!$A$38:$B$39,2,FALSE)-R$3),$G78,$K78),"")</f>
        <v/>
      </c>
      <c r="S78" s="101" t="str">
        <f>IF(AND($B78&gt;0,$C78&gt;0,$D78&gt;0,NOT(ISBLANK($H78))),_xlfn.NORM.INV(ABS(VLOOKUP($M$1,VLookups!$A$38:$B$39,2,FALSE)-S$3),$G78,$K78),"")</f>
        <v/>
      </c>
      <c r="T78" s="100" t="str">
        <f>IF(AND($B78&gt;0,$C78&gt;0,$D78&gt;0,NOT(ISBLANK($H78))),_xlfn.NORM.INV(ABS(VLOOKUP($M$1,VLookups!$A$38:$B$39,2,FALSE)-T$3),$G78,$K78),"")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hidden="1"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IF(AND(B79&gt;0,C79&gt;0,D79&gt;0),IF(ISBLANK(J79),IF(ISBLANK(H79),"",(D79-B79)*VLOOKUP(H79,VLookups!$A$2:$B$8,2,FALSE)),J79),"")</f>
        <v/>
      </c>
      <c r="L79" s="82" t="str">
        <f t="shared" si="405"/>
        <v/>
      </c>
      <c r="M79" s="102"/>
      <c r="N79" s="294" t="str">
        <f>IF(AND(M79&gt;0,C79&gt;0,NOT(K79="")),ABS(VLOOKUP($M$1,VLookups!$A$38:$B$39,2,FALSE)-_xlfn.NORM.DIST(M79,G79,K79,TRUE)),"")</f>
        <v/>
      </c>
      <c r="O79" s="101" t="str">
        <f>IF(AND($B79&gt;0,$C79&gt;0,$D79&gt;0,NOT(ISBLANK($H79))),_xlfn.NORM.INV(ABS(VLOOKUP($M$1,VLookups!$A$38:$B$39,2,FALSE)-O$3),$G79,$K79),"")</f>
        <v/>
      </c>
      <c r="P79" s="100" t="str">
        <f>IF(AND($B79&gt;0,$C79&gt;0,$D79&gt;0,NOT(ISBLANK($H79))),_xlfn.NORM.INV(ABS(VLOOKUP($M$1,VLookups!$A$38:$B$39,2,FALSE)-P$3),$G79,$K79),"")</f>
        <v/>
      </c>
      <c r="Q79" s="101" t="str">
        <f>IF(AND($B79&gt;0,$C79&gt;0,$D79&gt;0,NOT(ISBLANK($H79))),_xlfn.NORM.INV(ABS(VLOOKUP($M$1,VLookups!$A$38:$B$39,2,FALSE)-Q$3),$G79,$K79),"")</f>
        <v/>
      </c>
      <c r="R79" s="100" t="str">
        <f>IF(AND($B79&gt;0,$C79&gt;0,$D79&gt;0,NOT(ISBLANK($H79))),_xlfn.NORM.INV(ABS(VLOOKUP($M$1,VLookups!$A$38:$B$39,2,FALSE)-R$3),$G79,$K79),"")</f>
        <v/>
      </c>
      <c r="S79" s="101" t="str">
        <f>IF(AND($B79&gt;0,$C79&gt;0,$D79&gt;0,NOT(ISBLANK($H79))),_xlfn.NORM.INV(ABS(VLOOKUP($M$1,VLookups!$A$38:$B$39,2,FALSE)-S$3),$G79,$K79),"")</f>
        <v/>
      </c>
      <c r="T79" s="100" t="str">
        <f>IF(AND($B79&gt;0,$C79&gt;0,$D79&gt;0,NOT(ISBLANK($H79))),_xlfn.NORM.INV(ABS(VLOOKUP($M$1,VLookups!$A$38:$B$39,2,FALSE)-T$3),$G79,$K79),"")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hidden="1"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IF(AND(B80&gt;0,C80&gt;0,D80&gt;0),IF(ISBLANK(J80),IF(ISBLANK(H80),"",(D80-B80)*VLOOKUP(H80,VLookups!$A$2:$B$8,2,FALSE)),J80),"")</f>
        <v/>
      </c>
      <c r="L80" s="82" t="str">
        <f t="shared" si="405"/>
        <v/>
      </c>
      <c r="M80" s="102"/>
      <c r="N80" s="294" t="str">
        <f>IF(AND(M80&gt;0,C80&gt;0,NOT(K80="")),ABS(VLOOKUP($M$1,VLookups!$A$38:$B$39,2,FALSE)-_xlfn.NORM.DIST(M80,G80,K80,TRUE)),"")</f>
        <v/>
      </c>
      <c r="O80" s="101" t="str">
        <f>IF(AND($B80&gt;0,$C80&gt;0,$D80&gt;0,NOT(ISBLANK($H80))),_xlfn.NORM.INV(ABS(VLOOKUP($M$1,VLookups!$A$38:$B$39,2,FALSE)-O$3),$G80,$K80),"")</f>
        <v/>
      </c>
      <c r="P80" s="100" t="str">
        <f>IF(AND($B80&gt;0,$C80&gt;0,$D80&gt;0,NOT(ISBLANK($H80))),_xlfn.NORM.INV(ABS(VLOOKUP($M$1,VLookups!$A$38:$B$39,2,FALSE)-P$3),$G80,$K80),"")</f>
        <v/>
      </c>
      <c r="Q80" s="101" t="str">
        <f>IF(AND($B80&gt;0,$C80&gt;0,$D80&gt;0,NOT(ISBLANK($H80))),_xlfn.NORM.INV(ABS(VLOOKUP($M$1,VLookups!$A$38:$B$39,2,FALSE)-Q$3),$G80,$K80),"")</f>
        <v/>
      </c>
      <c r="R80" s="100" t="str">
        <f>IF(AND($B80&gt;0,$C80&gt;0,$D80&gt;0,NOT(ISBLANK($H80))),_xlfn.NORM.INV(ABS(VLOOKUP($M$1,VLookups!$A$38:$B$39,2,FALSE)-R$3),$G80,$K80),"")</f>
        <v/>
      </c>
      <c r="S80" s="101" t="str">
        <f>IF(AND($B80&gt;0,$C80&gt;0,$D80&gt;0,NOT(ISBLANK($H80))),_xlfn.NORM.INV(ABS(VLOOKUP($M$1,VLookups!$A$38:$B$39,2,FALSE)-S$3),$G80,$K80),"")</f>
        <v/>
      </c>
      <c r="T80" s="100" t="str">
        <f>IF(AND($B80&gt;0,$C80&gt;0,$D80&gt;0,NOT(ISBLANK($H80))),_xlfn.NORM.INV(ABS(VLOOKUP($M$1,VLookups!$A$38:$B$39,2,FALSE)-T$3),$G80,$K80),"")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hidden="1"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IF(AND(B81&gt;0,C81&gt;0,D81&gt;0),IF(ISBLANK(J81),IF(ISBLANK(H81),"",(D81-B81)*VLOOKUP(H81,VLookups!$A$2:$B$8,2,FALSE)),J81),"")</f>
        <v/>
      </c>
      <c r="L81" s="82" t="str">
        <f t="shared" si="405"/>
        <v/>
      </c>
      <c r="M81" s="102"/>
      <c r="N81" s="294" t="str">
        <f>IF(AND(M81&gt;0,C81&gt;0,NOT(K81="")),ABS(VLOOKUP($M$1,VLookups!$A$38:$B$39,2,FALSE)-_xlfn.NORM.DIST(M81,G81,K81,TRUE)),"")</f>
        <v/>
      </c>
      <c r="O81" s="101" t="str">
        <f>IF(AND($B81&gt;0,$C81&gt;0,$D81&gt;0,NOT(ISBLANK($H81))),_xlfn.NORM.INV(ABS(VLOOKUP($M$1,VLookups!$A$38:$B$39,2,FALSE)-O$3),$G81,$K81),"")</f>
        <v/>
      </c>
      <c r="P81" s="100" t="str">
        <f>IF(AND($B81&gt;0,$C81&gt;0,$D81&gt;0,NOT(ISBLANK($H81))),_xlfn.NORM.INV(ABS(VLOOKUP($M$1,VLookups!$A$38:$B$39,2,FALSE)-P$3),$G81,$K81),"")</f>
        <v/>
      </c>
      <c r="Q81" s="101" t="str">
        <f>IF(AND($B81&gt;0,$C81&gt;0,$D81&gt;0,NOT(ISBLANK($H81))),_xlfn.NORM.INV(ABS(VLOOKUP($M$1,VLookups!$A$38:$B$39,2,FALSE)-Q$3),$G81,$K81),"")</f>
        <v/>
      </c>
      <c r="R81" s="100" t="str">
        <f>IF(AND($B81&gt;0,$C81&gt;0,$D81&gt;0,NOT(ISBLANK($H81))),_xlfn.NORM.INV(ABS(VLOOKUP($M$1,VLookups!$A$38:$B$39,2,FALSE)-R$3),$G81,$K81),"")</f>
        <v/>
      </c>
      <c r="S81" s="101" t="str">
        <f>IF(AND($B81&gt;0,$C81&gt;0,$D81&gt;0,NOT(ISBLANK($H81))),_xlfn.NORM.INV(ABS(VLOOKUP($M$1,VLookups!$A$38:$B$39,2,FALSE)-S$3),$G81,$K81),"")</f>
        <v/>
      </c>
      <c r="T81" s="100" t="str">
        <f>IF(AND($B81&gt;0,$C81&gt;0,$D81&gt;0,NOT(ISBLANK($H81))),_xlfn.NORM.INV(ABS(VLOOKUP($M$1,VLookups!$A$38:$B$39,2,FALSE)-T$3),$G81,$K81),"")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hidden="1"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IF(AND(B82&gt;0,C82&gt;0,D82&gt;0),IF(ISBLANK(J82),IF(ISBLANK(H82),"",(D82-B82)*VLOOKUP(H82,VLookups!$A$2:$B$8,2,FALSE)),J82),"")</f>
        <v/>
      </c>
      <c r="L82" s="82" t="str">
        <f t="shared" si="405"/>
        <v/>
      </c>
      <c r="M82" s="102"/>
      <c r="N82" s="294" t="str">
        <f>IF(AND(M82&gt;0,C82&gt;0,NOT(K82="")),ABS(VLOOKUP($M$1,VLookups!$A$38:$B$39,2,FALSE)-_xlfn.NORM.DIST(M82,G82,K82,TRUE)),"")</f>
        <v/>
      </c>
      <c r="O82" s="101" t="str">
        <f>IF(AND($B82&gt;0,$C82&gt;0,$D82&gt;0,NOT(ISBLANK($H82))),_xlfn.NORM.INV(ABS(VLOOKUP($M$1,VLookups!$A$38:$B$39,2,FALSE)-O$3),$G82,$K82),"")</f>
        <v/>
      </c>
      <c r="P82" s="100" t="str">
        <f>IF(AND($B82&gt;0,$C82&gt;0,$D82&gt;0,NOT(ISBLANK($H82))),_xlfn.NORM.INV(ABS(VLOOKUP($M$1,VLookups!$A$38:$B$39,2,FALSE)-P$3),$G82,$K82),"")</f>
        <v/>
      </c>
      <c r="Q82" s="101" t="str">
        <f>IF(AND($B82&gt;0,$C82&gt;0,$D82&gt;0,NOT(ISBLANK($H82))),_xlfn.NORM.INV(ABS(VLOOKUP($M$1,VLookups!$A$38:$B$39,2,FALSE)-Q$3),$G82,$K82),"")</f>
        <v/>
      </c>
      <c r="R82" s="100" t="str">
        <f>IF(AND($B82&gt;0,$C82&gt;0,$D82&gt;0,NOT(ISBLANK($H82))),_xlfn.NORM.INV(ABS(VLOOKUP($M$1,VLookups!$A$38:$B$39,2,FALSE)-R$3),$G82,$K82),"")</f>
        <v/>
      </c>
      <c r="S82" s="101" t="str">
        <f>IF(AND($B82&gt;0,$C82&gt;0,$D82&gt;0,NOT(ISBLANK($H82))),_xlfn.NORM.INV(ABS(VLOOKUP($M$1,VLookups!$A$38:$B$39,2,FALSE)-S$3),$G82,$K82),"")</f>
        <v/>
      </c>
      <c r="T82" s="100" t="str">
        <f>IF(AND($B82&gt;0,$C82&gt;0,$D82&gt;0,NOT(ISBLANK($H82))),_xlfn.NORM.INV(ABS(VLOOKUP($M$1,VLookups!$A$38:$B$39,2,FALSE)-T$3),$G82,$K82),"")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hidden="1"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IF(AND(B83&gt;0,C83&gt;0,D83&gt;0),IF(ISBLANK(J83),IF(ISBLANK(H83),"",(D83-B83)*VLOOKUP(H83,VLookups!$A$2:$B$8,2,FALSE)),J83),"")</f>
        <v/>
      </c>
      <c r="L83" s="82" t="str">
        <f t="shared" si="405"/>
        <v/>
      </c>
      <c r="M83" s="102"/>
      <c r="N83" s="294" t="str">
        <f>IF(AND(M83&gt;0,C83&gt;0,NOT(K83="")),ABS(VLOOKUP($M$1,VLookups!$A$38:$B$39,2,FALSE)-_xlfn.NORM.DIST(M83,G83,K83,TRUE)),"")</f>
        <v/>
      </c>
      <c r="O83" s="101" t="str">
        <f>IF(AND($B83&gt;0,$C83&gt;0,$D83&gt;0,NOT(ISBLANK($H83))),_xlfn.NORM.INV(ABS(VLOOKUP($M$1,VLookups!$A$38:$B$39,2,FALSE)-O$3),$G83,$K83),"")</f>
        <v/>
      </c>
      <c r="P83" s="100" t="str">
        <f>IF(AND($B83&gt;0,$C83&gt;0,$D83&gt;0,NOT(ISBLANK($H83))),_xlfn.NORM.INV(ABS(VLOOKUP($M$1,VLookups!$A$38:$B$39,2,FALSE)-P$3),$G83,$K83),"")</f>
        <v/>
      </c>
      <c r="Q83" s="101" t="str">
        <f>IF(AND($B83&gt;0,$C83&gt;0,$D83&gt;0,NOT(ISBLANK($H83))),_xlfn.NORM.INV(ABS(VLOOKUP($M$1,VLookups!$A$38:$B$39,2,FALSE)-Q$3),$G83,$K83),"")</f>
        <v/>
      </c>
      <c r="R83" s="100" t="str">
        <f>IF(AND($B83&gt;0,$C83&gt;0,$D83&gt;0,NOT(ISBLANK($H83))),_xlfn.NORM.INV(ABS(VLOOKUP($M$1,VLookups!$A$38:$B$39,2,FALSE)-R$3),$G83,$K83),"")</f>
        <v/>
      </c>
      <c r="S83" s="101" t="str">
        <f>IF(AND($B83&gt;0,$C83&gt;0,$D83&gt;0,NOT(ISBLANK($H83))),_xlfn.NORM.INV(ABS(VLOOKUP($M$1,VLookups!$A$38:$B$39,2,FALSE)-S$3),$G83,$K83),"")</f>
        <v/>
      </c>
      <c r="T83" s="100" t="str">
        <f>IF(AND($B83&gt;0,$C83&gt;0,$D83&gt;0,NOT(ISBLANK($H83))),_xlfn.NORM.INV(ABS(VLOOKUP($M$1,VLookups!$A$38:$B$39,2,FALSE)-T$3),$G83,$K83),"")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hidden="1"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IF(AND(B84&gt;0,C84&gt;0,D84&gt;0),IF(ISBLANK(J84),IF(ISBLANK(H84),"",(D84-B84)*VLOOKUP(H84,VLookups!$A$2:$B$8,2,FALSE)),J84),"")</f>
        <v/>
      </c>
      <c r="L84" s="82" t="str">
        <f t="shared" si="405"/>
        <v/>
      </c>
      <c r="M84" s="102"/>
      <c r="N84" s="294" t="str">
        <f>IF(AND(M84&gt;0,C84&gt;0,NOT(K84="")),ABS(VLOOKUP($M$1,VLookups!$A$38:$B$39,2,FALSE)-_xlfn.NORM.DIST(M84,G84,K84,TRUE)),"")</f>
        <v/>
      </c>
      <c r="O84" s="101" t="str">
        <f>IF(AND($B84&gt;0,$C84&gt;0,$D84&gt;0,NOT(ISBLANK($H84))),_xlfn.NORM.INV(ABS(VLOOKUP($M$1,VLookups!$A$38:$B$39,2,FALSE)-O$3),$G84,$K84),"")</f>
        <v/>
      </c>
      <c r="P84" s="100" t="str">
        <f>IF(AND($B84&gt;0,$C84&gt;0,$D84&gt;0,NOT(ISBLANK($H84))),_xlfn.NORM.INV(ABS(VLOOKUP($M$1,VLookups!$A$38:$B$39,2,FALSE)-P$3),$G84,$K84),"")</f>
        <v/>
      </c>
      <c r="Q84" s="101" t="str">
        <f>IF(AND($B84&gt;0,$C84&gt;0,$D84&gt;0,NOT(ISBLANK($H84))),_xlfn.NORM.INV(ABS(VLOOKUP($M$1,VLookups!$A$38:$B$39,2,FALSE)-Q$3),$G84,$K84),"")</f>
        <v/>
      </c>
      <c r="R84" s="100" t="str">
        <f>IF(AND($B84&gt;0,$C84&gt;0,$D84&gt;0,NOT(ISBLANK($H84))),_xlfn.NORM.INV(ABS(VLOOKUP($M$1,VLookups!$A$38:$B$39,2,FALSE)-R$3),$G84,$K84),"")</f>
        <v/>
      </c>
      <c r="S84" s="101" t="str">
        <f>IF(AND($B84&gt;0,$C84&gt;0,$D84&gt;0,NOT(ISBLANK($H84))),_xlfn.NORM.INV(ABS(VLOOKUP($M$1,VLookups!$A$38:$B$39,2,FALSE)-S$3),$G84,$K84),"")</f>
        <v/>
      </c>
      <c r="T84" s="100" t="str">
        <f>IF(AND($B84&gt;0,$C84&gt;0,$D84&gt;0,NOT(ISBLANK($H84))),_xlfn.NORM.INV(ABS(VLOOKUP($M$1,VLookups!$A$38:$B$39,2,FALSE)-T$3),$G84,$K84),"")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hidden="1"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IF(AND(B85&gt;0,C85&gt;0,D85&gt;0),IF(ISBLANK(J85),IF(ISBLANK(H85),"",(D85-B85)*VLOOKUP(H85,VLookups!$A$2:$B$8,2,FALSE)),J85),"")</f>
        <v/>
      </c>
      <c r="L85" s="82" t="str">
        <f t="shared" si="405"/>
        <v/>
      </c>
      <c r="M85" s="102"/>
      <c r="N85" s="294" t="str">
        <f>IF(AND(M85&gt;0,C85&gt;0,NOT(K85="")),ABS(VLOOKUP($M$1,VLookups!$A$38:$B$39,2,FALSE)-_xlfn.NORM.DIST(M85,G85,K85,TRUE)),"")</f>
        <v/>
      </c>
      <c r="O85" s="101" t="str">
        <f>IF(AND($B85&gt;0,$C85&gt;0,$D85&gt;0,NOT(ISBLANK($H85))),_xlfn.NORM.INV(ABS(VLOOKUP($M$1,VLookups!$A$38:$B$39,2,FALSE)-O$3),$G85,$K85),"")</f>
        <v/>
      </c>
      <c r="P85" s="100" t="str">
        <f>IF(AND($B85&gt;0,$C85&gt;0,$D85&gt;0,NOT(ISBLANK($H85))),_xlfn.NORM.INV(ABS(VLOOKUP($M$1,VLookups!$A$38:$B$39,2,FALSE)-P$3),$G85,$K85),"")</f>
        <v/>
      </c>
      <c r="Q85" s="101" t="str">
        <f>IF(AND($B85&gt;0,$C85&gt;0,$D85&gt;0,NOT(ISBLANK($H85))),_xlfn.NORM.INV(ABS(VLOOKUP($M$1,VLookups!$A$38:$B$39,2,FALSE)-Q$3),$G85,$K85),"")</f>
        <v/>
      </c>
      <c r="R85" s="100" t="str">
        <f>IF(AND($B85&gt;0,$C85&gt;0,$D85&gt;0,NOT(ISBLANK($H85))),_xlfn.NORM.INV(ABS(VLOOKUP($M$1,VLookups!$A$38:$B$39,2,FALSE)-R$3),$G85,$K85),"")</f>
        <v/>
      </c>
      <c r="S85" s="101" t="str">
        <f>IF(AND($B85&gt;0,$C85&gt;0,$D85&gt;0,NOT(ISBLANK($H85))),_xlfn.NORM.INV(ABS(VLOOKUP($M$1,VLookups!$A$38:$B$39,2,FALSE)-S$3),$G85,$K85),"")</f>
        <v/>
      </c>
      <c r="T85" s="100" t="str">
        <f>IF(AND($B85&gt;0,$C85&gt;0,$D85&gt;0,NOT(ISBLANK($H85))),_xlfn.NORM.INV(ABS(VLOOKUP($M$1,VLookups!$A$38:$B$39,2,FALSE)-T$3),$G85,$K85),"")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hidden="1"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IF(AND(B86&gt;0,C86&gt;0,D86&gt;0),IF(ISBLANK(J86),IF(ISBLANK(H86),"",(D86-B86)*VLOOKUP(H86,VLookups!$A$2:$B$8,2,FALSE)),J86),"")</f>
        <v/>
      </c>
      <c r="L86" s="82" t="str">
        <f t="shared" si="405"/>
        <v/>
      </c>
      <c r="M86" s="102"/>
      <c r="N86" s="294" t="str">
        <f>IF(AND(M86&gt;0,C86&gt;0,NOT(K86="")),ABS(VLOOKUP($M$1,VLookups!$A$38:$B$39,2,FALSE)-_xlfn.NORM.DIST(M86,G86,K86,TRUE)),"")</f>
        <v/>
      </c>
      <c r="O86" s="101" t="str">
        <f>IF(AND($B86&gt;0,$C86&gt;0,$D86&gt;0,NOT(ISBLANK($H86))),_xlfn.NORM.INV(ABS(VLOOKUP($M$1,VLookups!$A$38:$B$39,2,FALSE)-O$3),$G86,$K86),"")</f>
        <v/>
      </c>
      <c r="P86" s="100" t="str">
        <f>IF(AND($B86&gt;0,$C86&gt;0,$D86&gt;0,NOT(ISBLANK($H86))),_xlfn.NORM.INV(ABS(VLOOKUP($M$1,VLookups!$A$38:$B$39,2,FALSE)-P$3),$G86,$K86),"")</f>
        <v/>
      </c>
      <c r="Q86" s="101" t="str">
        <f>IF(AND($B86&gt;0,$C86&gt;0,$D86&gt;0,NOT(ISBLANK($H86))),_xlfn.NORM.INV(ABS(VLOOKUP($M$1,VLookups!$A$38:$B$39,2,FALSE)-Q$3),$G86,$K86),"")</f>
        <v/>
      </c>
      <c r="R86" s="100" t="str">
        <f>IF(AND($B86&gt;0,$C86&gt;0,$D86&gt;0,NOT(ISBLANK($H86))),_xlfn.NORM.INV(ABS(VLOOKUP($M$1,VLookups!$A$38:$B$39,2,FALSE)-R$3),$G86,$K86),"")</f>
        <v/>
      </c>
      <c r="S86" s="101" t="str">
        <f>IF(AND($B86&gt;0,$C86&gt;0,$D86&gt;0,NOT(ISBLANK($H86))),_xlfn.NORM.INV(ABS(VLOOKUP($M$1,VLookups!$A$38:$B$39,2,FALSE)-S$3),$G86,$K86),"")</f>
        <v/>
      </c>
      <c r="T86" s="100" t="str">
        <f>IF(AND($B86&gt;0,$C86&gt;0,$D86&gt;0,NOT(ISBLANK($H86))),_xlfn.NORM.INV(ABS(VLOOKUP($M$1,VLookups!$A$38:$B$39,2,FALSE)-T$3),$G86,$K86),"")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hidden="1"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IF(AND(B87&gt;0,C87&gt;0,D87&gt;0),IF(ISBLANK(J87),IF(ISBLANK(H87),"",(D87-B87)*VLOOKUP(H87,VLookups!$A$2:$B$8,2,FALSE)),J87),"")</f>
        <v/>
      </c>
      <c r="L87" s="82" t="str">
        <f t="shared" si="405"/>
        <v/>
      </c>
      <c r="M87" s="102"/>
      <c r="N87" s="294" t="str">
        <f>IF(AND(M87&gt;0,C87&gt;0,NOT(K87="")),ABS(VLOOKUP($M$1,VLookups!$A$38:$B$39,2,FALSE)-_xlfn.NORM.DIST(M87,G87,K87,TRUE)),"")</f>
        <v/>
      </c>
      <c r="O87" s="101" t="str">
        <f>IF(AND($B87&gt;0,$C87&gt;0,$D87&gt;0,NOT(ISBLANK($H87))),_xlfn.NORM.INV(ABS(VLOOKUP($M$1,VLookups!$A$38:$B$39,2,FALSE)-O$3),$G87,$K87),"")</f>
        <v/>
      </c>
      <c r="P87" s="100" t="str">
        <f>IF(AND($B87&gt;0,$C87&gt;0,$D87&gt;0,NOT(ISBLANK($H87))),_xlfn.NORM.INV(ABS(VLOOKUP($M$1,VLookups!$A$38:$B$39,2,FALSE)-P$3),$G87,$K87),"")</f>
        <v/>
      </c>
      <c r="Q87" s="101" t="str">
        <f>IF(AND($B87&gt;0,$C87&gt;0,$D87&gt;0,NOT(ISBLANK($H87))),_xlfn.NORM.INV(ABS(VLOOKUP($M$1,VLookups!$A$38:$B$39,2,FALSE)-Q$3),$G87,$K87),"")</f>
        <v/>
      </c>
      <c r="R87" s="100" t="str">
        <f>IF(AND($B87&gt;0,$C87&gt;0,$D87&gt;0,NOT(ISBLANK($H87))),_xlfn.NORM.INV(ABS(VLOOKUP($M$1,VLookups!$A$38:$B$39,2,FALSE)-R$3),$G87,$K87),"")</f>
        <v/>
      </c>
      <c r="S87" s="101" t="str">
        <f>IF(AND($B87&gt;0,$C87&gt;0,$D87&gt;0,NOT(ISBLANK($H87))),_xlfn.NORM.INV(ABS(VLOOKUP($M$1,VLookups!$A$38:$B$39,2,FALSE)-S$3),$G87,$K87),"")</f>
        <v/>
      </c>
      <c r="T87" s="100" t="str">
        <f>IF(AND($B87&gt;0,$C87&gt;0,$D87&gt;0,NOT(ISBLANK($H87))),_xlfn.NORM.INV(ABS(VLOOKUP($M$1,VLookups!$A$38:$B$39,2,FALSE)-T$3),$G87,$K87),"")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hidden="1"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IF(AND(B88&gt;0,C88&gt;0,D88&gt;0),IF(ISBLANK(J88),IF(ISBLANK(H88),"",(D88-B88)*VLOOKUP(H88,VLookups!$A$2:$B$8,2,FALSE)),J88),"")</f>
        <v/>
      </c>
      <c r="L88" s="82" t="str">
        <f t="shared" si="405"/>
        <v/>
      </c>
      <c r="M88" s="102"/>
      <c r="N88" s="294" t="str">
        <f>IF(AND(M88&gt;0,C88&gt;0,NOT(K88="")),ABS(VLOOKUP($M$1,VLookups!$A$38:$B$39,2,FALSE)-_xlfn.NORM.DIST(M88,G88,K88,TRUE)),"")</f>
        <v/>
      </c>
      <c r="O88" s="101" t="str">
        <f>IF(AND($B88&gt;0,$C88&gt;0,$D88&gt;0,NOT(ISBLANK($H88))),_xlfn.NORM.INV(ABS(VLOOKUP($M$1,VLookups!$A$38:$B$39,2,FALSE)-O$3),$G88,$K88),"")</f>
        <v/>
      </c>
      <c r="P88" s="100" t="str">
        <f>IF(AND($B88&gt;0,$C88&gt;0,$D88&gt;0,NOT(ISBLANK($H88))),_xlfn.NORM.INV(ABS(VLOOKUP($M$1,VLookups!$A$38:$B$39,2,FALSE)-P$3),$G88,$K88),"")</f>
        <v/>
      </c>
      <c r="Q88" s="101" t="str">
        <f>IF(AND($B88&gt;0,$C88&gt;0,$D88&gt;0,NOT(ISBLANK($H88))),_xlfn.NORM.INV(ABS(VLOOKUP($M$1,VLookups!$A$38:$B$39,2,FALSE)-Q$3),$G88,$K88),"")</f>
        <v/>
      </c>
      <c r="R88" s="100" t="str">
        <f>IF(AND($B88&gt;0,$C88&gt;0,$D88&gt;0,NOT(ISBLANK($H88))),_xlfn.NORM.INV(ABS(VLOOKUP($M$1,VLookups!$A$38:$B$39,2,FALSE)-R$3),$G88,$K88),"")</f>
        <v/>
      </c>
      <c r="S88" s="101" t="str">
        <f>IF(AND($B88&gt;0,$C88&gt;0,$D88&gt;0,NOT(ISBLANK($H88))),_xlfn.NORM.INV(ABS(VLOOKUP($M$1,VLookups!$A$38:$B$39,2,FALSE)-S$3),$G88,$K88),"")</f>
        <v/>
      </c>
      <c r="T88" s="100" t="str">
        <f>IF(AND($B88&gt;0,$C88&gt;0,$D88&gt;0,NOT(ISBLANK($H88))),_xlfn.NORM.INV(ABS(VLOOKUP($M$1,VLookups!$A$38:$B$39,2,FALSE)-T$3),$G88,$K88),"")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hidden="1"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IF(AND(B89&gt;0,C89&gt;0,D89&gt;0),IF(ISBLANK(J89),IF(ISBLANK(H89),"",(D89-B89)*VLOOKUP(H89,VLookups!$A$2:$B$8,2,FALSE)),J89),"")</f>
        <v/>
      </c>
      <c r="L89" s="82" t="str">
        <f t="shared" si="405"/>
        <v/>
      </c>
      <c r="M89" s="102"/>
      <c r="N89" s="294" t="str">
        <f>IF(AND(M89&gt;0,C89&gt;0,NOT(K89="")),ABS(VLOOKUP($M$1,VLookups!$A$38:$B$39,2,FALSE)-_xlfn.NORM.DIST(M89,G89,K89,TRUE)),"")</f>
        <v/>
      </c>
      <c r="O89" s="101" t="str">
        <f>IF(AND($B89&gt;0,$C89&gt;0,$D89&gt;0,NOT(ISBLANK($H89))),_xlfn.NORM.INV(ABS(VLOOKUP($M$1,VLookups!$A$38:$B$39,2,FALSE)-O$3),$G89,$K89),"")</f>
        <v/>
      </c>
      <c r="P89" s="100" t="str">
        <f>IF(AND($B89&gt;0,$C89&gt;0,$D89&gt;0,NOT(ISBLANK($H89))),_xlfn.NORM.INV(ABS(VLOOKUP($M$1,VLookups!$A$38:$B$39,2,FALSE)-P$3),$G89,$K89),"")</f>
        <v/>
      </c>
      <c r="Q89" s="101" t="str">
        <f>IF(AND($B89&gt;0,$C89&gt;0,$D89&gt;0,NOT(ISBLANK($H89))),_xlfn.NORM.INV(ABS(VLOOKUP($M$1,VLookups!$A$38:$B$39,2,FALSE)-Q$3),$G89,$K89),"")</f>
        <v/>
      </c>
      <c r="R89" s="100" t="str">
        <f>IF(AND($B89&gt;0,$C89&gt;0,$D89&gt;0,NOT(ISBLANK($H89))),_xlfn.NORM.INV(ABS(VLOOKUP($M$1,VLookups!$A$38:$B$39,2,FALSE)-R$3),$G89,$K89),"")</f>
        <v/>
      </c>
      <c r="S89" s="101" t="str">
        <f>IF(AND($B89&gt;0,$C89&gt;0,$D89&gt;0,NOT(ISBLANK($H89))),_xlfn.NORM.INV(ABS(VLOOKUP($M$1,VLookups!$A$38:$B$39,2,FALSE)-S$3),$G89,$K89),"")</f>
        <v/>
      </c>
      <c r="T89" s="100" t="str">
        <f>IF(AND($B89&gt;0,$C89&gt;0,$D89&gt;0,NOT(ISBLANK($H89))),_xlfn.NORM.INV(ABS(VLOOKUP($M$1,VLookups!$A$38:$B$39,2,FALSE)-T$3),$G89,$K89),"")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hidden="1"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IF(AND(B90&gt;0,C90&gt;0,D90&gt;0),IF(ISBLANK(J90),IF(ISBLANK(H90),"",(D90-B90)*VLOOKUP(H90,VLookups!$A$2:$B$8,2,FALSE)),J90),"")</f>
        <v/>
      </c>
      <c r="L90" s="82" t="str">
        <f t="shared" si="405"/>
        <v/>
      </c>
      <c r="M90" s="102"/>
      <c r="N90" s="294" t="str">
        <f>IF(AND(M90&gt;0,C90&gt;0,NOT(K90="")),ABS(VLOOKUP($M$1,VLookups!$A$38:$B$39,2,FALSE)-_xlfn.NORM.DIST(M90,G90,K90,TRUE)),"")</f>
        <v/>
      </c>
      <c r="O90" s="101" t="str">
        <f>IF(AND($B90&gt;0,$C90&gt;0,$D90&gt;0,NOT(ISBLANK($H90))),_xlfn.NORM.INV(ABS(VLOOKUP($M$1,VLookups!$A$38:$B$39,2,FALSE)-O$3),$G90,$K90),"")</f>
        <v/>
      </c>
      <c r="P90" s="100" t="str">
        <f>IF(AND($B90&gt;0,$C90&gt;0,$D90&gt;0,NOT(ISBLANK($H90))),_xlfn.NORM.INV(ABS(VLOOKUP($M$1,VLookups!$A$38:$B$39,2,FALSE)-P$3),$G90,$K90),"")</f>
        <v/>
      </c>
      <c r="Q90" s="101" t="str">
        <f>IF(AND($B90&gt;0,$C90&gt;0,$D90&gt;0,NOT(ISBLANK($H90))),_xlfn.NORM.INV(ABS(VLOOKUP($M$1,VLookups!$A$38:$B$39,2,FALSE)-Q$3),$G90,$K90),"")</f>
        <v/>
      </c>
      <c r="R90" s="100" t="str">
        <f>IF(AND($B90&gt;0,$C90&gt;0,$D90&gt;0,NOT(ISBLANK($H90))),_xlfn.NORM.INV(ABS(VLOOKUP($M$1,VLookups!$A$38:$B$39,2,FALSE)-R$3),$G90,$K90),"")</f>
        <v/>
      </c>
      <c r="S90" s="101" t="str">
        <f>IF(AND($B90&gt;0,$C90&gt;0,$D90&gt;0,NOT(ISBLANK($H90))),_xlfn.NORM.INV(ABS(VLOOKUP($M$1,VLookups!$A$38:$B$39,2,FALSE)-S$3),$G90,$K90),"")</f>
        <v/>
      </c>
      <c r="T90" s="100" t="str">
        <f>IF(AND($B90&gt;0,$C90&gt;0,$D90&gt;0,NOT(ISBLANK($H90))),_xlfn.NORM.INV(ABS(VLOOKUP($M$1,VLookups!$A$38:$B$39,2,FALSE)-T$3),$G90,$K90),"")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hidden="1"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IF(AND(B91&gt;0,C91&gt;0,D91&gt;0),IF(ISBLANK(J91),IF(ISBLANK(H91),"",(D91-B91)*VLOOKUP(H91,VLookups!$A$2:$B$8,2,FALSE)),J91),"")</f>
        <v/>
      </c>
      <c r="L91" s="82" t="str">
        <f t="shared" si="405"/>
        <v/>
      </c>
      <c r="M91" s="102"/>
      <c r="N91" s="294" t="str">
        <f>IF(AND(M91&gt;0,C91&gt;0,NOT(K91="")),ABS(VLOOKUP($M$1,VLookups!$A$38:$B$39,2,FALSE)-_xlfn.NORM.DIST(M91,G91,K91,TRUE)),"")</f>
        <v/>
      </c>
      <c r="O91" s="101" t="str">
        <f>IF(AND($B91&gt;0,$C91&gt;0,$D91&gt;0,NOT(ISBLANK($H91))),_xlfn.NORM.INV(ABS(VLOOKUP($M$1,VLookups!$A$38:$B$39,2,FALSE)-O$3),$G91,$K91),"")</f>
        <v/>
      </c>
      <c r="P91" s="100" t="str">
        <f>IF(AND($B91&gt;0,$C91&gt;0,$D91&gt;0,NOT(ISBLANK($H91))),_xlfn.NORM.INV(ABS(VLOOKUP($M$1,VLookups!$A$38:$B$39,2,FALSE)-P$3),$G91,$K91),"")</f>
        <v/>
      </c>
      <c r="Q91" s="101" t="str">
        <f>IF(AND($B91&gt;0,$C91&gt;0,$D91&gt;0,NOT(ISBLANK($H91))),_xlfn.NORM.INV(ABS(VLOOKUP($M$1,VLookups!$A$38:$B$39,2,FALSE)-Q$3),$G91,$K91),"")</f>
        <v/>
      </c>
      <c r="R91" s="100" t="str">
        <f>IF(AND($B91&gt;0,$C91&gt;0,$D91&gt;0,NOT(ISBLANK($H91))),_xlfn.NORM.INV(ABS(VLOOKUP($M$1,VLookups!$A$38:$B$39,2,FALSE)-R$3),$G91,$K91),"")</f>
        <v/>
      </c>
      <c r="S91" s="101" t="str">
        <f>IF(AND($B91&gt;0,$C91&gt;0,$D91&gt;0,NOT(ISBLANK($H91))),_xlfn.NORM.INV(ABS(VLOOKUP($M$1,VLookups!$A$38:$B$39,2,FALSE)-S$3),$G91,$K91),"")</f>
        <v/>
      </c>
      <c r="T91" s="100" t="str">
        <f>IF(AND($B91&gt;0,$C91&gt;0,$D91&gt;0,NOT(ISBLANK($H91))),_xlfn.NORM.INV(ABS(VLOOKUP($M$1,VLookups!$A$38:$B$39,2,FALSE)-T$3),$G91,$K91),"")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hidden="1"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IF(AND(B92&gt;0,C92&gt;0,D92&gt;0),IF(ISBLANK(J92),IF(ISBLANK(H92),"",(D92-B92)*VLOOKUP(H92,VLookups!$A$2:$B$8,2,FALSE)),J92),"")</f>
        <v/>
      </c>
      <c r="L92" s="82" t="str">
        <f t="shared" si="405"/>
        <v/>
      </c>
      <c r="M92" s="102"/>
      <c r="N92" s="294" t="str">
        <f>IF(AND(M92&gt;0,C92&gt;0,NOT(K92="")),ABS(VLOOKUP($M$1,VLookups!$A$38:$B$39,2,FALSE)-_xlfn.NORM.DIST(M92,G92,K92,TRUE)),"")</f>
        <v/>
      </c>
      <c r="O92" s="101" t="str">
        <f>IF(AND($B92&gt;0,$C92&gt;0,$D92&gt;0,NOT(ISBLANK($H92))),_xlfn.NORM.INV(ABS(VLOOKUP($M$1,VLookups!$A$38:$B$39,2,FALSE)-O$3),$G92,$K92),"")</f>
        <v/>
      </c>
      <c r="P92" s="100" t="str">
        <f>IF(AND($B92&gt;0,$C92&gt;0,$D92&gt;0,NOT(ISBLANK($H92))),_xlfn.NORM.INV(ABS(VLOOKUP($M$1,VLookups!$A$38:$B$39,2,FALSE)-P$3),$G92,$K92),"")</f>
        <v/>
      </c>
      <c r="Q92" s="101" t="str">
        <f>IF(AND($B92&gt;0,$C92&gt;0,$D92&gt;0,NOT(ISBLANK($H92))),_xlfn.NORM.INV(ABS(VLOOKUP($M$1,VLookups!$A$38:$B$39,2,FALSE)-Q$3),$G92,$K92),"")</f>
        <v/>
      </c>
      <c r="R92" s="100" t="str">
        <f>IF(AND($B92&gt;0,$C92&gt;0,$D92&gt;0,NOT(ISBLANK($H92))),_xlfn.NORM.INV(ABS(VLOOKUP($M$1,VLookups!$A$38:$B$39,2,FALSE)-R$3),$G92,$K92),"")</f>
        <v/>
      </c>
      <c r="S92" s="101" t="str">
        <f>IF(AND($B92&gt;0,$C92&gt;0,$D92&gt;0,NOT(ISBLANK($H92))),_xlfn.NORM.INV(ABS(VLOOKUP($M$1,VLookups!$A$38:$B$39,2,FALSE)-S$3),$G92,$K92),"")</f>
        <v/>
      </c>
      <c r="T92" s="100" t="str">
        <f>IF(AND($B92&gt;0,$C92&gt;0,$D92&gt;0,NOT(ISBLANK($H92))),_xlfn.NORM.INV(ABS(VLOOKUP($M$1,VLookups!$A$38:$B$39,2,FALSE)-T$3),$G92,$K92),"")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hidden="1"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IF(AND(B93&gt;0,C93&gt;0,D93&gt;0),IF(ISBLANK(J93),IF(ISBLANK(H93),"",(D93-B93)*VLOOKUP(H93,VLookups!$A$2:$B$8,2,FALSE)),J93),"")</f>
        <v/>
      </c>
      <c r="L93" s="82" t="str">
        <f t="shared" si="405"/>
        <v/>
      </c>
      <c r="M93" s="102"/>
      <c r="N93" s="294" t="str">
        <f>IF(AND(M93&gt;0,C93&gt;0,NOT(K93="")),ABS(VLOOKUP($M$1,VLookups!$A$38:$B$39,2,FALSE)-_xlfn.NORM.DIST(M93,G93,K93,TRUE)),"")</f>
        <v/>
      </c>
      <c r="O93" s="101" t="str">
        <f>IF(AND($B93&gt;0,$C93&gt;0,$D93&gt;0,NOT(ISBLANK($H93))),_xlfn.NORM.INV(ABS(VLOOKUP($M$1,VLookups!$A$38:$B$39,2,FALSE)-O$3),$G93,$K93),"")</f>
        <v/>
      </c>
      <c r="P93" s="100" t="str">
        <f>IF(AND($B93&gt;0,$C93&gt;0,$D93&gt;0,NOT(ISBLANK($H93))),_xlfn.NORM.INV(ABS(VLOOKUP($M$1,VLookups!$A$38:$B$39,2,FALSE)-P$3),$G93,$K93),"")</f>
        <v/>
      </c>
      <c r="Q93" s="101" t="str">
        <f>IF(AND($B93&gt;0,$C93&gt;0,$D93&gt;0,NOT(ISBLANK($H93))),_xlfn.NORM.INV(ABS(VLOOKUP($M$1,VLookups!$A$38:$B$39,2,FALSE)-Q$3),$G93,$K93),"")</f>
        <v/>
      </c>
      <c r="R93" s="100" t="str">
        <f>IF(AND($B93&gt;0,$C93&gt;0,$D93&gt;0,NOT(ISBLANK($H93))),_xlfn.NORM.INV(ABS(VLOOKUP($M$1,VLookups!$A$38:$B$39,2,FALSE)-R$3),$G93,$K93),"")</f>
        <v/>
      </c>
      <c r="S93" s="101" t="str">
        <f>IF(AND($B93&gt;0,$C93&gt;0,$D93&gt;0,NOT(ISBLANK($H93))),_xlfn.NORM.INV(ABS(VLOOKUP($M$1,VLookups!$A$38:$B$39,2,FALSE)-S$3),$G93,$K93),"")</f>
        <v/>
      </c>
      <c r="T93" s="100" t="str">
        <f>IF(AND($B93&gt;0,$C93&gt;0,$D93&gt;0,NOT(ISBLANK($H93))),_xlfn.NORM.INV(ABS(VLOOKUP($M$1,VLookups!$A$38:$B$39,2,FALSE)-T$3),$G93,$K93),"")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hidden="1"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IF(AND(B94&gt;0,C94&gt;0,D94&gt;0),IF(ISBLANK(J94),IF(ISBLANK(H94),"",(D94-B94)*VLOOKUP(H94,VLookups!$A$2:$B$8,2,FALSE)),J94),"")</f>
        <v/>
      </c>
      <c r="L94" s="82" t="str">
        <f t="shared" si="405"/>
        <v/>
      </c>
      <c r="M94" s="102"/>
      <c r="N94" s="294" t="str">
        <f>IF(AND(M94&gt;0,C94&gt;0,NOT(K94="")),ABS(VLOOKUP($M$1,VLookups!$A$38:$B$39,2,FALSE)-_xlfn.NORM.DIST(M94,G94,K94,TRUE)),"")</f>
        <v/>
      </c>
      <c r="O94" s="101" t="str">
        <f>IF(AND($B94&gt;0,$C94&gt;0,$D94&gt;0,NOT(ISBLANK($H94))),_xlfn.NORM.INV(ABS(VLOOKUP($M$1,VLookups!$A$38:$B$39,2,FALSE)-O$3),$G94,$K94),"")</f>
        <v/>
      </c>
      <c r="P94" s="100" t="str">
        <f>IF(AND($B94&gt;0,$C94&gt;0,$D94&gt;0,NOT(ISBLANK($H94))),_xlfn.NORM.INV(ABS(VLOOKUP($M$1,VLookups!$A$38:$B$39,2,FALSE)-P$3),$G94,$K94),"")</f>
        <v/>
      </c>
      <c r="Q94" s="101" t="str">
        <f>IF(AND($B94&gt;0,$C94&gt;0,$D94&gt;0,NOT(ISBLANK($H94))),_xlfn.NORM.INV(ABS(VLOOKUP($M$1,VLookups!$A$38:$B$39,2,FALSE)-Q$3),$G94,$K94),"")</f>
        <v/>
      </c>
      <c r="R94" s="100" t="str">
        <f>IF(AND($B94&gt;0,$C94&gt;0,$D94&gt;0,NOT(ISBLANK($H94))),_xlfn.NORM.INV(ABS(VLOOKUP($M$1,VLookups!$A$38:$B$39,2,FALSE)-R$3),$G94,$K94),"")</f>
        <v/>
      </c>
      <c r="S94" s="101" t="str">
        <f>IF(AND($B94&gt;0,$C94&gt;0,$D94&gt;0,NOT(ISBLANK($H94))),_xlfn.NORM.INV(ABS(VLOOKUP($M$1,VLookups!$A$38:$B$39,2,FALSE)-S$3),$G94,$K94),"")</f>
        <v/>
      </c>
      <c r="T94" s="100" t="str">
        <f>IF(AND($B94&gt;0,$C94&gt;0,$D94&gt;0,NOT(ISBLANK($H94))),_xlfn.NORM.INV(ABS(VLOOKUP($M$1,VLookups!$A$38:$B$39,2,FALSE)-T$3),$G94,$K94),"")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hidden="1"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IF(AND(B95&gt;0,C95&gt;0,D95&gt;0),IF(ISBLANK(J95),IF(ISBLANK(H95),"",(D95-B95)*VLOOKUP(H95,VLookups!$A$2:$B$8,2,FALSE)),J95),"")</f>
        <v/>
      </c>
      <c r="L95" s="82" t="str">
        <f t="shared" si="405"/>
        <v/>
      </c>
      <c r="M95" s="102"/>
      <c r="N95" s="294" t="str">
        <f>IF(AND(M95&gt;0,C95&gt;0,NOT(K95="")),ABS(VLOOKUP($M$1,VLookups!$A$38:$B$39,2,FALSE)-_xlfn.NORM.DIST(M95,G95,K95,TRUE)),"")</f>
        <v/>
      </c>
      <c r="O95" s="101" t="str">
        <f>IF(AND($B95&gt;0,$C95&gt;0,$D95&gt;0,NOT(ISBLANK($H95))),_xlfn.NORM.INV(ABS(VLOOKUP($M$1,VLookups!$A$38:$B$39,2,FALSE)-O$3),$G95,$K95),"")</f>
        <v/>
      </c>
      <c r="P95" s="100" t="str">
        <f>IF(AND($B95&gt;0,$C95&gt;0,$D95&gt;0,NOT(ISBLANK($H95))),_xlfn.NORM.INV(ABS(VLOOKUP($M$1,VLookups!$A$38:$B$39,2,FALSE)-P$3),$G95,$K95),"")</f>
        <v/>
      </c>
      <c r="Q95" s="101" t="str">
        <f>IF(AND($B95&gt;0,$C95&gt;0,$D95&gt;0,NOT(ISBLANK($H95))),_xlfn.NORM.INV(ABS(VLOOKUP($M$1,VLookups!$A$38:$B$39,2,FALSE)-Q$3),$G95,$K95),"")</f>
        <v/>
      </c>
      <c r="R95" s="100" t="str">
        <f>IF(AND($B95&gt;0,$C95&gt;0,$D95&gt;0,NOT(ISBLANK($H95))),_xlfn.NORM.INV(ABS(VLOOKUP($M$1,VLookups!$A$38:$B$39,2,FALSE)-R$3),$G95,$K95),"")</f>
        <v/>
      </c>
      <c r="S95" s="101" t="str">
        <f>IF(AND($B95&gt;0,$C95&gt;0,$D95&gt;0,NOT(ISBLANK($H95))),_xlfn.NORM.INV(ABS(VLOOKUP($M$1,VLookups!$A$38:$B$39,2,FALSE)-S$3),$G95,$K95),"")</f>
        <v/>
      </c>
      <c r="T95" s="100" t="str">
        <f>IF(AND($B95&gt;0,$C95&gt;0,$D95&gt;0,NOT(ISBLANK($H95))),_xlfn.NORM.INV(ABS(VLOOKUP($M$1,VLookups!$A$38:$B$39,2,FALSE)-T$3),$G95,$K95),"")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hidden="1"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IF(AND(B96&gt;0,C96&gt;0,D96&gt;0),IF(ISBLANK(J96),IF(ISBLANK(H96),"",(D96-B96)*VLOOKUP(H96,VLookups!$A$2:$B$8,2,FALSE)),J96),"")</f>
        <v/>
      </c>
      <c r="L96" s="82" t="str">
        <f t="shared" si="405"/>
        <v/>
      </c>
      <c r="M96" s="102"/>
      <c r="N96" s="294" t="str">
        <f>IF(AND(M96&gt;0,C96&gt;0,NOT(K96="")),ABS(VLOOKUP($M$1,VLookups!$A$38:$B$39,2,FALSE)-_xlfn.NORM.DIST(M96,G96,K96,TRUE)),"")</f>
        <v/>
      </c>
      <c r="O96" s="101" t="str">
        <f>IF(AND($B96&gt;0,$C96&gt;0,$D96&gt;0,NOT(ISBLANK($H96))),_xlfn.NORM.INV(ABS(VLOOKUP($M$1,VLookups!$A$38:$B$39,2,FALSE)-O$3),$G96,$K96),"")</f>
        <v/>
      </c>
      <c r="P96" s="100" t="str">
        <f>IF(AND($B96&gt;0,$C96&gt;0,$D96&gt;0,NOT(ISBLANK($H96))),_xlfn.NORM.INV(ABS(VLOOKUP($M$1,VLookups!$A$38:$B$39,2,FALSE)-P$3),$G96,$K96),"")</f>
        <v/>
      </c>
      <c r="Q96" s="101" t="str">
        <f>IF(AND($B96&gt;0,$C96&gt;0,$D96&gt;0,NOT(ISBLANK($H96))),_xlfn.NORM.INV(ABS(VLOOKUP($M$1,VLookups!$A$38:$B$39,2,FALSE)-Q$3),$G96,$K96),"")</f>
        <v/>
      </c>
      <c r="R96" s="100" t="str">
        <f>IF(AND($B96&gt;0,$C96&gt;0,$D96&gt;0,NOT(ISBLANK($H96))),_xlfn.NORM.INV(ABS(VLOOKUP($M$1,VLookups!$A$38:$B$39,2,FALSE)-R$3),$G96,$K96),"")</f>
        <v/>
      </c>
      <c r="S96" s="101" t="str">
        <f>IF(AND($B96&gt;0,$C96&gt;0,$D96&gt;0,NOT(ISBLANK($H96))),_xlfn.NORM.INV(ABS(VLOOKUP($M$1,VLookups!$A$38:$B$39,2,FALSE)-S$3),$G96,$K96),"")</f>
        <v/>
      </c>
      <c r="T96" s="100" t="str">
        <f>IF(AND($B96&gt;0,$C96&gt;0,$D96&gt;0,NOT(ISBLANK($H96))),_xlfn.NORM.INV(ABS(VLOOKUP($M$1,VLookups!$A$38:$B$39,2,FALSE)-T$3),$G96,$K96),"")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hidden="1"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IF(AND(B97&gt;0,C97&gt;0,D97&gt;0),IF(ISBLANK(J97),IF(ISBLANK(H97),"",(D97-B97)*VLOOKUP(H97,VLookups!$A$2:$B$8,2,FALSE)),J97),"")</f>
        <v/>
      </c>
      <c r="L97" s="82" t="str">
        <f t="shared" si="405"/>
        <v/>
      </c>
      <c r="M97" s="102"/>
      <c r="N97" s="294" t="str">
        <f>IF(AND(M97&gt;0,C97&gt;0,NOT(K97="")),ABS(VLOOKUP($M$1,VLookups!$A$38:$B$39,2,FALSE)-_xlfn.NORM.DIST(M97,G97,K97,TRUE)),"")</f>
        <v/>
      </c>
      <c r="O97" s="101" t="str">
        <f>IF(AND($B97&gt;0,$C97&gt;0,$D97&gt;0,NOT(ISBLANK($H97))),_xlfn.NORM.INV(ABS(VLOOKUP($M$1,VLookups!$A$38:$B$39,2,FALSE)-O$3),$G97,$K97),"")</f>
        <v/>
      </c>
      <c r="P97" s="100" t="str">
        <f>IF(AND($B97&gt;0,$C97&gt;0,$D97&gt;0,NOT(ISBLANK($H97))),_xlfn.NORM.INV(ABS(VLOOKUP($M$1,VLookups!$A$38:$B$39,2,FALSE)-P$3),$G97,$K97),"")</f>
        <v/>
      </c>
      <c r="Q97" s="101" t="str">
        <f>IF(AND($B97&gt;0,$C97&gt;0,$D97&gt;0,NOT(ISBLANK($H97))),_xlfn.NORM.INV(ABS(VLOOKUP($M$1,VLookups!$A$38:$B$39,2,FALSE)-Q$3),$G97,$K97),"")</f>
        <v/>
      </c>
      <c r="R97" s="100" t="str">
        <f>IF(AND($B97&gt;0,$C97&gt;0,$D97&gt;0,NOT(ISBLANK($H97))),_xlfn.NORM.INV(ABS(VLOOKUP($M$1,VLookups!$A$38:$B$39,2,FALSE)-R$3),$G97,$K97),"")</f>
        <v/>
      </c>
      <c r="S97" s="101" t="str">
        <f>IF(AND($B97&gt;0,$C97&gt;0,$D97&gt;0,NOT(ISBLANK($H97))),_xlfn.NORM.INV(ABS(VLOOKUP($M$1,VLookups!$A$38:$B$39,2,FALSE)-S$3),$G97,$K97),"")</f>
        <v/>
      </c>
      <c r="T97" s="100" t="str">
        <f>IF(AND($B97&gt;0,$C97&gt;0,$D97&gt;0,NOT(ISBLANK($H97))),_xlfn.NORM.INV(ABS(VLOOKUP($M$1,VLookups!$A$38:$B$39,2,FALSE)-T$3),$G97,$K97),"")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hidden="1"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IF(AND(B98&gt;0,C98&gt;0,D98&gt;0),IF(ISBLANK(J98),IF(ISBLANK(H98),"",(D98-B98)*VLOOKUP(H98,VLookups!$A$2:$B$8,2,FALSE)),J98),"")</f>
        <v/>
      </c>
      <c r="L98" s="82" t="str">
        <f t="shared" si="405"/>
        <v/>
      </c>
      <c r="M98" s="102"/>
      <c r="N98" s="294" t="str">
        <f>IF(AND(M98&gt;0,C98&gt;0,NOT(K98="")),ABS(VLOOKUP($M$1,VLookups!$A$38:$B$39,2,FALSE)-_xlfn.NORM.DIST(M98,G98,K98,TRUE)),"")</f>
        <v/>
      </c>
      <c r="O98" s="101" t="str">
        <f>IF(AND($B98&gt;0,$C98&gt;0,$D98&gt;0,NOT(ISBLANK($H98))),_xlfn.NORM.INV(ABS(VLOOKUP($M$1,VLookups!$A$38:$B$39,2,FALSE)-O$3),$G98,$K98),"")</f>
        <v/>
      </c>
      <c r="P98" s="100" t="str">
        <f>IF(AND($B98&gt;0,$C98&gt;0,$D98&gt;0,NOT(ISBLANK($H98))),_xlfn.NORM.INV(ABS(VLOOKUP($M$1,VLookups!$A$38:$B$39,2,FALSE)-P$3),$G98,$K98),"")</f>
        <v/>
      </c>
      <c r="Q98" s="101" t="str">
        <f>IF(AND($B98&gt;0,$C98&gt;0,$D98&gt;0,NOT(ISBLANK($H98))),_xlfn.NORM.INV(ABS(VLOOKUP($M$1,VLookups!$A$38:$B$39,2,FALSE)-Q$3),$G98,$K98),"")</f>
        <v/>
      </c>
      <c r="R98" s="100" t="str">
        <f>IF(AND($B98&gt;0,$C98&gt;0,$D98&gt;0,NOT(ISBLANK($H98))),_xlfn.NORM.INV(ABS(VLOOKUP($M$1,VLookups!$A$38:$B$39,2,FALSE)-R$3),$G98,$K98),"")</f>
        <v/>
      </c>
      <c r="S98" s="101" t="str">
        <f>IF(AND($B98&gt;0,$C98&gt;0,$D98&gt;0,NOT(ISBLANK($H98))),_xlfn.NORM.INV(ABS(VLOOKUP($M$1,VLookups!$A$38:$B$39,2,FALSE)-S$3),$G98,$K98),"")</f>
        <v/>
      </c>
      <c r="T98" s="100" t="str">
        <f>IF(AND($B98&gt;0,$C98&gt;0,$D98&gt;0,NOT(ISBLANK($H98))),_xlfn.NORM.INV(ABS(VLOOKUP($M$1,VLookups!$A$38:$B$39,2,FALSE)-T$3),$G98,$K98),"")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hidden="1"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IF(AND(B99&gt;0,C99&gt;0,D99&gt;0),IF(ISBLANK(J99),IF(ISBLANK(H99),"",(D99-B99)*VLOOKUP(H99,VLookups!$A$2:$B$8,2,FALSE)),J99),"")</f>
        <v/>
      </c>
      <c r="L99" s="82" t="str">
        <f t="shared" si="405"/>
        <v/>
      </c>
      <c r="M99" s="102"/>
      <c r="N99" s="294" t="str">
        <f>IF(AND(M99&gt;0,C99&gt;0,NOT(K99="")),ABS(VLOOKUP($M$1,VLookups!$A$38:$B$39,2,FALSE)-_xlfn.NORM.DIST(M99,G99,K99,TRUE)),"")</f>
        <v/>
      </c>
      <c r="O99" s="101" t="str">
        <f>IF(AND($B99&gt;0,$C99&gt;0,$D99&gt;0,NOT(ISBLANK($H99))),_xlfn.NORM.INV(ABS(VLOOKUP($M$1,VLookups!$A$38:$B$39,2,FALSE)-O$3),$G99,$K99),"")</f>
        <v/>
      </c>
      <c r="P99" s="100" t="str">
        <f>IF(AND($B99&gt;0,$C99&gt;0,$D99&gt;0,NOT(ISBLANK($H99))),_xlfn.NORM.INV(ABS(VLOOKUP($M$1,VLookups!$A$38:$B$39,2,FALSE)-P$3),$G99,$K99),"")</f>
        <v/>
      </c>
      <c r="Q99" s="101" t="str">
        <f>IF(AND($B99&gt;0,$C99&gt;0,$D99&gt;0,NOT(ISBLANK($H99))),_xlfn.NORM.INV(ABS(VLOOKUP($M$1,VLookups!$A$38:$B$39,2,FALSE)-Q$3),$G99,$K99),"")</f>
        <v/>
      </c>
      <c r="R99" s="100" t="str">
        <f>IF(AND($B99&gt;0,$C99&gt;0,$D99&gt;0,NOT(ISBLANK($H99))),_xlfn.NORM.INV(ABS(VLOOKUP($M$1,VLookups!$A$38:$B$39,2,FALSE)-R$3),$G99,$K99),"")</f>
        <v/>
      </c>
      <c r="S99" s="101" t="str">
        <f>IF(AND($B99&gt;0,$C99&gt;0,$D99&gt;0,NOT(ISBLANK($H99))),_xlfn.NORM.INV(ABS(VLOOKUP($M$1,VLookups!$A$38:$B$39,2,FALSE)-S$3),$G99,$K99),"")</f>
        <v/>
      </c>
      <c r="T99" s="100" t="str">
        <f>IF(AND($B99&gt;0,$C99&gt;0,$D99&gt;0,NOT(ISBLANK($H99))),_xlfn.NORM.INV(ABS(VLOOKUP($M$1,VLookups!$A$38:$B$39,2,FALSE)-T$3),$G99,$K99),"")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hidden="1"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IF(AND(B100&gt;0,C100&gt;0,D100&gt;0),IF(ISBLANK(J100),IF(ISBLANK(H100),"",(D100-B100)*VLOOKUP(H100,VLookups!$A$2:$B$8,2,FALSE)),J100),"")</f>
        <v/>
      </c>
      <c r="L100" s="82" t="str">
        <f t="shared" ref="L100:L103" si="608">IF(K100="","",K100^2)</f>
        <v/>
      </c>
      <c r="M100" s="102"/>
      <c r="N100" s="294" t="str">
        <f>IF(AND(M100&gt;0,C100&gt;0,NOT(K100="")),ABS(VLOOKUP($M$1,VLookups!$A$38:$B$39,2,FALSE)-_xlfn.NORM.DIST(M100,G100,K100,TRUE)),"")</f>
        <v/>
      </c>
      <c r="O100" s="101" t="str">
        <f>IF(AND($B100&gt;0,$C100&gt;0,$D100&gt;0,NOT(ISBLANK($H100))),_xlfn.NORM.INV(ABS(VLOOKUP($M$1,VLookups!$A$38:$B$39,2,FALSE)-O$3),$G100,$K100),"")</f>
        <v/>
      </c>
      <c r="P100" s="100" t="str">
        <f>IF(AND($B100&gt;0,$C100&gt;0,$D100&gt;0,NOT(ISBLANK($H100))),_xlfn.NORM.INV(ABS(VLOOKUP($M$1,VLookups!$A$38:$B$39,2,FALSE)-P$3),$G100,$K100),"")</f>
        <v/>
      </c>
      <c r="Q100" s="101" t="str">
        <f>IF(AND($B100&gt;0,$C100&gt;0,$D100&gt;0,NOT(ISBLANK($H100))),_xlfn.NORM.INV(ABS(VLOOKUP($M$1,VLookups!$A$38:$B$39,2,FALSE)-Q$3),$G100,$K100),"")</f>
        <v/>
      </c>
      <c r="R100" s="100" t="str">
        <f>IF(AND($B100&gt;0,$C100&gt;0,$D100&gt;0,NOT(ISBLANK($H100))),_xlfn.NORM.INV(ABS(VLOOKUP($M$1,VLookups!$A$38:$B$39,2,FALSE)-R$3),$G100,$K100),"")</f>
        <v/>
      </c>
      <c r="S100" s="101" t="str">
        <f>IF(AND($B100&gt;0,$C100&gt;0,$D100&gt;0,NOT(ISBLANK($H100))),_xlfn.NORM.INV(ABS(VLOOKUP($M$1,VLookups!$A$38:$B$39,2,FALSE)-S$3),$G100,$K100),"")</f>
        <v/>
      </c>
      <c r="T100" s="100" t="str">
        <f>IF(AND($B100&gt;0,$C100&gt;0,$D100&gt;0,NOT(ISBLANK($H100))),_xlfn.NORM.INV(ABS(VLOOKUP($M$1,VLookups!$A$38:$B$39,2,FALSE)-T$3),$G100,$K100),"")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hidden="1"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IF(AND(B101&gt;0,C101&gt;0,D101&gt;0),IF(ISBLANK(J101),IF(ISBLANK(H101),"",(D101-B101)*VLOOKUP(H101,VLookups!$A$2:$B$8,2,FALSE)),J101),"")</f>
        <v/>
      </c>
      <c r="L101" s="82" t="str">
        <f t="shared" si="608"/>
        <v/>
      </c>
      <c r="M101" s="102"/>
      <c r="N101" s="294" t="str">
        <f>IF(AND(M101&gt;0,C101&gt;0,NOT(K101="")),ABS(VLOOKUP($M$1,VLookups!$A$38:$B$39,2,FALSE)-_xlfn.NORM.DIST(M101,G101,K101,TRUE)),"")</f>
        <v/>
      </c>
      <c r="O101" s="101" t="str">
        <f>IF(AND($B101&gt;0,$C101&gt;0,$D101&gt;0,NOT(ISBLANK($H101))),_xlfn.NORM.INV(ABS(VLOOKUP($M$1,VLookups!$A$38:$B$39,2,FALSE)-O$3),$G101,$K101),"")</f>
        <v/>
      </c>
      <c r="P101" s="100" t="str">
        <f>IF(AND($B101&gt;0,$C101&gt;0,$D101&gt;0,NOT(ISBLANK($H101))),_xlfn.NORM.INV(ABS(VLOOKUP($M$1,VLookups!$A$38:$B$39,2,FALSE)-P$3),$G101,$K101),"")</f>
        <v/>
      </c>
      <c r="Q101" s="101" t="str">
        <f>IF(AND($B101&gt;0,$C101&gt;0,$D101&gt;0,NOT(ISBLANK($H101))),_xlfn.NORM.INV(ABS(VLOOKUP($M$1,VLookups!$A$38:$B$39,2,FALSE)-Q$3),$G101,$K101),"")</f>
        <v/>
      </c>
      <c r="R101" s="100" t="str">
        <f>IF(AND($B101&gt;0,$C101&gt;0,$D101&gt;0,NOT(ISBLANK($H101))),_xlfn.NORM.INV(ABS(VLOOKUP($M$1,VLookups!$A$38:$B$39,2,FALSE)-R$3),$G101,$K101),"")</f>
        <v/>
      </c>
      <c r="S101" s="101" t="str">
        <f>IF(AND($B101&gt;0,$C101&gt;0,$D101&gt;0,NOT(ISBLANK($H101))),_xlfn.NORM.INV(ABS(VLOOKUP($M$1,VLookups!$A$38:$B$39,2,FALSE)-S$3),$G101,$K101),"")</f>
        <v/>
      </c>
      <c r="T101" s="100" t="str">
        <f>IF(AND($B101&gt;0,$C101&gt;0,$D101&gt;0,NOT(ISBLANK($H101))),_xlfn.NORM.INV(ABS(VLOOKUP($M$1,VLookups!$A$38:$B$39,2,FALSE)-T$3),$G101,$K101),"")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hidden="1"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IF(AND(B102&gt;0,C102&gt;0,D102&gt;0),IF(ISBLANK(J102),IF(ISBLANK(H102),"",(D102-B102)*VLOOKUP(H102,VLookups!$A$2:$B$8,2,FALSE)),J102),"")</f>
        <v/>
      </c>
      <c r="L102" s="82" t="str">
        <f t="shared" si="608"/>
        <v/>
      </c>
      <c r="M102" s="102"/>
      <c r="N102" s="294" t="str">
        <f>IF(AND(M102&gt;0,C102&gt;0,NOT(K102="")),ABS(VLOOKUP($M$1,VLookups!$A$38:$B$39,2,FALSE)-_xlfn.NORM.DIST(M102,G102,K102,TRUE)),"")</f>
        <v/>
      </c>
      <c r="O102" s="101" t="str">
        <f>IF(AND($B102&gt;0,$C102&gt;0,$D102&gt;0,NOT(ISBLANK($H102))),_xlfn.NORM.INV(ABS(VLOOKUP($M$1,VLookups!$A$38:$B$39,2,FALSE)-O$3),$G102,$K102),"")</f>
        <v/>
      </c>
      <c r="P102" s="100" t="str">
        <f>IF(AND($B102&gt;0,$C102&gt;0,$D102&gt;0,NOT(ISBLANK($H102))),_xlfn.NORM.INV(ABS(VLOOKUP($M$1,VLookups!$A$38:$B$39,2,FALSE)-P$3),$G102,$K102),"")</f>
        <v/>
      </c>
      <c r="Q102" s="101" t="str">
        <f>IF(AND($B102&gt;0,$C102&gt;0,$D102&gt;0,NOT(ISBLANK($H102))),_xlfn.NORM.INV(ABS(VLOOKUP($M$1,VLookups!$A$38:$B$39,2,FALSE)-Q$3),$G102,$K102),"")</f>
        <v/>
      </c>
      <c r="R102" s="100" t="str">
        <f>IF(AND($B102&gt;0,$C102&gt;0,$D102&gt;0,NOT(ISBLANK($H102))),_xlfn.NORM.INV(ABS(VLOOKUP($M$1,VLookups!$A$38:$B$39,2,FALSE)-R$3),$G102,$K102),"")</f>
        <v/>
      </c>
      <c r="S102" s="101" t="str">
        <f>IF(AND($B102&gt;0,$C102&gt;0,$D102&gt;0,NOT(ISBLANK($H102))),_xlfn.NORM.INV(ABS(VLOOKUP($M$1,VLookups!$A$38:$B$39,2,FALSE)-S$3),$G102,$K102),"")</f>
        <v/>
      </c>
      <c r="T102" s="100" t="str">
        <f>IF(AND($B102&gt;0,$C102&gt;0,$D102&gt;0,NOT(ISBLANK($H102))),_xlfn.NORM.INV(ABS(VLOOKUP($M$1,VLookups!$A$38:$B$39,2,FALSE)-T$3),$G102,$K102),"")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hidden="1"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IF(AND(B103&gt;0,C103&gt;0,D103&gt;0),IF(ISBLANK(J103),IF(ISBLANK(H103),"",(D103-B103)*VLOOKUP(H103,VLookups!$A$2:$B$8,2,FALSE)),J103),"")</f>
        <v/>
      </c>
      <c r="L103" s="82" t="str">
        <f t="shared" si="608"/>
        <v/>
      </c>
      <c r="M103" s="102"/>
      <c r="N103" s="294" t="str">
        <f>IF(AND(M103&gt;0,C103&gt;0,NOT(K103="")),ABS(VLOOKUP($M$1,VLookups!$A$38:$B$39,2,FALSE)-_xlfn.NORM.DIST(M103,G103,K103,TRUE)),"")</f>
        <v/>
      </c>
      <c r="O103" s="101" t="str">
        <f>IF(AND($B103&gt;0,$C103&gt;0,$D103&gt;0,NOT(ISBLANK($H103))),_xlfn.NORM.INV(ABS(VLOOKUP($M$1,VLookups!$A$38:$B$39,2,FALSE)-O$3),$G103,$K103),"")</f>
        <v/>
      </c>
      <c r="P103" s="100" t="str">
        <f>IF(AND($B103&gt;0,$C103&gt;0,$D103&gt;0,NOT(ISBLANK($H103))),_xlfn.NORM.INV(ABS(VLOOKUP($M$1,VLookups!$A$38:$B$39,2,FALSE)-P$3),$G103,$K103),"")</f>
        <v/>
      </c>
      <c r="Q103" s="101" t="str">
        <f>IF(AND($B103&gt;0,$C103&gt;0,$D103&gt;0,NOT(ISBLANK($H103))),_xlfn.NORM.INV(ABS(VLOOKUP($M$1,VLookups!$A$38:$B$39,2,FALSE)-Q$3),$G103,$K103),"")</f>
        <v/>
      </c>
      <c r="R103" s="100" t="str">
        <f>IF(AND($B103&gt;0,$C103&gt;0,$D103&gt;0,NOT(ISBLANK($H103))),_xlfn.NORM.INV(ABS(VLOOKUP($M$1,VLookups!$A$38:$B$39,2,FALSE)-R$3),$G103,$K103),"")</f>
        <v/>
      </c>
      <c r="S103" s="101" t="str">
        <f>IF(AND($B103&gt;0,$C103&gt;0,$D103&gt;0,NOT(ISBLANK($H103))),_xlfn.NORM.INV(ABS(VLOOKUP($M$1,VLookups!$A$38:$B$39,2,FALSE)-S$3),$G103,$K103),"")</f>
        <v/>
      </c>
      <c r="T103" s="100" t="str">
        <f>IF(AND($B103&gt;0,$C103&gt;0,$D103&gt;0,NOT(ISBLANK($H103))),_xlfn.NORM.INV(ABS(VLOOKUP($M$1,VLookups!$A$38:$B$39,2,FALSE)-T$3),$G103,$K103),"")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IF(OR(K104="",M104=""),"",ABS(VLOOKUP($M$1,VLookups!$A$38:$B$39,2,FALSE)-_xlfn.NORM.DIST(M104,G104,K104,TRUE)))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17" t="s">
        <v>81</v>
      </c>
      <c r="C106" s="318"/>
      <c r="D106" s="319"/>
      <c r="E106" s="5"/>
      <c r="F106" s="5"/>
      <c r="G106" s="5"/>
      <c r="H106" s="5"/>
      <c r="I106" s="5"/>
      <c r="J106" s="34" t="s">
        <v>90</v>
      </c>
      <c r="K106" s="34"/>
      <c r="L106" s="34"/>
      <c r="M106" s="104">
        <v>1000</v>
      </c>
      <c r="N106" s="297">
        <f>IF(OR(K104="",M106=""),"",ABS(VLOOKUP($M$1,VLookups!$A$38:$B$39,2,FALSE)-_xlfn.NORM.DIST(M106,G104,K104,TRUE)))</f>
        <v>0.77615049480589504</v>
      </c>
      <c r="O106" s="73">
        <f>IF($K$104="","",_xlfn.NORM.INV(ABS(VLOOKUP($M$1,VLookups!$A$38:$B$39,2,FALSE)-O$3),$G$104,$K104))</f>
        <v>758.08874263023313</v>
      </c>
      <c r="P106" s="74">
        <f>IF($K$104="","",_xlfn.NORM.INV(ABS(VLOOKUP($M$1,VLookups!$A$38:$B$39,2,FALSE)-P$3),$G$104,$K104))</f>
        <v>1061.9112573697669</v>
      </c>
      <c r="Q106" s="75">
        <f>IF($K$104="","",_xlfn.NORM.INV(ABS(VLOOKUP($M$1,VLookups!$A$38:$B$39,2,FALSE)-Q$3),$G$104,$K104))</f>
        <v>1032.8556880667566</v>
      </c>
      <c r="R106" s="76">
        <f>IF($K$104="","",_xlfn.NORM.INV(ABS(VLOOKUP($M$1,VLookups!$A$38:$B$39,2,FALSE)-R$3),$G$104,$K104))</f>
        <v>1009.7632426650149</v>
      </c>
      <c r="S106" s="77">
        <f>IF($K$104="","",_xlfn.NORM.INV(ABS(VLOOKUP($M$1,VLookups!$A$38:$B$39,2,FALSE)-S$3),$G$104,$K104))</f>
        <v>989.95198070064771</v>
      </c>
      <c r="T106" s="78">
        <f>IF($K$104="","",_xlfn.NORM.INV(ABS(VLOOKUP($M$1,VLookups!$A$38:$B$39,2,FALSE)-T$3),$G$104,$K104))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Log'!$B$2," – © 2015-",YEAR('Change Log'!$A$2),", William W. Davis, MSPM, PMP")</f>
        <v>Version 4a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13" t="s">
        <v>146</v>
      </c>
      <c r="C148" s="313"/>
      <c r="D148" s="313"/>
      <c r="E148" s="313"/>
      <c r="F148" s="313"/>
      <c r="G148" s="313"/>
      <c r="H148" s="313"/>
      <c r="I148" s="111"/>
      <c r="J148" s="5"/>
      <c r="K148" s="5"/>
      <c r="L148" s="5"/>
      <c r="M148" s="5"/>
      <c r="N148" s="5"/>
      <c r="O148" s="5"/>
      <c r="P148" s="5"/>
      <c r="Q148" s="5"/>
      <c r="R148" s="5"/>
      <c r="S148" s="5"/>
      <c r="T148" s="5"/>
      <c r="U148" s="5"/>
    </row>
    <row r="149" spans="1:21" x14ac:dyDescent="0.25">
      <c r="A149" s="2"/>
      <c r="B149" s="313" t="s">
        <v>147</v>
      </c>
      <c r="C149" s="313"/>
      <c r="D149" s="313"/>
      <c r="E149" s="313"/>
      <c r="F149" s="313"/>
      <c r="G149" s="313"/>
      <c r="H149" s="313"/>
      <c r="I149" s="111"/>
      <c r="J149" s="5"/>
      <c r="K149" s="5"/>
      <c r="L149" s="5"/>
      <c r="M149" s="5"/>
      <c r="N149" s="5"/>
      <c r="O149" s="5"/>
      <c r="P149" s="5"/>
      <c r="Q149" s="5"/>
      <c r="R149" s="5"/>
      <c r="S149" s="5"/>
      <c r="T149" s="5"/>
      <c r="U149" s="5"/>
    </row>
    <row r="150" spans="1:21" x14ac:dyDescent="0.25">
      <c r="A150" s="2"/>
      <c r="B150" s="313" t="s">
        <v>96</v>
      </c>
      <c r="C150" s="313"/>
      <c r="D150" s="313"/>
      <c r="E150" s="313"/>
      <c r="F150" s="313"/>
      <c r="G150" s="313"/>
      <c r="H150" s="313"/>
      <c r="I150" s="111"/>
      <c r="J150" s="5"/>
      <c r="K150" s="5"/>
      <c r="L150" s="5"/>
      <c r="M150" s="5"/>
      <c r="N150" s="5"/>
      <c r="O150" s="5"/>
      <c r="P150" s="5"/>
      <c r="Q150" s="5"/>
      <c r="R150" s="5"/>
      <c r="S150" s="5"/>
      <c r="T150" s="5"/>
      <c r="U150" s="5"/>
    </row>
    <row r="151" spans="1:21" x14ac:dyDescent="0.25">
      <c r="A151" s="2"/>
      <c r="B151" s="313" t="s">
        <v>230</v>
      </c>
      <c r="C151" s="313"/>
      <c r="D151" s="313"/>
      <c r="E151" s="313"/>
      <c r="F151" s="313"/>
      <c r="G151" s="313"/>
      <c r="H151" s="313"/>
      <c r="I151" s="111"/>
      <c r="J151" s="5"/>
      <c r="K151" s="5"/>
      <c r="L151" s="5"/>
      <c r="M151" s="5"/>
      <c r="N151" s="5"/>
      <c r="O151" s="5"/>
      <c r="P151" s="5"/>
      <c r="Q151" s="5"/>
      <c r="R151" s="5"/>
      <c r="S151" s="5"/>
      <c r="T151" s="5"/>
      <c r="U151" s="5"/>
    </row>
    <row r="152" spans="1:21" x14ac:dyDescent="0.25">
      <c r="A152" s="2"/>
      <c r="B152" s="313" t="s">
        <v>97</v>
      </c>
      <c r="C152" s="313"/>
      <c r="D152" s="313"/>
      <c r="E152" s="313"/>
      <c r="F152" s="313"/>
      <c r="G152" s="313"/>
      <c r="H152" s="313"/>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32" t="s">
        <v>816</v>
      </c>
      <c r="C162" s="332"/>
      <c r="D162" s="332"/>
      <c r="E162" s="332"/>
      <c r="F162" s="332"/>
      <c r="G162" s="332"/>
      <c r="H162" s="33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M1:N1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139</v>
      </c>
      <c r="C1" s="5"/>
      <c r="D1" s="5"/>
      <c r="E1" s="2"/>
      <c r="F1" s="2"/>
      <c r="G1" s="5"/>
      <c r="H1" s="2"/>
      <c r="I1" s="2"/>
      <c r="J1" s="5"/>
      <c r="K1" s="5"/>
      <c r="L1" s="5"/>
      <c r="M1" s="327" t="s">
        <v>78</v>
      </c>
      <c r="N1" s="328"/>
      <c r="O1" s="333" t="str">
        <f>VLOOKUP(M1,VLookups!A38:C39,3,FALSE)</f>
        <v>Show the likelihood that the SPERT estimates will be EQUAL TO or GREATER THAN an uncertainty</v>
      </c>
      <c r="P1" s="333"/>
      <c r="Q1" s="333"/>
      <c r="R1" s="333"/>
      <c r="S1" s="333"/>
      <c r="T1" s="333"/>
      <c r="U1" s="5"/>
    </row>
    <row r="2" spans="1:225" ht="15" customHeight="1" x14ac:dyDescent="0.25">
      <c r="B2" s="26"/>
      <c r="C2" s="26"/>
      <c r="D2" s="26"/>
      <c r="E2" s="27"/>
      <c r="F2" s="27"/>
      <c r="G2" s="26"/>
      <c r="H2" s="27"/>
      <c r="I2" s="27"/>
      <c r="J2" s="5"/>
      <c r="K2" s="5"/>
      <c r="L2" s="5"/>
      <c r="M2" s="337" t="s">
        <v>75</v>
      </c>
      <c r="N2" s="337" t="s">
        <v>76</v>
      </c>
      <c r="O2" s="334" t="s">
        <v>55</v>
      </c>
      <c r="P2" s="335"/>
      <c r="Q2" s="335"/>
      <c r="R2" s="335"/>
      <c r="S2" s="335"/>
      <c r="T2" s="336"/>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8"/>
      <c r="N3" s="338"/>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IF(AND(B4&gt;0,C4&gt;0,D4&gt;0),IF(ISBLANK(J4),IF(ISBLANK(H4),"",(D4-B4)*VLOOKUP(H4,VLookups!$A$2:$B$8,2,FALSE)),J4),"")</f>
        <v>36</v>
      </c>
      <c r="L4" s="82">
        <f t="shared" ref="L4:L35" si="0">IF(K4="","",K4^2)</f>
        <v>1296</v>
      </c>
      <c r="M4" s="102">
        <v>150</v>
      </c>
      <c r="N4" s="294">
        <f>IF(AND(M4&gt;0,C4&gt;0,NOT(K4="")),ABS(VLOOKUP($M$1,VLookups!$A$38:$B$39,2,FALSE)-_xlfn.NORM.DIST(M4,G4,K4,TRUE)),"")</f>
        <v>0.7107426392460281</v>
      </c>
      <c r="O4" s="101">
        <f>IF(AND($B4&gt;0,$C4&gt;0,$D4&gt;0,NOT(ISBLANK($H4))),_xlfn.NORM.INV(ABS(VLOOKUP($M$1,VLookups!$A$38:$B$39,2,FALSE)-O$3),$G4,$K4),"")</f>
        <v>83.864143640394389</v>
      </c>
      <c r="P4" s="100">
        <f>IF(AND($B4&gt;0,$C4&gt;0,$D4&gt;0,NOT(ISBLANK($H4))),_xlfn.NORM.INV(ABS(VLOOKUP($M$1,VLookups!$A$38:$B$39,2,FALSE)-P$3),$G4,$K4),"")</f>
        <v>176.13585635960561</v>
      </c>
      <c r="Q4" s="101">
        <f>IF(AND($B4&gt;0,$C4&gt;0,$D4&gt;0,NOT(ISBLANK($H4))),_xlfn.NORM.INV(ABS(VLOOKUP($M$1,VLookups!$A$38:$B$39,2,FALSE)-Q$3),$G4,$K4),"")</f>
        <v>167.31160202177642</v>
      </c>
      <c r="R4" s="100">
        <f>IF(AND($B4&gt;0,$C4&gt;0,$D4&gt;0,NOT(ISBLANK($H4))),_xlfn.NORM.INV(ABS(VLOOKUP($M$1,VLookups!$A$38:$B$39,2,FALSE)-R$3),$G4,$K4),"")</f>
        <v>160.29836440862493</v>
      </c>
      <c r="S4" s="101">
        <f>IF(AND($B4&gt;0,$C4&gt;0,$D4&gt;0,NOT(ISBLANK($H4))),_xlfn.NORM.INV(ABS(VLOOKUP($M$1,VLookups!$A$38:$B$39,2,FALSE)-S$3),$G4,$K4),"")</f>
        <v>154.28163100705893</v>
      </c>
      <c r="T4" s="100">
        <f>IF(AND($B4&gt;0,$C4&gt;0,$D4&gt;0,NOT(ISBLANK($H4))),_xlfn.NORM.INV(ABS(VLOOKUP($M$1,VLookups!$A$38:$B$39,2,FALSE)-T$3),$G4,$K4),"")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IF(AND(B5&gt;0,C5&gt;0,D5&gt;0),IF(ISBLANK(J5),IF(ISBLANK(H5),"",(D5-B5)*VLOOKUP(H5,VLookups!$A$2:$B$8,2,FALSE)),J5),"")</f>
        <v>20.485281374238571</v>
      </c>
      <c r="L5" s="82">
        <f t="shared" si="0"/>
        <v>419.64675298172574</v>
      </c>
      <c r="M5" s="102">
        <v>150</v>
      </c>
      <c r="N5" s="294">
        <f>IF(AND(M5&gt;0,C5&gt;0,NOT(K5="")),ABS(VLOOKUP($M$1,VLookups!$A$38:$B$39,2,FALSE)-_xlfn.NORM.DIST(M5,G5,K5,TRUE)),"")</f>
        <v>0.83554474772056619</v>
      </c>
      <c r="O5" s="101">
        <f>IF(AND($B5&gt;0,$C5&gt;0,$D5&gt;0,NOT(ISBLANK($H5))),_xlfn.NORM.INV(ABS(VLOOKUP($M$1,VLookups!$A$38:$B$39,2,FALSE)-O$3),$G5,$K5),"")</f>
        <v>103.74705558422292</v>
      </c>
      <c r="P5" s="100">
        <f>IF(AND($B5&gt;0,$C5&gt;0,$D5&gt;0,NOT(ISBLANK($H5))),_xlfn.NORM.INV(ABS(VLOOKUP($M$1,VLookups!$A$38:$B$39,2,FALSE)-P$3),$G5,$K5),"")</f>
        <v>156.25294441577708</v>
      </c>
      <c r="Q5" s="101">
        <f>IF(AND($B5&gt;0,$C5&gt;0,$D5&gt;0,NOT(ISBLANK($H5))),_xlfn.NORM.INV(ABS(VLOOKUP($M$1,VLookups!$A$38:$B$39,2,FALSE)-Q$3),$G5,$K5),"")</f>
        <v>151.23162960943608</v>
      </c>
      <c r="R5" s="100">
        <f>IF(AND($B5&gt;0,$C5&gt;0,$D5&gt;0,NOT(ISBLANK($H5))),_xlfn.NORM.INV(ABS(VLOOKUP($M$1,VLookups!$A$38:$B$39,2,FALSE)-R$3),$G5,$K5),"")</f>
        <v>147.24084778027492</v>
      </c>
      <c r="S5" s="101">
        <f>IF(AND($B5&gt;0,$C5&gt;0,$D5&gt;0,NOT(ISBLANK($H5))),_xlfn.NORM.INV(ABS(VLOOKUP($M$1,VLookups!$A$38:$B$39,2,FALSE)-S$3),$G5,$K5),"")</f>
        <v>143.81711231680663</v>
      </c>
      <c r="T5" s="100">
        <f>IF(AND($B5&gt;0,$C5&gt;0,$D5&gt;0,NOT(ISBLANK($H5))),_xlfn.NORM.INV(ABS(VLOOKUP($M$1,VLookups!$A$38:$B$39,2,FALSE)-T$3),$G5,$K5),"")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IF(AND(B6&gt;0,C6&gt;0,D6&gt;0),IF(ISBLANK(J6),IF(ISBLANK(H6),"",(D6-B6)*VLOOKUP(H6,VLookups!$A$2:$B$8,2,FALSE)),J6),"")</f>
        <v>28.242640687119291</v>
      </c>
      <c r="L6" s="82">
        <f t="shared" si="0"/>
        <v>797.64675298172597</v>
      </c>
      <c r="M6" s="102">
        <v>150</v>
      </c>
      <c r="N6" s="294">
        <f>IF(AND(M6&gt;0,C6&gt;0,NOT(K6="")),ABS(VLOOKUP($M$1,VLookups!$A$38:$B$39,2,FALSE)-_xlfn.NORM.DIST(M6,G6,K6,TRUE)),"")</f>
        <v>0.76057365798347409</v>
      </c>
      <c r="O6" s="101">
        <f>IF(AND($B6&gt;0,$C6&gt;0,$D6&gt;0,NOT(ISBLANK($H6))),_xlfn.NORM.INV(ABS(VLOOKUP($M$1,VLookups!$A$38:$B$39,2,FALSE)-O$3),$G6,$K6),"")</f>
        <v>93.80559961230864</v>
      </c>
      <c r="P6" s="100">
        <f>IF(AND($B6&gt;0,$C6&gt;0,$D6&gt;0,NOT(ISBLANK($H6))),_xlfn.NORM.INV(ABS(VLOOKUP($M$1,VLookups!$A$38:$B$39,2,FALSE)-P$3),$G6,$K6),"")</f>
        <v>166.19440038769136</v>
      </c>
      <c r="Q6" s="101">
        <f>IF(AND($B6&gt;0,$C6&gt;0,$D6&gt;0,NOT(ISBLANK($H6))),_xlfn.NORM.INV(ABS(VLOOKUP($M$1,VLookups!$A$38:$B$39,2,FALSE)-Q$3),$G6,$K6),"")</f>
        <v>159.27161581560625</v>
      </c>
      <c r="R6" s="100">
        <f>IF(AND($B6&gt;0,$C6&gt;0,$D6&gt;0,NOT(ISBLANK($H6))),_xlfn.NORM.INV(ABS(VLOOKUP($M$1,VLookups!$A$38:$B$39,2,FALSE)-R$3),$G6,$K6),"")</f>
        <v>153.76960609444993</v>
      </c>
      <c r="S6" s="101">
        <f>IF(AND($B6&gt;0,$C6&gt;0,$D6&gt;0,NOT(ISBLANK($H6))),_xlfn.NORM.INV(ABS(VLOOKUP($M$1,VLookups!$A$38:$B$39,2,FALSE)-S$3),$G6,$K6),"")</f>
        <v>149.04937166193278</v>
      </c>
      <c r="T6" s="100">
        <f>IF(AND($B6&gt;0,$C6&gt;0,$D6&gt;0,NOT(ISBLANK($H6))),_xlfn.NORM.INV(ABS(VLOOKUP($M$1,VLookups!$A$38:$B$39,2,FALSE)-T$3),$G6,$K6),"")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IF(AND(B7&gt;0,C7&gt;0,D7&gt;0),IF(ISBLANK(J7),IF(ISBLANK(H7),"",(D7-B7)*VLOOKUP(H7,VLookups!$A$2:$B$8,2,FALSE)),J7),"")</f>
        <v>36</v>
      </c>
      <c r="L7" s="82">
        <f t="shared" si="0"/>
        <v>1296</v>
      </c>
      <c r="M7" s="102">
        <v>150</v>
      </c>
      <c r="N7" s="294">
        <f>IF(AND(M7&gt;0,C7&gt;0,NOT(K7="")),ABS(VLOOKUP($M$1,VLookups!$A$38:$B$39,2,FALSE)-_xlfn.NORM.DIST(M7,G7,K7,TRUE)),"")</f>
        <v>0.7107426392460281</v>
      </c>
      <c r="O7" s="101">
        <f>IF(AND($B7&gt;0,$C7&gt;0,$D7&gt;0,NOT(ISBLANK($H7))),_xlfn.NORM.INV(ABS(VLOOKUP($M$1,VLookups!$A$38:$B$39,2,FALSE)-O$3),$G7,$K7),"")</f>
        <v>83.864143640394389</v>
      </c>
      <c r="P7" s="100">
        <f>IF(AND($B7&gt;0,$C7&gt;0,$D7&gt;0,NOT(ISBLANK($H7))),_xlfn.NORM.INV(ABS(VLOOKUP($M$1,VLookups!$A$38:$B$39,2,FALSE)-P$3),$G7,$K7),"")</f>
        <v>176.13585635960561</v>
      </c>
      <c r="Q7" s="101">
        <f>IF(AND($B7&gt;0,$C7&gt;0,$D7&gt;0,NOT(ISBLANK($H7))),_xlfn.NORM.INV(ABS(VLOOKUP($M$1,VLookups!$A$38:$B$39,2,FALSE)-Q$3),$G7,$K7),"")</f>
        <v>167.31160202177642</v>
      </c>
      <c r="R7" s="100">
        <f>IF(AND($B7&gt;0,$C7&gt;0,$D7&gt;0,NOT(ISBLANK($H7))),_xlfn.NORM.INV(ABS(VLOOKUP($M$1,VLookups!$A$38:$B$39,2,FALSE)-R$3),$G7,$K7),"")</f>
        <v>160.29836440862493</v>
      </c>
      <c r="S7" s="101">
        <f>IF(AND($B7&gt;0,$C7&gt;0,$D7&gt;0,NOT(ISBLANK($H7))),_xlfn.NORM.INV(ABS(VLOOKUP($M$1,VLookups!$A$38:$B$39,2,FALSE)-S$3),$G7,$K7),"")</f>
        <v>154.28163100705893</v>
      </c>
      <c r="T7" s="100">
        <f>IF(AND($B7&gt;0,$C7&gt;0,$D7&gt;0,NOT(ISBLANK($H7))),_xlfn.NORM.INV(ABS(VLOOKUP($M$1,VLookups!$A$38:$B$39,2,FALSE)-T$3),$G7,$K7),"")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IF(AND(B8&gt;0,C8&gt;0,D8&gt;0),IF(ISBLANK(J8),IF(ISBLANK(H8),"",(D8-B8)*VLOOKUP(H8,VLookups!$A$2:$B$8,2,FALSE)),J8),"")</f>
        <v>48.372115213907882</v>
      </c>
      <c r="L8" s="82">
        <f t="shared" si="0"/>
        <v>2339.8615302675785</v>
      </c>
      <c r="M8" s="102">
        <v>150</v>
      </c>
      <c r="N8" s="294">
        <f>IF(AND(M8&gt;0,C8&gt;0,NOT(K8="")),ABS(VLOOKUP($M$1,VLookups!$A$38:$B$39,2,FALSE)-_xlfn.NORM.DIST(M8,G8,K8,TRUE)),"")</f>
        <v>0.6603656825340718</v>
      </c>
      <c r="O8" s="101">
        <f>IF(AND($B8&gt;0,$C8&gt;0,$D8&gt;0,NOT(ISBLANK($H8))),_xlfn.NORM.INV(ABS(VLOOKUP($M$1,VLookups!$A$38:$B$39,2,FALSE)-O$3),$G8,$K8),"")</f>
        <v>68.008640018912558</v>
      </c>
      <c r="P8" s="100">
        <f>IF(AND($B8&gt;0,$C8&gt;0,$D8&gt;0,NOT(ISBLANK($H8))),_xlfn.NORM.INV(ABS(VLOOKUP($M$1,VLookups!$A$38:$B$39,2,FALSE)-P$3),$G8,$K8),"")</f>
        <v>191.99135998108744</v>
      </c>
      <c r="Q8" s="101">
        <f>IF(AND($B8&gt;0,$C8&gt;0,$D8&gt;0,NOT(ISBLANK($H8))),_xlfn.NORM.INV(ABS(VLOOKUP($M$1,VLookups!$A$38:$B$39,2,FALSE)-Q$3),$G8,$K8),"")</f>
        <v>180.13447532813467</v>
      </c>
      <c r="R8" s="100">
        <f>IF(AND($B8&gt;0,$C8&gt;0,$D8&gt;0,NOT(ISBLANK($H8))),_xlfn.NORM.INV(ABS(VLOOKUP($M$1,VLookups!$A$38:$B$39,2,FALSE)-R$3),$G8,$K8),"")</f>
        <v>170.71099927686032</v>
      </c>
      <c r="S8" s="101">
        <f>IF(AND($B8&gt;0,$C8&gt;0,$D8&gt;0,NOT(ISBLANK($H8))),_xlfn.NORM.INV(ABS(VLOOKUP($M$1,VLookups!$A$38:$B$39,2,FALSE)-S$3),$G8,$K8),"")</f>
        <v>162.62649590708483</v>
      </c>
      <c r="T8" s="100">
        <f>IF(AND($B8&gt;0,$C8&gt;0,$D8&gt;0,NOT(ISBLANK($H8))),_xlfn.NORM.INV(ABS(VLOOKUP($M$1,VLookups!$A$38:$B$39,2,FALSE)-T$3),$G8,$K8),"")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IF(AND(B9&gt;0,C9&gt;0,D9&gt;0),IF(ISBLANK(J9),IF(ISBLANK(H9),"",(D9-B9)*VLOOKUP(H9,VLookups!$A$2:$B$8,2,FALSE)),J9),"")</f>
        <v>60.744230427815765</v>
      </c>
      <c r="L9" s="82">
        <f t="shared" si="0"/>
        <v>3689.8615302675785</v>
      </c>
      <c r="M9" s="102">
        <v>150</v>
      </c>
      <c r="N9" s="294">
        <f>IF(AND(M9&gt;0,C9&gt;0,NOT(K9="")),ABS(VLOOKUP($M$1,VLookups!$A$38:$B$39,2,FALSE)-_xlfn.NORM.DIST(M9,G9,K9,TRUE)),"")</f>
        <v>0.62901639781058771</v>
      </c>
      <c r="O9" s="101">
        <f>IF(AND($B9&gt;0,$C9&gt;0,$D9&gt;0,NOT(ISBLANK($H9))),_xlfn.NORM.INV(ABS(VLOOKUP($M$1,VLookups!$A$38:$B$39,2,FALSE)-O$3),$G9,$K9),"")</f>
        <v>52.153136397430742</v>
      </c>
      <c r="P9" s="100">
        <f>IF(AND($B9&gt;0,$C9&gt;0,$D9&gt;0,NOT(ISBLANK($H9))),_xlfn.NORM.INV(ABS(VLOOKUP($M$1,VLookups!$A$38:$B$39,2,FALSE)-P$3),$G9,$K9),"")</f>
        <v>207.84686360256927</v>
      </c>
      <c r="Q9" s="101">
        <f>IF(AND($B9&gt;0,$C9&gt;0,$D9&gt;0,NOT(ISBLANK($H9))),_xlfn.NORM.INV(ABS(VLOOKUP($M$1,VLookups!$A$38:$B$39,2,FALSE)-Q$3),$G9,$K9),"")</f>
        <v>192.95734863449289</v>
      </c>
      <c r="R9" s="100">
        <f>IF(AND($B9&gt;0,$C9&gt;0,$D9&gt;0,NOT(ISBLANK($H9))),_xlfn.NORM.INV(ABS(VLOOKUP($M$1,VLookups!$A$38:$B$39,2,FALSE)-R$3),$G9,$K9),"")</f>
        <v>181.12363414509568</v>
      </c>
      <c r="S9" s="101">
        <f>IF(AND($B9&gt;0,$C9&gt;0,$D9&gt;0,NOT(ISBLANK($H9))),_xlfn.NORM.INV(ABS(VLOOKUP($M$1,VLookups!$A$38:$B$39,2,FALSE)-S$3),$G9,$K9),"")</f>
        <v>170.9713608071107</v>
      </c>
      <c r="T9" s="100">
        <f>IF(AND($B9&gt;0,$C9&gt;0,$D9&gt;0,NOT(ISBLANK($H9))),_xlfn.NORM.INV(ABS(VLOOKUP($M$1,VLookups!$A$38:$B$39,2,FALSE)-T$3),$G9,$K9),"")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IF(AND(B10&gt;0,C10&gt;0,D10&gt;0),IF(ISBLANK(J10),IF(ISBLANK(H10),"",(D10-B10)*VLOOKUP(H10,VLookups!$A$2:$B$8,2,FALSE)),J10),"")</f>
        <v>73.11634564172364</v>
      </c>
      <c r="L10" s="82">
        <f t="shared" si="0"/>
        <v>5346</v>
      </c>
      <c r="M10" s="102">
        <v>150</v>
      </c>
      <c r="N10" s="294">
        <f>IF(AND(M10&gt;0,C10&gt;0,NOT(K10="")),ABS(VLOOKUP($M$1,VLookups!$A$38:$B$39,2,FALSE)-_xlfn.NORM.DIST(M10,G10,K10,TRUE)),"")</f>
        <v>0.60777963694510129</v>
      </c>
      <c r="O10" s="101">
        <f>IF(AND($B10&gt;0,$C10&gt;0,$D10&gt;0,NOT(ISBLANK($H10))),_xlfn.NORM.INV(ABS(VLOOKUP($M$1,VLookups!$A$38:$B$39,2,FALSE)-O$3),$G10,$K10),"")</f>
        <v>36.297632775948941</v>
      </c>
      <c r="P10" s="100">
        <f>IF(AND($B10&gt;0,$C10&gt;0,$D10&gt;0,NOT(ISBLANK($H10))),_xlfn.NORM.INV(ABS(VLOOKUP($M$1,VLookups!$A$38:$B$39,2,FALSE)-P$3),$G10,$K10),"")</f>
        <v>223.70236722405105</v>
      </c>
      <c r="Q10" s="101">
        <f>IF(AND($B10&gt;0,$C10&gt;0,$D10&gt;0,NOT(ISBLANK($H10))),_xlfn.NORM.INV(ABS(VLOOKUP($M$1,VLookups!$A$38:$B$39,2,FALSE)-Q$3),$G10,$K10),"")</f>
        <v>205.78022194085111</v>
      </c>
      <c r="R10" s="100">
        <f>IF(AND($B10&gt;0,$C10&gt;0,$D10&gt;0,NOT(ISBLANK($H10))),_xlfn.NORM.INV(ABS(VLOOKUP($M$1,VLookups!$A$38:$B$39,2,FALSE)-R$3),$G10,$K10),"")</f>
        <v>191.53626901333107</v>
      </c>
      <c r="S10" s="101">
        <f>IF(AND($B10&gt;0,$C10&gt;0,$D10&gt;0,NOT(ISBLANK($H10))),_xlfn.NORM.INV(ABS(VLOOKUP($M$1,VLookups!$A$38:$B$39,2,FALSE)-S$3),$G10,$K10),"")</f>
        <v>179.31622570713657</v>
      </c>
      <c r="T10" s="100">
        <f>IF(AND($B10&gt;0,$C10&gt;0,$D10&gt;0,NOT(ISBLANK($H10))),_xlfn.NORM.INV(ABS(VLOOKUP($M$1,VLookups!$A$38:$B$39,2,FALSE)-T$3),$G10,$K10),"")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IF(AND(B11&gt;0,C11&gt;0,D11&gt;0),IF(ISBLANK(J11),IF(ISBLANK(H11),"",(D11-B11)*VLOOKUP(H11,VLookups!$A$2:$B$8,2,FALSE)),J11),"")</f>
        <v/>
      </c>
      <c r="L11" s="82" t="str">
        <f t="shared" si="0"/>
        <v/>
      </c>
      <c r="M11" s="102"/>
      <c r="N11" s="294" t="str">
        <f>IF(AND(M11&gt;0,C11&gt;0,NOT(K11="")),ABS(VLOOKUP($M$1,VLookups!$A$38:$B$39,2,FALSE)-_xlfn.NORM.DIST(M11,G11,K11,TRUE)),"")</f>
        <v/>
      </c>
      <c r="O11" s="101" t="str">
        <f>IF(AND($B11&gt;0,$C11&gt;0,$D11&gt;0,NOT(ISBLANK($H11))),_xlfn.NORM.INV(ABS(VLOOKUP($M$1,VLookups!$A$38:$B$39,2,FALSE)-O$3),$G11,$K11),"")</f>
        <v/>
      </c>
      <c r="P11" s="100" t="str">
        <f>IF(AND($B11&gt;0,$C11&gt;0,$D11&gt;0,NOT(ISBLANK($H11))),_xlfn.NORM.INV(ABS(VLOOKUP($M$1,VLookups!$A$38:$B$39,2,FALSE)-P$3),$G11,$K11),"")</f>
        <v/>
      </c>
      <c r="Q11" s="101" t="str">
        <f>IF(AND($B11&gt;0,$C11&gt;0,$D11&gt;0,NOT(ISBLANK($H11))),_xlfn.NORM.INV(ABS(VLOOKUP($M$1,VLookups!$A$38:$B$39,2,FALSE)-Q$3),$G11,$K11),"")</f>
        <v/>
      </c>
      <c r="R11" s="100" t="str">
        <f>IF(AND($B11&gt;0,$C11&gt;0,$D11&gt;0,NOT(ISBLANK($H11))),_xlfn.NORM.INV(ABS(VLOOKUP($M$1,VLookups!$A$38:$B$39,2,FALSE)-R$3),$G11,$K11),"")</f>
        <v/>
      </c>
      <c r="S11" s="101" t="str">
        <f>IF(AND($B11&gt;0,$C11&gt;0,$D11&gt;0,NOT(ISBLANK($H11))),_xlfn.NORM.INV(ABS(VLOOKUP($M$1,VLookups!$A$38:$B$39,2,FALSE)-S$3),$G11,$K11),"")</f>
        <v/>
      </c>
      <c r="T11" s="100" t="str">
        <f>IF(AND($B11&gt;0,$C11&gt;0,$D11&gt;0,NOT(ISBLANK($H11))),_xlfn.NORM.INV(ABS(VLOOKUP($M$1,VLookups!$A$38:$B$39,2,FALSE)-T$3),$G11,$K11),"")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IF(AND(B12&gt;0,C12&gt;0,D12&gt;0),IF(ISBLANK(J12),IF(ISBLANK(H12),"",(D12-B12)*VLOOKUP(H12,VLookups!$A$2:$B$8,2,FALSE)),J12),"")</f>
        <v/>
      </c>
      <c r="L12" s="82" t="str">
        <f t="shared" si="0"/>
        <v/>
      </c>
      <c r="M12" s="102"/>
      <c r="N12" s="294" t="str">
        <f>IF(AND(M12&gt;0,C12&gt;0,NOT(K12="")),ABS(VLOOKUP($M$1,VLookups!$A$38:$B$39,2,FALSE)-_xlfn.NORM.DIST(M12,G12,K12,TRUE)),"")</f>
        <v/>
      </c>
      <c r="O12" s="101" t="str">
        <f>IF(AND($B12&gt;0,$C12&gt;0,$D12&gt;0,NOT(ISBLANK($H12))),_xlfn.NORM.INV(ABS(VLOOKUP($M$1,VLookups!$A$38:$B$39,2,FALSE)-O$3),$G12,$K12),"")</f>
        <v/>
      </c>
      <c r="P12" s="100" t="str">
        <f>IF(AND($B12&gt;0,$C12&gt;0,$D12&gt;0,NOT(ISBLANK($H12))),_xlfn.NORM.INV(ABS(VLOOKUP($M$1,VLookups!$A$38:$B$39,2,FALSE)-P$3),$G12,$K12),"")</f>
        <v/>
      </c>
      <c r="Q12" s="101" t="str">
        <f>IF(AND($B12&gt;0,$C12&gt;0,$D12&gt;0,NOT(ISBLANK($H12))),_xlfn.NORM.INV(ABS(VLOOKUP($M$1,VLookups!$A$38:$B$39,2,FALSE)-Q$3),$G12,$K12),"")</f>
        <v/>
      </c>
      <c r="R12" s="100" t="str">
        <f>IF(AND($B12&gt;0,$C12&gt;0,$D12&gt;0,NOT(ISBLANK($H12))),_xlfn.NORM.INV(ABS(VLOOKUP($M$1,VLookups!$A$38:$B$39,2,FALSE)-R$3),$G12,$K12),"")</f>
        <v/>
      </c>
      <c r="S12" s="101" t="str">
        <f>IF(AND($B12&gt;0,$C12&gt;0,$D12&gt;0,NOT(ISBLANK($H12))),_xlfn.NORM.INV(ABS(VLOOKUP($M$1,VLookups!$A$38:$B$39,2,FALSE)-S$3),$G12,$K12),"")</f>
        <v/>
      </c>
      <c r="T12" s="100" t="str">
        <f>IF(AND($B12&gt;0,$C12&gt;0,$D12&gt;0,NOT(ISBLANK($H12))),_xlfn.NORM.INV(ABS(VLOOKUP($M$1,VLookups!$A$38:$B$39,2,FALSE)-T$3),$G12,$K12),"")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IF(AND(B13&gt;0,C13&gt;0,D13&gt;0),IF(ISBLANK(J13),IF(ISBLANK(H13),"",(D13-B13)*VLOOKUP(H13,VLookups!$A$2:$B$8,2,FALSE)),J13),"")</f>
        <v/>
      </c>
      <c r="L13" s="82" t="str">
        <f t="shared" si="0"/>
        <v/>
      </c>
      <c r="M13" s="102"/>
      <c r="N13" s="294" t="str">
        <f>IF(AND(M13&gt;0,C13&gt;0,NOT(K13="")),ABS(VLOOKUP($M$1,VLookups!$A$38:$B$39,2,FALSE)-_xlfn.NORM.DIST(M13,G13,K13,TRUE)),"")</f>
        <v/>
      </c>
      <c r="O13" s="101" t="str">
        <f>IF(AND($B13&gt;0,$C13&gt;0,$D13&gt;0,NOT(ISBLANK($H13))),_xlfn.NORM.INV(ABS(VLOOKUP($M$1,VLookups!$A$38:$B$39,2,FALSE)-O$3),$G13,$K13),"")</f>
        <v/>
      </c>
      <c r="P13" s="100" t="str">
        <f>IF(AND($B13&gt;0,$C13&gt;0,$D13&gt;0,NOT(ISBLANK($H13))),_xlfn.NORM.INV(ABS(VLOOKUP($M$1,VLookups!$A$38:$B$39,2,FALSE)-P$3),$G13,$K13),"")</f>
        <v/>
      </c>
      <c r="Q13" s="101" t="str">
        <f>IF(AND($B13&gt;0,$C13&gt;0,$D13&gt;0,NOT(ISBLANK($H13))),_xlfn.NORM.INV(ABS(VLOOKUP($M$1,VLookups!$A$38:$B$39,2,FALSE)-Q$3),$G13,$K13),"")</f>
        <v/>
      </c>
      <c r="R13" s="100" t="str">
        <f>IF(AND($B13&gt;0,$C13&gt;0,$D13&gt;0,NOT(ISBLANK($H13))),_xlfn.NORM.INV(ABS(VLOOKUP($M$1,VLookups!$A$38:$B$39,2,FALSE)-R$3),$G13,$K13),"")</f>
        <v/>
      </c>
      <c r="S13" s="101" t="str">
        <f>IF(AND($B13&gt;0,$C13&gt;0,$D13&gt;0,NOT(ISBLANK($H13))),_xlfn.NORM.INV(ABS(VLOOKUP($M$1,VLookups!$A$38:$B$39,2,FALSE)-S$3),$G13,$K13),"")</f>
        <v/>
      </c>
      <c r="T13" s="100" t="str">
        <f>IF(AND($B13&gt;0,$C13&gt;0,$D13&gt;0,NOT(ISBLANK($H13))),_xlfn.NORM.INV(ABS(VLOOKUP($M$1,VLookups!$A$38:$B$39,2,FALSE)-T$3),$G13,$K13),"")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IF(AND(B14&gt;0,C14&gt;0,D14&gt;0),IF(ISBLANK(J14),IF(ISBLANK(H14),"",(D14-B14)*VLOOKUP(H14,VLookups!$A$2:$B$8,2,FALSE)),J14),"")</f>
        <v/>
      </c>
      <c r="L14" s="82" t="str">
        <f t="shared" si="0"/>
        <v/>
      </c>
      <c r="M14" s="102"/>
      <c r="N14" s="294" t="str">
        <f>IF(AND(M14&gt;0,C14&gt;0,NOT(K14="")),ABS(VLOOKUP($M$1,VLookups!$A$38:$B$39,2,FALSE)-_xlfn.NORM.DIST(M14,G14,K14,TRUE)),"")</f>
        <v/>
      </c>
      <c r="O14" s="101" t="str">
        <f>IF(AND($B14&gt;0,$C14&gt;0,$D14&gt;0,NOT(ISBLANK($H14))),_xlfn.NORM.INV(ABS(VLOOKUP($M$1,VLookups!$A$38:$B$39,2,FALSE)-O$3),$G14,$K14),"")</f>
        <v/>
      </c>
      <c r="P14" s="100" t="str">
        <f>IF(AND($B14&gt;0,$C14&gt;0,$D14&gt;0,NOT(ISBLANK($H14))),_xlfn.NORM.INV(ABS(VLOOKUP($M$1,VLookups!$A$38:$B$39,2,FALSE)-P$3),$G14,$K14),"")</f>
        <v/>
      </c>
      <c r="Q14" s="101" t="str">
        <f>IF(AND($B14&gt;0,$C14&gt;0,$D14&gt;0,NOT(ISBLANK($H14))),_xlfn.NORM.INV(ABS(VLOOKUP($M$1,VLookups!$A$38:$B$39,2,FALSE)-Q$3),$G14,$K14),"")</f>
        <v/>
      </c>
      <c r="R14" s="100" t="str">
        <f>IF(AND($B14&gt;0,$C14&gt;0,$D14&gt;0,NOT(ISBLANK($H14))),_xlfn.NORM.INV(ABS(VLOOKUP($M$1,VLookups!$A$38:$B$39,2,FALSE)-R$3),$G14,$K14),"")</f>
        <v/>
      </c>
      <c r="S14" s="101" t="str">
        <f>IF(AND($B14&gt;0,$C14&gt;0,$D14&gt;0,NOT(ISBLANK($H14))),_xlfn.NORM.INV(ABS(VLOOKUP($M$1,VLookups!$A$38:$B$39,2,FALSE)-S$3),$G14,$K14),"")</f>
        <v/>
      </c>
      <c r="T14" s="100" t="str">
        <f>IF(AND($B14&gt;0,$C14&gt;0,$D14&gt;0,NOT(ISBLANK($H14))),_xlfn.NORM.INV(ABS(VLOOKUP($M$1,VLookups!$A$38:$B$39,2,FALSE)-T$3),$G14,$K14),"")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IF(AND(B15&gt;0,C15&gt;0,D15&gt;0),IF(ISBLANK(J15),IF(ISBLANK(H15),"",(D15-B15)*VLOOKUP(H15,VLookups!$A$2:$B$8,2,FALSE)),J15),"")</f>
        <v/>
      </c>
      <c r="L15" s="82" t="str">
        <f t="shared" si="0"/>
        <v/>
      </c>
      <c r="M15" s="102"/>
      <c r="N15" s="294" t="str">
        <f>IF(AND(M15&gt;0,C15&gt;0,NOT(K15="")),ABS(VLOOKUP($M$1,VLookups!$A$38:$B$39,2,FALSE)-_xlfn.NORM.DIST(M15,G15,K15,TRUE)),"")</f>
        <v/>
      </c>
      <c r="O15" s="101" t="str">
        <f>IF(AND($B15&gt;0,$C15&gt;0,$D15&gt;0,NOT(ISBLANK($H15))),_xlfn.NORM.INV(ABS(VLOOKUP($M$1,VLookups!$A$38:$B$39,2,FALSE)-O$3),$G15,$K15),"")</f>
        <v/>
      </c>
      <c r="P15" s="100" t="str">
        <f>IF(AND($B15&gt;0,$C15&gt;0,$D15&gt;0,NOT(ISBLANK($H15))),_xlfn.NORM.INV(ABS(VLOOKUP($M$1,VLookups!$A$38:$B$39,2,FALSE)-P$3),$G15,$K15),"")</f>
        <v/>
      </c>
      <c r="Q15" s="101" t="str">
        <f>IF(AND($B15&gt;0,$C15&gt;0,$D15&gt;0,NOT(ISBLANK($H15))),_xlfn.NORM.INV(ABS(VLOOKUP($M$1,VLookups!$A$38:$B$39,2,FALSE)-Q$3),$G15,$K15),"")</f>
        <v/>
      </c>
      <c r="R15" s="100" t="str">
        <f>IF(AND($B15&gt;0,$C15&gt;0,$D15&gt;0,NOT(ISBLANK($H15))),_xlfn.NORM.INV(ABS(VLOOKUP($M$1,VLookups!$A$38:$B$39,2,FALSE)-R$3),$G15,$K15),"")</f>
        <v/>
      </c>
      <c r="S15" s="101" t="str">
        <f>IF(AND($B15&gt;0,$C15&gt;0,$D15&gt;0,NOT(ISBLANK($H15))),_xlfn.NORM.INV(ABS(VLOOKUP($M$1,VLookups!$A$38:$B$39,2,FALSE)-S$3),$G15,$K15),"")</f>
        <v/>
      </c>
      <c r="T15" s="100" t="str">
        <f>IF(AND($B15&gt;0,$C15&gt;0,$D15&gt;0,NOT(ISBLANK($H15))),_xlfn.NORM.INV(ABS(VLOOKUP($M$1,VLookups!$A$38:$B$39,2,FALSE)-T$3),$G15,$K15),"")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IF(AND(B16&gt;0,C16&gt;0,D16&gt;0),IF(ISBLANK(J16),IF(ISBLANK(H16),"",(D16-B16)*VLOOKUP(H16,VLookups!$A$2:$B$8,2,FALSE)),J16),"")</f>
        <v/>
      </c>
      <c r="L16" s="82" t="str">
        <f t="shared" si="0"/>
        <v/>
      </c>
      <c r="M16" s="102"/>
      <c r="N16" s="294" t="str">
        <f>IF(AND(M16&gt;0,C16&gt;0,NOT(K16="")),ABS(VLOOKUP($M$1,VLookups!$A$38:$B$39,2,FALSE)-_xlfn.NORM.DIST(M16,G16,K16,TRUE)),"")</f>
        <v/>
      </c>
      <c r="O16" s="101" t="str">
        <f>IF(AND($B16&gt;0,$C16&gt;0,$D16&gt;0,NOT(ISBLANK($H16))),_xlfn.NORM.INV(ABS(VLOOKUP($M$1,VLookups!$A$38:$B$39,2,FALSE)-O$3),$G16,$K16),"")</f>
        <v/>
      </c>
      <c r="P16" s="100" t="str">
        <f>IF(AND($B16&gt;0,$C16&gt;0,$D16&gt;0,NOT(ISBLANK($H16))),_xlfn.NORM.INV(ABS(VLOOKUP($M$1,VLookups!$A$38:$B$39,2,FALSE)-P$3),$G16,$K16),"")</f>
        <v/>
      </c>
      <c r="Q16" s="101" t="str">
        <f>IF(AND($B16&gt;0,$C16&gt;0,$D16&gt;0,NOT(ISBLANK($H16))),_xlfn.NORM.INV(ABS(VLOOKUP($M$1,VLookups!$A$38:$B$39,2,FALSE)-Q$3),$G16,$K16),"")</f>
        <v/>
      </c>
      <c r="R16" s="100" t="str">
        <f>IF(AND($B16&gt;0,$C16&gt;0,$D16&gt;0,NOT(ISBLANK($H16))),_xlfn.NORM.INV(ABS(VLOOKUP($M$1,VLookups!$A$38:$B$39,2,FALSE)-R$3),$G16,$K16),"")</f>
        <v/>
      </c>
      <c r="S16" s="101" t="str">
        <f>IF(AND($B16&gt;0,$C16&gt;0,$D16&gt;0,NOT(ISBLANK($H16))),_xlfn.NORM.INV(ABS(VLOOKUP($M$1,VLookups!$A$38:$B$39,2,FALSE)-S$3),$G16,$K16),"")</f>
        <v/>
      </c>
      <c r="T16" s="100" t="str">
        <f>IF(AND($B16&gt;0,$C16&gt;0,$D16&gt;0,NOT(ISBLANK($H16))),_xlfn.NORM.INV(ABS(VLOOKUP($M$1,VLookups!$A$38:$B$39,2,FALSE)-T$3),$G16,$K16),"")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IF(AND(B17&gt;0,C17&gt;0,D17&gt;0),IF(ISBLANK(J17),IF(ISBLANK(H17),"",(D17-B17)*VLOOKUP(H17,VLookups!$A$2:$B$8,2,FALSE)),J17),"")</f>
        <v/>
      </c>
      <c r="L17" s="82" t="str">
        <f t="shared" si="0"/>
        <v/>
      </c>
      <c r="M17" s="102"/>
      <c r="N17" s="294" t="str">
        <f>IF(AND(M17&gt;0,C17&gt;0,NOT(K17="")),ABS(VLOOKUP($M$1,VLookups!$A$38:$B$39,2,FALSE)-_xlfn.NORM.DIST(M17,G17,K17,TRUE)),"")</f>
        <v/>
      </c>
      <c r="O17" s="101" t="str">
        <f>IF(AND($B17&gt;0,$C17&gt;0,$D17&gt;0,NOT(ISBLANK($H17))),_xlfn.NORM.INV(ABS(VLOOKUP($M$1,VLookups!$A$38:$B$39,2,FALSE)-O$3),$G17,$K17),"")</f>
        <v/>
      </c>
      <c r="P17" s="100" t="str">
        <f>IF(AND($B17&gt;0,$C17&gt;0,$D17&gt;0,NOT(ISBLANK($H17))),_xlfn.NORM.INV(ABS(VLOOKUP($M$1,VLookups!$A$38:$B$39,2,FALSE)-P$3),$G17,$K17),"")</f>
        <v/>
      </c>
      <c r="Q17" s="101" t="str">
        <f>IF(AND($B17&gt;0,$C17&gt;0,$D17&gt;0,NOT(ISBLANK($H17))),_xlfn.NORM.INV(ABS(VLOOKUP($M$1,VLookups!$A$38:$B$39,2,FALSE)-Q$3),$G17,$K17),"")</f>
        <v/>
      </c>
      <c r="R17" s="100" t="str">
        <f>IF(AND($B17&gt;0,$C17&gt;0,$D17&gt;0,NOT(ISBLANK($H17))),_xlfn.NORM.INV(ABS(VLOOKUP($M$1,VLookups!$A$38:$B$39,2,FALSE)-R$3),$G17,$K17),"")</f>
        <v/>
      </c>
      <c r="S17" s="101" t="str">
        <f>IF(AND($B17&gt;0,$C17&gt;0,$D17&gt;0,NOT(ISBLANK($H17))),_xlfn.NORM.INV(ABS(VLOOKUP($M$1,VLookups!$A$38:$B$39,2,FALSE)-S$3),$G17,$K17),"")</f>
        <v/>
      </c>
      <c r="T17" s="100" t="str">
        <f>IF(AND($B17&gt;0,$C17&gt;0,$D17&gt;0,NOT(ISBLANK($H17))),_xlfn.NORM.INV(ABS(VLOOKUP($M$1,VLookups!$A$38:$B$39,2,FALSE)-T$3),$G17,$K17),"")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IF(AND(B18&gt;0,C18&gt;0,D18&gt;0),IF(ISBLANK(J18),IF(ISBLANK(H18),"",(D18-B18)*VLOOKUP(H18,VLookups!$A$2:$B$8,2,FALSE)),J18),"")</f>
        <v/>
      </c>
      <c r="L18" s="82" t="str">
        <f t="shared" si="0"/>
        <v/>
      </c>
      <c r="M18" s="102"/>
      <c r="N18" s="294" t="str">
        <f>IF(AND(M18&gt;0,C18&gt;0,NOT(K18="")),ABS(VLOOKUP($M$1,VLookups!$A$38:$B$39,2,FALSE)-_xlfn.NORM.DIST(M18,G18,K18,TRUE)),"")</f>
        <v/>
      </c>
      <c r="O18" s="101" t="str">
        <f>IF(AND($B18&gt;0,$C18&gt;0,$D18&gt;0,NOT(ISBLANK($H18))),_xlfn.NORM.INV(ABS(VLOOKUP($M$1,VLookups!$A$38:$B$39,2,FALSE)-O$3),$G18,$K18),"")</f>
        <v/>
      </c>
      <c r="P18" s="100" t="str">
        <f>IF(AND($B18&gt;0,$C18&gt;0,$D18&gt;0,NOT(ISBLANK($H18))),_xlfn.NORM.INV(ABS(VLOOKUP($M$1,VLookups!$A$38:$B$39,2,FALSE)-P$3),$G18,$K18),"")</f>
        <v/>
      </c>
      <c r="Q18" s="101" t="str">
        <f>IF(AND($B18&gt;0,$C18&gt;0,$D18&gt;0,NOT(ISBLANK($H18))),_xlfn.NORM.INV(ABS(VLOOKUP($M$1,VLookups!$A$38:$B$39,2,FALSE)-Q$3),$G18,$K18),"")</f>
        <v/>
      </c>
      <c r="R18" s="100" t="str">
        <f>IF(AND($B18&gt;0,$C18&gt;0,$D18&gt;0,NOT(ISBLANK($H18))),_xlfn.NORM.INV(ABS(VLOOKUP($M$1,VLookups!$A$38:$B$39,2,FALSE)-R$3),$G18,$K18),"")</f>
        <v/>
      </c>
      <c r="S18" s="101" t="str">
        <f>IF(AND($B18&gt;0,$C18&gt;0,$D18&gt;0,NOT(ISBLANK($H18))),_xlfn.NORM.INV(ABS(VLOOKUP($M$1,VLookups!$A$38:$B$39,2,FALSE)-S$3),$G18,$K18),"")</f>
        <v/>
      </c>
      <c r="T18" s="100" t="str">
        <f>IF(AND($B18&gt;0,$C18&gt;0,$D18&gt;0,NOT(ISBLANK($H18))),_xlfn.NORM.INV(ABS(VLOOKUP($M$1,VLookups!$A$38:$B$39,2,FALSE)-T$3),$G18,$K18),"")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IF(AND(B19&gt;0,C19&gt;0,D19&gt;0),IF(ISBLANK(J19),IF(ISBLANK(H19),"",(D19-B19)*VLOOKUP(H19,VLookups!$A$2:$B$8,2,FALSE)),J19),"")</f>
        <v/>
      </c>
      <c r="L19" s="82" t="str">
        <f t="shared" si="0"/>
        <v/>
      </c>
      <c r="M19" s="102"/>
      <c r="N19" s="294" t="str">
        <f>IF(AND(M19&gt;0,C19&gt;0,NOT(K19="")),ABS(VLOOKUP($M$1,VLookups!$A$38:$B$39,2,FALSE)-_xlfn.NORM.DIST(M19,G19,K19,TRUE)),"")</f>
        <v/>
      </c>
      <c r="O19" s="101" t="str">
        <f>IF(AND($B19&gt;0,$C19&gt;0,$D19&gt;0,NOT(ISBLANK($H19))),_xlfn.NORM.INV(ABS(VLOOKUP($M$1,VLookups!$A$38:$B$39,2,FALSE)-O$3),$G19,$K19),"")</f>
        <v/>
      </c>
      <c r="P19" s="100" t="str">
        <f>IF(AND($B19&gt;0,$C19&gt;0,$D19&gt;0,NOT(ISBLANK($H19))),_xlfn.NORM.INV(ABS(VLOOKUP($M$1,VLookups!$A$38:$B$39,2,FALSE)-P$3),$G19,$K19),"")</f>
        <v/>
      </c>
      <c r="Q19" s="101" t="str">
        <f>IF(AND($B19&gt;0,$C19&gt;0,$D19&gt;0,NOT(ISBLANK($H19))),_xlfn.NORM.INV(ABS(VLOOKUP($M$1,VLookups!$A$38:$B$39,2,FALSE)-Q$3),$G19,$K19),"")</f>
        <v/>
      </c>
      <c r="R19" s="100" t="str">
        <f>IF(AND($B19&gt;0,$C19&gt;0,$D19&gt;0,NOT(ISBLANK($H19))),_xlfn.NORM.INV(ABS(VLOOKUP($M$1,VLookups!$A$38:$B$39,2,FALSE)-R$3),$G19,$K19),"")</f>
        <v/>
      </c>
      <c r="S19" s="101" t="str">
        <f>IF(AND($B19&gt;0,$C19&gt;0,$D19&gt;0,NOT(ISBLANK($H19))),_xlfn.NORM.INV(ABS(VLOOKUP($M$1,VLookups!$A$38:$B$39,2,FALSE)-S$3),$G19,$K19),"")</f>
        <v/>
      </c>
      <c r="T19" s="100" t="str">
        <f>IF(AND($B19&gt;0,$C19&gt;0,$D19&gt;0,NOT(ISBLANK($H19))),_xlfn.NORM.INV(ABS(VLOOKUP($M$1,VLookups!$A$38:$B$39,2,FALSE)-T$3),$G19,$K19),"")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IF(AND(B20&gt;0,C20&gt;0,D20&gt;0),IF(ISBLANK(J20),IF(ISBLANK(H20),"",(D20-B20)*VLOOKUP(H20,VLookups!$A$2:$B$8,2,FALSE)),J20),"")</f>
        <v/>
      </c>
      <c r="L20" s="82" t="str">
        <f t="shared" si="0"/>
        <v/>
      </c>
      <c r="M20" s="102"/>
      <c r="N20" s="294" t="str">
        <f>IF(AND(M20&gt;0,C20&gt;0,NOT(K20="")),ABS(VLOOKUP($M$1,VLookups!$A$38:$B$39,2,FALSE)-_xlfn.NORM.DIST(M20,G20,K20,TRUE)),"")</f>
        <v/>
      </c>
      <c r="O20" s="101" t="str">
        <f>IF(AND($B20&gt;0,$C20&gt;0,$D20&gt;0,NOT(ISBLANK($H20))),_xlfn.NORM.INV(ABS(VLOOKUP($M$1,VLookups!$A$38:$B$39,2,FALSE)-O$3),$G20,$K20),"")</f>
        <v/>
      </c>
      <c r="P20" s="100" t="str">
        <f>IF(AND($B20&gt;0,$C20&gt;0,$D20&gt;0,NOT(ISBLANK($H20))),_xlfn.NORM.INV(ABS(VLOOKUP($M$1,VLookups!$A$38:$B$39,2,FALSE)-P$3),$G20,$K20),"")</f>
        <v/>
      </c>
      <c r="Q20" s="101" t="str">
        <f>IF(AND($B20&gt;0,$C20&gt;0,$D20&gt;0,NOT(ISBLANK($H20))),_xlfn.NORM.INV(ABS(VLOOKUP($M$1,VLookups!$A$38:$B$39,2,FALSE)-Q$3),$G20,$K20),"")</f>
        <v/>
      </c>
      <c r="R20" s="100" t="str">
        <f>IF(AND($B20&gt;0,$C20&gt;0,$D20&gt;0,NOT(ISBLANK($H20))),_xlfn.NORM.INV(ABS(VLOOKUP($M$1,VLookups!$A$38:$B$39,2,FALSE)-R$3),$G20,$K20),"")</f>
        <v/>
      </c>
      <c r="S20" s="101" t="str">
        <f>IF(AND($B20&gt;0,$C20&gt;0,$D20&gt;0,NOT(ISBLANK($H20))),_xlfn.NORM.INV(ABS(VLOOKUP($M$1,VLookups!$A$38:$B$39,2,FALSE)-S$3),$G20,$K20),"")</f>
        <v/>
      </c>
      <c r="T20" s="100" t="str">
        <f>IF(AND($B20&gt;0,$C20&gt;0,$D20&gt;0,NOT(ISBLANK($H20))),_xlfn.NORM.INV(ABS(VLOOKUP($M$1,VLookups!$A$38:$B$39,2,FALSE)-T$3),$G20,$K20),"")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IF(AND(B21&gt;0,C21&gt;0,D21&gt;0),IF(ISBLANK(J21),IF(ISBLANK(H21),"",(D21-B21)*VLOOKUP(H21,VLookups!$A$2:$B$8,2,FALSE)),J21),"")</f>
        <v/>
      </c>
      <c r="L21" s="82" t="str">
        <f t="shared" si="0"/>
        <v/>
      </c>
      <c r="M21" s="102"/>
      <c r="N21" s="294" t="str">
        <f>IF(AND(M21&gt;0,C21&gt;0,NOT(K21="")),ABS(VLOOKUP($M$1,VLookups!$A$38:$B$39,2,FALSE)-_xlfn.NORM.DIST(M21,G21,K21,TRUE)),"")</f>
        <v/>
      </c>
      <c r="O21" s="101" t="str">
        <f>IF(AND($B21&gt;0,$C21&gt;0,$D21&gt;0,NOT(ISBLANK($H21))),_xlfn.NORM.INV(ABS(VLOOKUP($M$1,VLookups!$A$38:$B$39,2,FALSE)-O$3),$G21,$K21),"")</f>
        <v/>
      </c>
      <c r="P21" s="100" t="str">
        <f>IF(AND($B21&gt;0,$C21&gt;0,$D21&gt;0,NOT(ISBLANK($H21))),_xlfn.NORM.INV(ABS(VLOOKUP($M$1,VLookups!$A$38:$B$39,2,FALSE)-P$3),$G21,$K21),"")</f>
        <v/>
      </c>
      <c r="Q21" s="101" t="str">
        <f>IF(AND($B21&gt;0,$C21&gt;0,$D21&gt;0,NOT(ISBLANK($H21))),_xlfn.NORM.INV(ABS(VLOOKUP($M$1,VLookups!$A$38:$B$39,2,FALSE)-Q$3),$G21,$K21),"")</f>
        <v/>
      </c>
      <c r="R21" s="100" t="str">
        <f>IF(AND($B21&gt;0,$C21&gt;0,$D21&gt;0,NOT(ISBLANK($H21))),_xlfn.NORM.INV(ABS(VLOOKUP($M$1,VLookups!$A$38:$B$39,2,FALSE)-R$3),$G21,$K21),"")</f>
        <v/>
      </c>
      <c r="S21" s="101" t="str">
        <f>IF(AND($B21&gt;0,$C21&gt;0,$D21&gt;0,NOT(ISBLANK($H21))),_xlfn.NORM.INV(ABS(VLOOKUP($M$1,VLookups!$A$38:$B$39,2,FALSE)-S$3),$G21,$K21),"")</f>
        <v/>
      </c>
      <c r="T21" s="100" t="str">
        <f>IF(AND($B21&gt;0,$C21&gt;0,$D21&gt;0,NOT(ISBLANK($H21))),_xlfn.NORM.INV(ABS(VLOOKUP($M$1,VLookups!$A$38:$B$39,2,FALSE)-T$3),$G21,$K21),"")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IF(AND(B22&gt;0,C22&gt;0,D22&gt;0),IF(ISBLANK(J22),IF(ISBLANK(H22),"",(D22-B22)*VLOOKUP(H22,VLookups!$A$2:$B$8,2,FALSE)),J22),"")</f>
        <v/>
      </c>
      <c r="L22" s="82" t="str">
        <f t="shared" si="0"/>
        <v/>
      </c>
      <c r="M22" s="102"/>
      <c r="N22" s="294" t="str">
        <f>IF(AND(M22&gt;0,C22&gt;0,NOT(K22="")),ABS(VLOOKUP($M$1,VLookups!$A$38:$B$39,2,FALSE)-_xlfn.NORM.DIST(M22,G22,K22,TRUE)),"")</f>
        <v/>
      </c>
      <c r="O22" s="101" t="str">
        <f>IF(AND($B22&gt;0,$C22&gt;0,$D22&gt;0,NOT(ISBLANK($H22))),_xlfn.NORM.INV(ABS(VLOOKUP($M$1,VLookups!$A$38:$B$39,2,FALSE)-O$3),$G22,$K22),"")</f>
        <v/>
      </c>
      <c r="P22" s="100" t="str">
        <f>IF(AND($B22&gt;0,$C22&gt;0,$D22&gt;0,NOT(ISBLANK($H22))),_xlfn.NORM.INV(ABS(VLOOKUP($M$1,VLookups!$A$38:$B$39,2,FALSE)-P$3),$G22,$K22),"")</f>
        <v/>
      </c>
      <c r="Q22" s="101" t="str">
        <f>IF(AND($B22&gt;0,$C22&gt;0,$D22&gt;0,NOT(ISBLANK($H22))),_xlfn.NORM.INV(ABS(VLOOKUP($M$1,VLookups!$A$38:$B$39,2,FALSE)-Q$3),$G22,$K22),"")</f>
        <v/>
      </c>
      <c r="R22" s="100" t="str">
        <f>IF(AND($B22&gt;0,$C22&gt;0,$D22&gt;0,NOT(ISBLANK($H22))),_xlfn.NORM.INV(ABS(VLOOKUP($M$1,VLookups!$A$38:$B$39,2,FALSE)-R$3),$G22,$K22),"")</f>
        <v/>
      </c>
      <c r="S22" s="101" t="str">
        <f>IF(AND($B22&gt;0,$C22&gt;0,$D22&gt;0,NOT(ISBLANK($H22))),_xlfn.NORM.INV(ABS(VLOOKUP($M$1,VLookups!$A$38:$B$39,2,FALSE)-S$3),$G22,$K22),"")</f>
        <v/>
      </c>
      <c r="T22" s="100" t="str">
        <f>IF(AND($B22&gt;0,$C22&gt;0,$D22&gt;0,NOT(ISBLANK($H22))),_xlfn.NORM.INV(ABS(VLOOKUP($M$1,VLookups!$A$38:$B$39,2,FALSE)-T$3),$G22,$K22),"")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IF(AND(B23&gt;0,C23&gt;0,D23&gt;0),IF(ISBLANK(J23),IF(ISBLANK(H23),"",(D23-B23)*VLOOKUP(H23,VLookups!$A$2:$B$8,2,FALSE)),J23),"")</f>
        <v/>
      </c>
      <c r="L23" s="82" t="str">
        <f t="shared" si="0"/>
        <v/>
      </c>
      <c r="M23" s="102"/>
      <c r="N23" s="294" t="str">
        <f>IF(AND(M23&gt;0,C23&gt;0,NOT(K23="")),ABS(VLOOKUP($M$1,VLookups!$A$38:$B$39,2,FALSE)-_xlfn.NORM.DIST(M23,G23,K23,TRUE)),"")</f>
        <v/>
      </c>
      <c r="O23" s="101" t="str">
        <f>IF(AND($B23&gt;0,$C23&gt;0,$D23&gt;0,NOT(ISBLANK($H23))),_xlfn.NORM.INV(ABS(VLOOKUP($M$1,VLookups!$A$38:$B$39,2,FALSE)-O$3),$G23,$K23),"")</f>
        <v/>
      </c>
      <c r="P23" s="100" t="str">
        <f>IF(AND($B23&gt;0,$C23&gt;0,$D23&gt;0,NOT(ISBLANK($H23))),_xlfn.NORM.INV(ABS(VLOOKUP($M$1,VLookups!$A$38:$B$39,2,FALSE)-P$3),$G23,$K23),"")</f>
        <v/>
      </c>
      <c r="Q23" s="101" t="str">
        <f>IF(AND($B23&gt;0,$C23&gt;0,$D23&gt;0,NOT(ISBLANK($H23))),_xlfn.NORM.INV(ABS(VLOOKUP($M$1,VLookups!$A$38:$B$39,2,FALSE)-Q$3),$G23,$K23),"")</f>
        <v/>
      </c>
      <c r="R23" s="100" t="str">
        <f>IF(AND($B23&gt;0,$C23&gt;0,$D23&gt;0,NOT(ISBLANK($H23))),_xlfn.NORM.INV(ABS(VLOOKUP($M$1,VLookups!$A$38:$B$39,2,FALSE)-R$3),$G23,$K23),"")</f>
        <v/>
      </c>
      <c r="S23" s="101" t="str">
        <f>IF(AND($B23&gt;0,$C23&gt;0,$D23&gt;0,NOT(ISBLANK($H23))),_xlfn.NORM.INV(ABS(VLOOKUP($M$1,VLookups!$A$38:$B$39,2,FALSE)-S$3),$G23,$K23),"")</f>
        <v/>
      </c>
      <c r="T23" s="100" t="str">
        <f>IF(AND($B23&gt;0,$C23&gt;0,$D23&gt;0,NOT(ISBLANK($H23))),_xlfn.NORM.INV(ABS(VLOOKUP($M$1,VLookups!$A$38:$B$39,2,FALSE)-T$3),$G23,$K23),"")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IF(AND(B24&gt;0,C24&gt;0,D24&gt;0),IF(ISBLANK(J24),IF(ISBLANK(H24),"",(D24-B24)*VLOOKUP(H24,VLookups!$A$2:$B$8,2,FALSE)),J24),"")</f>
        <v/>
      </c>
      <c r="L24" s="82" t="str">
        <f t="shared" si="0"/>
        <v/>
      </c>
      <c r="M24" s="102"/>
      <c r="N24" s="294" t="str">
        <f>IF(AND(M24&gt;0,C24&gt;0,NOT(K24="")),ABS(VLOOKUP($M$1,VLookups!$A$38:$B$39,2,FALSE)-_xlfn.NORM.DIST(M24,G24,K24,TRUE)),"")</f>
        <v/>
      </c>
      <c r="O24" s="101" t="str">
        <f>IF(AND($B24&gt;0,$C24&gt;0,$D24&gt;0,NOT(ISBLANK($H24))),_xlfn.NORM.INV(ABS(VLOOKUP($M$1,VLookups!$A$38:$B$39,2,FALSE)-O$3),$G24,$K24),"")</f>
        <v/>
      </c>
      <c r="P24" s="100" t="str">
        <f>IF(AND($B24&gt;0,$C24&gt;0,$D24&gt;0,NOT(ISBLANK($H24))),_xlfn.NORM.INV(ABS(VLOOKUP($M$1,VLookups!$A$38:$B$39,2,FALSE)-P$3),$G24,$K24),"")</f>
        <v/>
      </c>
      <c r="Q24" s="101" t="str">
        <f>IF(AND($B24&gt;0,$C24&gt;0,$D24&gt;0,NOT(ISBLANK($H24))),_xlfn.NORM.INV(ABS(VLOOKUP($M$1,VLookups!$A$38:$B$39,2,FALSE)-Q$3),$G24,$K24),"")</f>
        <v/>
      </c>
      <c r="R24" s="100" t="str">
        <f>IF(AND($B24&gt;0,$C24&gt;0,$D24&gt;0,NOT(ISBLANK($H24))),_xlfn.NORM.INV(ABS(VLOOKUP($M$1,VLookups!$A$38:$B$39,2,FALSE)-R$3),$G24,$K24),"")</f>
        <v/>
      </c>
      <c r="S24" s="101" t="str">
        <f>IF(AND($B24&gt;0,$C24&gt;0,$D24&gt;0,NOT(ISBLANK($H24))),_xlfn.NORM.INV(ABS(VLOOKUP($M$1,VLookups!$A$38:$B$39,2,FALSE)-S$3),$G24,$K24),"")</f>
        <v/>
      </c>
      <c r="T24" s="100" t="str">
        <f>IF(AND($B24&gt;0,$C24&gt;0,$D24&gt;0,NOT(ISBLANK($H24))),_xlfn.NORM.INV(ABS(VLOOKUP($M$1,VLookups!$A$38:$B$39,2,FALSE)-T$3),$G24,$K24),"")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IF(AND(B25&gt;0,C25&gt;0,D25&gt;0),IF(ISBLANK(J25),IF(ISBLANK(H25),"",(D25-B25)*VLOOKUP(H25,VLookups!$A$2:$B$8,2,FALSE)),J25),"")</f>
        <v/>
      </c>
      <c r="L25" s="82" t="str">
        <f t="shared" si="0"/>
        <v/>
      </c>
      <c r="M25" s="102"/>
      <c r="N25" s="294" t="str">
        <f>IF(AND(M25&gt;0,C25&gt;0,NOT(K25="")),ABS(VLOOKUP($M$1,VLookups!$A$38:$B$39,2,FALSE)-_xlfn.NORM.DIST(M25,G25,K25,TRUE)),"")</f>
        <v/>
      </c>
      <c r="O25" s="101" t="str">
        <f>IF(AND($B25&gt;0,$C25&gt;0,$D25&gt;0,NOT(ISBLANK($H25))),_xlfn.NORM.INV(ABS(VLOOKUP($M$1,VLookups!$A$38:$B$39,2,FALSE)-O$3),$G25,$K25),"")</f>
        <v/>
      </c>
      <c r="P25" s="100" t="str">
        <f>IF(AND($B25&gt;0,$C25&gt;0,$D25&gt;0,NOT(ISBLANK($H25))),_xlfn.NORM.INV(ABS(VLOOKUP($M$1,VLookups!$A$38:$B$39,2,FALSE)-P$3),$G25,$K25),"")</f>
        <v/>
      </c>
      <c r="Q25" s="101" t="str">
        <f>IF(AND($B25&gt;0,$C25&gt;0,$D25&gt;0,NOT(ISBLANK($H25))),_xlfn.NORM.INV(ABS(VLOOKUP($M$1,VLookups!$A$38:$B$39,2,FALSE)-Q$3),$G25,$K25),"")</f>
        <v/>
      </c>
      <c r="R25" s="100" t="str">
        <f>IF(AND($B25&gt;0,$C25&gt;0,$D25&gt;0,NOT(ISBLANK($H25))),_xlfn.NORM.INV(ABS(VLOOKUP($M$1,VLookups!$A$38:$B$39,2,FALSE)-R$3),$G25,$K25),"")</f>
        <v/>
      </c>
      <c r="S25" s="101" t="str">
        <f>IF(AND($B25&gt;0,$C25&gt;0,$D25&gt;0,NOT(ISBLANK($H25))),_xlfn.NORM.INV(ABS(VLOOKUP($M$1,VLookups!$A$38:$B$39,2,FALSE)-S$3),$G25,$K25),"")</f>
        <v/>
      </c>
      <c r="T25" s="100" t="str">
        <f>IF(AND($B25&gt;0,$C25&gt;0,$D25&gt;0,NOT(ISBLANK($H25))),_xlfn.NORM.INV(ABS(VLOOKUP($M$1,VLookups!$A$38:$B$39,2,FALSE)-T$3),$G25,$K25),"")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IF(AND(B26&gt;0,C26&gt;0,D26&gt;0),IF(ISBLANK(J26),IF(ISBLANK(H26),"",(D26-B26)*VLOOKUP(H26,VLookups!$A$2:$B$8,2,FALSE)),J26),"")</f>
        <v/>
      </c>
      <c r="L26" s="82" t="str">
        <f t="shared" si="0"/>
        <v/>
      </c>
      <c r="M26" s="102"/>
      <c r="N26" s="294" t="str">
        <f>IF(AND(M26&gt;0,C26&gt;0,NOT(K26="")),ABS(VLOOKUP($M$1,VLookups!$A$38:$B$39,2,FALSE)-_xlfn.NORM.DIST(M26,G26,K26,TRUE)),"")</f>
        <v/>
      </c>
      <c r="O26" s="101" t="str">
        <f>IF(AND($B26&gt;0,$C26&gt;0,$D26&gt;0,NOT(ISBLANK($H26))),_xlfn.NORM.INV(ABS(VLOOKUP($M$1,VLookups!$A$38:$B$39,2,FALSE)-O$3),$G26,$K26),"")</f>
        <v/>
      </c>
      <c r="P26" s="100" t="str">
        <f>IF(AND($B26&gt;0,$C26&gt;0,$D26&gt;0,NOT(ISBLANK($H26))),_xlfn.NORM.INV(ABS(VLOOKUP($M$1,VLookups!$A$38:$B$39,2,FALSE)-P$3),$G26,$K26),"")</f>
        <v/>
      </c>
      <c r="Q26" s="101" t="str">
        <f>IF(AND($B26&gt;0,$C26&gt;0,$D26&gt;0,NOT(ISBLANK($H26))),_xlfn.NORM.INV(ABS(VLOOKUP($M$1,VLookups!$A$38:$B$39,2,FALSE)-Q$3),$G26,$K26),"")</f>
        <v/>
      </c>
      <c r="R26" s="100" t="str">
        <f>IF(AND($B26&gt;0,$C26&gt;0,$D26&gt;0,NOT(ISBLANK($H26))),_xlfn.NORM.INV(ABS(VLOOKUP($M$1,VLookups!$A$38:$B$39,2,FALSE)-R$3),$G26,$K26),"")</f>
        <v/>
      </c>
      <c r="S26" s="101" t="str">
        <f>IF(AND($B26&gt;0,$C26&gt;0,$D26&gt;0,NOT(ISBLANK($H26))),_xlfn.NORM.INV(ABS(VLOOKUP($M$1,VLookups!$A$38:$B$39,2,FALSE)-S$3),$G26,$K26),"")</f>
        <v/>
      </c>
      <c r="T26" s="100" t="str">
        <f>IF(AND($B26&gt;0,$C26&gt;0,$D26&gt;0,NOT(ISBLANK($H26))),_xlfn.NORM.INV(ABS(VLOOKUP($M$1,VLookups!$A$38:$B$39,2,FALSE)-T$3),$G26,$K26),"")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IF(AND(B27&gt;0,C27&gt;0,D27&gt;0),IF(ISBLANK(J27),IF(ISBLANK(H27),"",(D27-B27)*VLOOKUP(H27,VLookups!$A$2:$B$8,2,FALSE)),J27),"")</f>
        <v/>
      </c>
      <c r="L27" s="82" t="str">
        <f t="shared" si="0"/>
        <v/>
      </c>
      <c r="M27" s="102"/>
      <c r="N27" s="294" t="str">
        <f>IF(AND(M27&gt;0,C27&gt;0,NOT(K27="")),ABS(VLOOKUP($M$1,VLookups!$A$38:$B$39,2,FALSE)-_xlfn.NORM.DIST(M27,G27,K27,TRUE)),"")</f>
        <v/>
      </c>
      <c r="O27" s="101" t="str">
        <f>IF(AND($B27&gt;0,$C27&gt;0,$D27&gt;0,NOT(ISBLANK($H27))),_xlfn.NORM.INV(ABS(VLOOKUP($M$1,VLookups!$A$38:$B$39,2,FALSE)-O$3),$G27,$K27),"")</f>
        <v/>
      </c>
      <c r="P27" s="100" t="str">
        <f>IF(AND($B27&gt;0,$C27&gt;0,$D27&gt;0,NOT(ISBLANK($H27))),_xlfn.NORM.INV(ABS(VLOOKUP($M$1,VLookups!$A$38:$B$39,2,FALSE)-P$3),$G27,$K27),"")</f>
        <v/>
      </c>
      <c r="Q27" s="101" t="str">
        <f>IF(AND($B27&gt;0,$C27&gt;0,$D27&gt;0,NOT(ISBLANK($H27))),_xlfn.NORM.INV(ABS(VLOOKUP($M$1,VLookups!$A$38:$B$39,2,FALSE)-Q$3),$G27,$K27),"")</f>
        <v/>
      </c>
      <c r="R27" s="100" t="str">
        <f>IF(AND($B27&gt;0,$C27&gt;0,$D27&gt;0,NOT(ISBLANK($H27))),_xlfn.NORM.INV(ABS(VLOOKUP($M$1,VLookups!$A$38:$B$39,2,FALSE)-R$3),$G27,$K27),"")</f>
        <v/>
      </c>
      <c r="S27" s="101" t="str">
        <f>IF(AND($B27&gt;0,$C27&gt;0,$D27&gt;0,NOT(ISBLANK($H27))),_xlfn.NORM.INV(ABS(VLOOKUP($M$1,VLookups!$A$38:$B$39,2,FALSE)-S$3),$G27,$K27),"")</f>
        <v/>
      </c>
      <c r="T27" s="100" t="str">
        <f>IF(AND($B27&gt;0,$C27&gt;0,$D27&gt;0,NOT(ISBLANK($H27))),_xlfn.NORM.INV(ABS(VLOOKUP($M$1,VLookups!$A$38:$B$39,2,FALSE)-T$3),$G27,$K27),"")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IF(AND(B28&gt;0,C28&gt;0,D28&gt;0),IF(ISBLANK(J28),IF(ISBLANK(H28),"",(D28-B28)*VLOOKUP(H28,VLookups!$A$2:$B$8,2,FALSE)),J28),"")</f>
        <v/>
      </c>
      <c r="L28" s="82" t="str">
        <f t="shared" si="0"/>
        <v/>
      </c>
      <c r="M28" s="102"/>
      <c r="N28" s="294" t="str">
        <f>IF(AND(M28&gt;0,C28&gt;0,NOT(K28="")),ABS(VLOOKUP($M$1,VLookups!$A$38:$B$39,2,FALSE)-_xlfn.NORM.DIST(M28,G28,K28,TRUE)),"")</f>
        <v/>
      </c>
      <c r="O28" s="101" t="str">
        <f>IF(AND($B28&gt;0,$C28&gt;0,$D28&gt;0,NOT(ISBLANK($H28))),_xlfn.NORM.INV(ABS(VLOOKUP($M$1,VLookups!$A$38:$B$39,2,FALSE)-O$3),$G28,$K28),"")</f>
        <v/>
      </c>
      <c r="P28" s="100" t="str">
        <f>IF(AND($B28&gt;0,$C28&gt;0,$D28&gt;0,NOT(ISBLANK($H28))),_xlfn.NORM.INV(ABS(VLOOKUP($M$1,VLookups!$A$38:$B$39,2,FALSE)-P$3),$G28,$K28),"")</f>
        <v/>
      </c>
      <c r="Q28" s="101" t="str">
        <f>IF(AND($B28&gt;0,$C28&gt;0,$D28&gt;0,NOT(ISBLANK($H28))),_xlfn.NORM.INV(ABS(VLOOKUP($M$1,VLookups!$A$38:$B$39,2,FALSE)-Q$3),$G28,$K28),"")</f>
        <v/>
      </c>
      <c r="R28" s="100" t="str">
        <f>IF(AND($B28&gt;0,$C28&gt;0,$D28&gt;0,NOT(ISBLANK($H28))),_xlfn.NORM.INV(ABS(VLOOKUP($M$1,VLookups!$A$38:$B$39,2,FALSE)-R$3),$G28,$K28),"")</f>
        <v/>
      </c>
      <c r="S28" s="101" t="str">
        <f>IF(AND($B28&gt;0,$C28&gt;0,$D28&gt;0,NOT(ISBLANK($H28))),_xlfn.NORM.INV(ABS(VLOOKUP($M$1,VLookups!$A$38:$B$39,2,FALSE)-S$3),$G28,$K28),"")</f>
        <v/>
      </c>
      <c r="T28" s="100" t="str">
        <f>IF(AND($B28&gt;0,$C28&gt;0,$D28&gt;0,NOT(ISBLANK($H28))),_xlfn.NORM.INV(ABS(VLOOKUP($M$1,VLookups!$A$38:$B$39,2,FALSE)-T$3),$G28,$K28),"")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IF(AND(B29&gt;0,C29&gt;0,D29&gt;0),IF(ISBLANK(J29),IF(ISBLANK(H29),"",(D29-B29)*VLOOKUP(H29,VLookups!$A$2:$B$8,2,FALSE)),J29),"")</f>
        <v/>
      </c>
      <c r="L29" s="82" t="str">
        <f t="shared" si="0"/>
        <v/>
      </c>
      <c r="M29" s="102"/>
      <c r="N29" s="294" t="str">
        <f>IF(AND(M29&gt;0,C29&gt;0,NOT(K29="")),ABS(VLOOKUP($M$1,VLookups!$A$38:$B$39,2,FALSE)-_xlfn.NORM.DIST(M29,G29,K29,TRUE)),"")</f>
        <v/>
      </c>
      <c r="O29" s="101" t="str">
        <f>IF(AND($B29&gt;0,$C29&gt;0,$D29&gt;0,NOT(ISBLANK($H29))),_xlfn.NORM.INV(ABS(VLOOKUP($M$1,VLookups!$A$38:$B$39,2,FALSE)-O$3),$G29,$K29),"")</f>
        <v/>
      </c>
      <c r="P29" s="100" t="str">
        <f>IF(AND($B29&gt;0,$C29&gt;0,$D29&gt;0,NOT(ISBLANK($H29))),_xlfn.NORM.INV(ABS(VLOOKUP($M$1,VLookups!$A$38:$B$39,2,FALSE)-P$3),$G29,$K29),"")</f>
        <v/>
      </c>
      <c r="Q29" s="101" t="str">
        <f>IF(AND($B29&gt;0,$C29&gt;0,$D29&gt;0,NOT(ISBLANK($H29))),_xlfn.NORM.INV(ABS(VLOOKUP($M$1,VLookups!$A$38:$B$39,2,FALSE)-Q$3),$G29,$K29),"")</f>
        <v/>
      </c>
      <c r="R29" s="100" t="str">
        <f>IF(AND($B29&gt;0,$C29&gt;0,$D29&gt;0,NOT(ISBLANK($H29))),_xlfn.NORM.INV(ABS(VLOOKUP($M$1,VLookups!$A$38:$B$39,2,FALSE)-R$3),$G29,$K29),"")</f>
        <v/>
      </c>
      <c r="S29" s="101" t="str">
        <f>IF(AND($B29&gt;0,$C29&gt;0,$D29&gt;0,NOT(ISBLANK($H29))),_xlfn.NORM.INV(ABS(VLOOKUP($M$1,VLookups!$A$38:$B$39,2,FALSE)-S$3),$G29,$K29),"")</f>
        <v/>
      </c>
      <c r="T29" s="100" t="str">
        <f>IF(AND($B29&gt;0,$C29&gt;0,$D29&gt;0,NOT(ISBLANK($H29))),_xlfn.NORM.INV(ABS(VLOOKUP($M$1,VLookups!$A$38:$B$39,2,FALSE)-T$3),$G29,$K29),"")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IF(AND(B30&gt;0,C30&gt;0,D30&gt;0),IF(ISBLANK(J30),IF(ISBLANK(H30),"",(D30-B30)*VLOOKUP(H30,VLookups!$A$2:$B$8,2,FALSE)),J30),"")</f>
        <v/>
      </c>
      <c r="L30" s="82" t="str">
        <f t="shared" si="0"/>
        <v/>
      </c>
      <c r="M30" s="102"/>
      <c r="N30" s="294" t="str">
        <f>IF(AND(M30&gt;0,C30&gt;0,NOT(K30="")),ABS(VLOOKUP($M$1,VLookups!$A$38:$B$39,2,FALSE)-_xlfn.NORM.DIST(M30,G30,K30,TRUE)),"")</f>
        <v/>
      </c>
      <c r="O30" s="101" t="str">
        <f>IF(AND($B30&gt;0,$C30&gt;0,$D30&gt;0,NOT(ISBLANK($H30))),_xlfn.NORM.INV(ABS(VLOOKUP($M$1,VLookups!$A$38:$B$39,2,FALSE)-O$3),$G30,$K30),"")</f>
        <v/>
      </c>
      <c r="P30" s="100" t="str">
        <f>IF(AND($B30&gt;0,$C30&gt;0,$D30&gt;0,NOT(ISBLANK($H30))),_xlfn.NORM.INV(ABS(VLOOKUP($M$1,VLookups!$A$38:$B$39,2,FALSE)-P$3),$G30,$K30),"")</f>
        <v/>
      </c>
      <c r="Q30" s="101" t="str">
        <f>IF(AND($B30&gt;0,$C30&gt;0,$D30&gt;0,NOT(ISBLANK($H30))),_xlfn.NORM.INV(ABS(VLOOKUP($M$1,VLookups!$A$38:$B$39,2,FALSE)-Q$3),$G30,$K30),"")</f>
        <v/>
      </c>
      <c r="R30" s="100" t="str">
        <f>IF(AND($B30&gt;0,$C30&gt;0,$D30&gt;0,NOT(ISBLANK($H30))),_xlfn.NORM.INV(ABS(VLOOKUP($M$1,VLookups!$A$38:$B$39,2,FALSE)-R$3),$G30,$K30),"")</f>
        <v/>
      </c>
      <c r="S30" s="101" t="str">
        <f>IF(AND($B30&gt;0,$C30&gt;0,$D30&gt;0,NOT(ISBLANK($H30))),_xlfn.NORM.INV(ABS(VLOOKUP($M$1,VLookups!$A$38:$B$39,2,FALSE)-S$3),$G30,$K30),"")</f>
        <v/>
      </c>
      <c r="T30" s="100" t="str">
        <f>IF(AND($B30&gt;0,$C30&gt;0,$D30&gt;0,NOT(ISBLANK($H30))),_xlfn.NORM.INV(ABS(VLOOKUP($M$1,VLookups!$A$38:$B$39,2,FALSE)-T$3),$G30,$K30),"")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IF(AND(B31&gt;0,C31&gt;0,D31&gt;0),IF(ISBLANK(J31),IF(ISBLANK(H31),"",(D31-B31)*VLOOKUP(H31,VLookups!$A$2:$B$8,2,FALSE)),J31),"")</f>
        <v/>
      </c>
      <c r="L31" s="82" t="str">
        <f t="shared" si="0"/>
        <v/>
      </c>
      <c r="M31" s="102"/>
      <c r="N31" s="294" t="str">
        <f>IF(AND(M31&gt;0,C31&gt;0,NOT(K31="")),ABS(VLOOKUP($M$1,VLookups!$A$38:$B$39,2,FALSE)-_xlfn.NORM.DIST(M31,G31,K31,TRUE)),"")</f>
        <v/>
      </c>
      <c r="O31" s="101" t="str">
        <f>IF(AND($B31&gt;0,$C31&gt;0,$D31&gt;0,NOT(ISBLANK($H31))),_xlfn.NORM.INV(ABS(VLOOKUP($M$1,VLookups!$A$38:$B$39,2,FALSE)-O$3),$G31,$K31),"")</f>
        <v/>
      </c>
      <c r="P31" s="100" t="str">
        <f>IF(AND($B31&gt;0,$C31&gt;0,$D31&gt;0,NOT(ISBLANK($H31))),_xlfn.NORM.INV(ABS(VLOOKUP($M$1,VLookups!$A$38:$B$39,2,FALSE)-P$3),$G31,$K31),"")</f>
        <v/>
      </c>
      <c r="Q31" s="101" t="str">
        <f>IF(AND($B31&gt;0,$C31&gt;0,$D31&gt;0,NOT(ISBLANK($H31))),_xlfn.NORM.INV(ABS(VLOOKUP($M$1,VLookups!$A$38:$B$39,2,FALSE)-Q$3),$G31,$K31),"")</f>
        <v/>
      </c>
      <c r="R31" s="100" t="str">
        <f>IF(AND($B31&gt;0,$C31&gt;0,$D31&gt;0,NOT(ISBLANK($H31))),_xlfn.NORM.INV(ABS(VLOOKUP($M$1,VLookups!$A$38:$B$39,2,FALSE)-R$3),$G31,$K31),"")</f>
        <v/>
      </c>
      <c r="S31" s="101" t="str">
        <f>IF(AND($B31&gt;0,$C31&gt;0,$D31&gt;0,NOT(ISBLANK($H31))),_xlfn.NORM.INV(ABS(VLOOKUP($M$1,VLookups!$A$38:$B$39,2,FALSE)-S$3),$G31,$K31),"")</f>
        <v/>
      </c>
      <c r="T31" s="100" t="str">
        <f>IF(AND($B31&gt;0,$C31&gt;0,$D31&gt;0,NOT(ISBLANK($H31))),_xlfn.NORM.INV(ABS(VLOOKUP($M$1,VLookups!$A$38:$B$39,2,FALSE)-T$3),$G31,$K31),"")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IF(AND(B32&gt;0,C32&gt;0,D32&gt;0),IF(ISBLANK(J32),IF(ISBLANK(H32),"",(D32-B32)*VLOOKUP(H32,VLookups!$A$2:$B$8,2,FALSE)),J32),"")</f>
        <v/>
      </c>
      <c r="L32" s="82" t="str">
        <f t="shared" si="0"/>
        <v/>
      </c>
      <c r="M32" s="102"/>
      <c r="N32" s="294" t="str">
        <f>IF(AND(M32&gt;0,C32&gt;0,NOT(K32="")),ABS(VLOOKUP($M$1,VLookups!$A$38:$B$39,2,FALSE)-_xlfn.NORM.DIST(M32,G32,K32,TRUE)),"")</f>
        <v/>
      </c>
      <c r="O32" s="101" t="str">
        <f>IF(AND($B32&gt;0,$C32&gt;0,$D32&gt;0,NOT(ISBLANK($H32))),_xlfn.NORM.INV(ABS(VLOOKUP($M$1,VLookups!$A$38:$B$39,2,FALSE)-O$3),$G32,$K32),"")</f>
        <v/>
      </c>
      <c r="P32" s="100" t="str">
        <f>IF(AND($B32&gt;0,$C32&gt;0,$D32&gt;0,NOT(ISBLANK($H32))),_xlfn.NORM.INV(ABS(VLOOKUP($M$1,VLookups!$A$38:$B$39,2,FALSE)-P$3),$G32,$K32),"")</f>
        <v/>
      </c>
      <c r="Q32" s="101" t="str">
        <f>IF(AND($B32&gt;0,$C32&gt;0,$D32&gt;0,NOT(ISBLANK($H32))),_xlfn.NORM.INV(ABS(VLOOKUP($M$1,VLookups!$A$38:$B$39,2,FALSE)-Q$3),$G32,$K32),"")</f>
        <v/>
      </c>
      <c r="R32" s="100" t="str">
        <f>IF(AND($B32&gt;0,$C32&gt;0,$D32&gt;0,NOT(ISBLANK($H32))),_xlfn.NORM.INV(ABS(VLOOKUP($M$1,VLookups!$A$38:$B$39,2,FALSE)-R$3),$G32,$K32),"")</f>
        <v/>
      </c>
      <c r="S32" s="101" t="str">
        <f>IF(AND($B32&gt;0,$C32&gt;0,$D32&gt;0,NOT(ISBLANK($H32))),_xlfn.NORM.INV(ABS(VLOOKUP($M$1,VLookups!$A$38:$B$39,2,FALSE)-S$3),$G32,$K32),"")</f>
        <v/>
      </c>
      <c r="T32" s="100" t="str">
        <f>IF(AND($B32&gt;0,$C32&gt;0,$D32&gt;0,NOT(ISBLANK($H32))),_xlfn.NORM.INV(ABS(VLOOKUP($M$1,VLookups!$A$38:$B$39,2,FALSE)-T$3),$G32,$K32),"")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IF(AND(B33&gt;0,C33&gt;0,D33&gt;0),IF(ISBLANK(J33),IF(ISBLANK(H33),"",(D33-B33)*VLOOKUP(H33,VLookups!$A$2:$B$8,2,FALSE)),J33),"")</f>
        <v/>
      </c>
      <c r="L33" s="82" t="str">
        <f t="shared" si="0"/>
        <v/>
      </c>
      <c r="M33" s="102"/>
      <c r="N33" s="294" t="str">
        <f>IF(AND(M33&gt;0,C33&gt;0,NOT(K33="")),ABS(VLOOKUP($M$1,VLookups!$A$38:$B$39,2,FALSE)-_xlfn.NORM.DIST(M33,G33,K33,TRUE)),"")</f>
        <v/>
      </c>
      <c r="O33" s="101" t="str">
        <f>IF(AND($B33&gt;0,$C33&gt;0,$D33&gt;0,NOT(ISBLANK($H33))),_xlfn.NORM.INV(ABS(VLOOKUP($M$1,VLookups!$A$38:$B$39,2,FALSE)-O$3),$G33,$K33),"")</f>
        <v/>
      </c>
      <c r="P33" s="100" t="str">
        <f>IF(AND($B33&gt;0,$C33&gt;0,$D33&gt;0,NOT(ISBLANK($H33))),_xlfn.NORM.INV(ABS(VLOOKUP($M$1,VLookups!$A$38:$B$39,2,FALSE)-P$3),$G33,$K33),"")</f>
        <v/>
      </c>
      <c r="Q33" s="101" t="str">
        <f>IF(AND($B33&gt;0,$C33&gt;0,$D33&gt;0,NOT(ISBLANK($H33))),_xlfn.NORM.INV(ABS(VLOOKUP($M$1,VLookups!$A$38:$B$39,2,FALSE)-Q$3),$G33,$K33),"")</f>
        <v/>
      </c>
      <c r="R33" s="100" t="str">
        <f>IF(AND($B33&gt;0,$C33&gt;0,$D33&gt;0,NOT(ISBLANK($H33))),_xlfn.NORM.INV(ABS(VLOOKUP($M$1,VLookups!$A$38:$B$39,2,FALSE)-R$3),$G33,$K33),"")</f>
        <v/>
      </c>
      <c r="S33" s="101" t="str">
        <f>IF(AND($B33&gt;0,$C33&gt;0,$D33&gt;0,NOT(ISBLANK($H33))),_xlfn.NORM.INV(ABS(VLOOKUP($M$1,VLookups!$A$38:$B$39,2,FALSE)-S$3),$G33,$K33),"")</f>
        <v/>
      </c>
      <c r="T33" s="100" t="str">
        <f>IF(AND($B33&gt;0,$C33&gt;0,$D33&gt;0,NOT(ISBLANK($H33))),_xlfn.NORM.INV(ABS(VLOOKUP($M$1,VLookups!$A$38:$B$39,2,FALSE)-T$3),$G33,$K33),"")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IF(AND(B34&gt;0,C34&gt;0,D34&gt;0),IF(ISBLANK(J34),IF(ISBLANK(H34),"",(D34-B34)*VLOOKUP(H34,VLookups!$A$2:$B$8,2,FALSE)),J34),"")</f>
        <v/>
      </c>
      <c r="L34" s="82" t="str">
        <f t="shared" si="0"/>
        <v/>
      </c>
      <c r="M34" s="102"/>
      <c r="N34" s="294" t="str">
        <f>IF(AND(M34&gt;0,C34&gt;0,NOT(K34="")),ABS(VLOOKUP($M$1,VLookups!$A$38:$B$39,2,FALSE)-_xlfn.NORM.DIST(M34,G34,K34,TRUE)),"")</f>
        <v/>
      </c>
      <c r="O34" s="101" t="str">
        <f>IF(AND($B34&gt;0,$C34&gt;0,$D34&gt;0,NOT(ISBLANK($H34))),_xlfn.NORM.INV(ABS(VLOOKUP($M$1,VLookups!$A$38:$B$39,2,FALSE)-O$3),$G34,$K34),"")</f>
        <v/>
      </c>
      <c r="P34" s="100" t="str">
        <f>IF(AND($B34&gt;0,$C34&gt;0,$D34&gt;0,NOT(ISBLANK($H34))),_xlfn.NORM.INV(ABS(VLOOKUP($M$1,VLookups!$A$38:$B$39,2,FALSE)-P$3),$G34,$K34),"")</f>
        <v/>
      </c>
      <c r="Q34" s="101" t="str">
        <f>IF(AND($B34&gt;0,$C34&gt;0,$D34&gt;0,NOT(ISBLANK($H34))),_xlfn.NORM.INV(ABS(VLOOKUP($M$1,VLookups!$A$38:$B$39,2,FALSE)-Q$3),$G34,$K34),"")</f>
        <v/>
      </c>
      <c r="R34" s="100" t="str">
        <f>IF(AND($B34&gt;0,$C34&gt;0,$D34&gt;0,NOT(ISBLANK($H34))),_xlfn.NORM.INV(ABS(VLOOKUP($M$1,VLookups!$A$38:$B$39,2,FALSE)-R$3),$G34,$K34),"")</f>
        <v/>
      </c>
      <c r="S34" s="101" t="str">
        <f>IF(AND($B34&gt;0,$C34&gt;0,$D34&gt;0,NOT(ISBLANK($H34))),_xlfn.NORM.INV(ABS(VLOOKUP($M$1,VLookups!$A$38:$B$39,2,FALSE)-S$3),$G34,$K34),"")</f>
        <v/>
      </c>
      <c r="T34" s="100" t="str">
        <f>IF(AND($B34&gt;0,$C34&gt;0,$D34&gt;0,NOT(ISBLANK($H34))),_xlfn.NORM.INV(ABS(VLOOKUP($M$1,VLookups!$A$38:$B$39,2,FALSE)-T$3),$G34,$K34),"")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IF(AND(B35&gt;0,C35&gt;0,D35&gt;0),IF(ISBLANK(J35),IF(ISBLANK(H35),"",(D35-B35)*VLOOKUP(H35,VLookups!$A$2:$B$8,2,FALSE)),J35),"")</f>
        <v/>
      </c>
      <c r="L35" s="82" t="str">
        <f t="shared" si="0"/>
        <v/>
      </c>
      <c r="M35" s="102"/>
      <c r="N35" s="294" t="str">
        <f>IF(AND(M35&gt;0,C35&gt;0,NOT(K35="")),ABS(VLOOKUP($M$1,VLookups!$A$38:$B$39,2,FALSE)-_xlfn.NORM.DIST(M35,G35,K35,TRUE)),"")</f>
        <v/>
      </c>
      <c r="O35" s="101" t="str">
        <f>IF(AND($B35&gt;0,$C35&gt;0,$D35&gt;0,NOT(ISBLANK($H35))),_xlfn.NORM.INV(ABS(VLOOKUP($M$1,VLookups!$A$38:$B$39,2,FALSE)-O$3),$G35,$K35),"")</f>
        <v/>
      </c>
      <c r="P35" s="100" t="str">
        <f>IF(AND($B35&gt;0,$C35&gt;0,$D35&gt;0,NOT(ISBLANK($H35))),_xlfn.NORM.INV(ABS(VLOOKUP($M$1,VLookups!$A$38:$B$39,2,FALSE)-P$3),$G35,$K35),"")</f>
        <v/>
      </c>
      <c r="Q35" s="101" t="str">
        <f>IF(AND($B35&gt;0,$C35&gt;0,$D35&gt;0,NOT(ISBLANK($H35))),_xlfn.NORM.INV(ABS(VLOOKUP($M$1,VLookups!$A$38:$B$39,2,FALSE)-Q$3),$G35,$K35),"")</f>
        <v/>
      </c>
      <c r="R35" s="100" t="str">
        <f>IF(AND($B35&gt;0,$C35&gt;0,$D35&gt;0,NOT(ISBLANK($H35))),_xlfn.NORM.INV(ABS(VLOOKUP($M$1,VLookups!$A$38:$B$39,2,FALSE)-R$3),$G35,$K35),"")</f>
        <v/>
      </c>
      <c r="S35" s="101" t="str">
        <f>IF(AND($B35&gt;0,$C35&gt;0,$D35&gt;0,NOT(ISBLANK($H35))),_xlfn.NORM.INV(ABS(VLOOKUP($M$1,VLookups!$A$38:$B$39,2,FALSE)-S$3),$G35,$K35),"")</f>
        <v/>
      </c>
      <c r="T35" s="100" t="str">
        <f>IF(AND($B35&gt;0,$C35&gt;0,$D35&gt;0,NOT(ISBLANK($H35))),_xlfn.NORM.INV(ABS(VLOOKUP($M$1,VLookups!$A$38:$B$39,2,FALSE)-T$3),$G35,$K35),"")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IF(AND(B36&gt;0,C36&gt;0,D36&gt;0),IF(ISBLANK(J36),IF(ISBLANK(H36),"",(D36-B36)*VLOOKUP(H36,VLookups!$A$2:$B$8,2,FALSE)),J36),"")</f>
        <v/>
      </c>
      <c r="L36" s="82" t="str">
        <f t="shared" ref="L36:L67" si="131">IF(K36="","",K36^2)</f>
        <v/>
      </c>
      <c r="M36" s="102"/>
      <c r="N36" s="294" t="str">
        <f>IF(AND(M36&gt;0,C36&gt;0,NOT(K36="")),ABS(VLOOKUP($M$1,VLookups!$A$38:$B$39,2,FALSE)-_xlfn.NORM.DIST(M36,G36,K36,TRUE)),"")</f>
        <v/>
      </c>
      <c r="O36" s="101" t="str">
        <f>IF(AND($B36&gt;0,$C36&gt;0,$D36&gt;0,NOT(ISBLANK($H36))),_xlfn.NORM.INV(ABS(VLOOKUP($M$1,VLookups!$A$38:$B$39,2,FALSE)-O$3),$G36,$K36),"")</f>
        <v/>
      </c>
      <c r="P36" s="100" t="str">
        <f>IF(AND($B36&gt;0,$C36&gt;0,$D36&gt;0,NOT(ISBLANK($H36))),_xlfn.NORM.INV(ABS(VLOOKUP($M$1,VLookups!$A$38:$B$39,2,FALSE)-P$3),$G36,$K36),"")</f>
        <v/>
      </c>
      <c r="Q36" s="101" t="str">
        <f>IF(AND($B36&gt;0,$C36&gt;0,$D36&gt;0,NOT(ISBLANK($H36))),_xlfn.NORM.INV(ABS(VLOOKUP($M$1,VLookups!$A$38:$B$39,2,FALSE)-Q$3),$G36,$K36),"")</f>
        <v/>
      </c>
      <c r="R36" s="100" t="str">
        <f>IF(AND($B36&gt;0,$C36&gt;0,$D36&gt;0,NOT(ISBLANK($H36))),_xlfn.NORM.INV(ABS(VLOOKUP($M$1,VLookups!$A$38:$B$39,2,FALSE)-R$3),$G36,$K36),"")</f>
        <v/>
      </c>
      <c r="S36" s="101" t="str">
        <f>IF(AND($B36&gt;0,$C36&gt;0,$D36&gt;0,NOT(ISBLANK($H36))),_xlfn.NORM.INV(ABS(VLOOKUP($M$1,VLookups!$A$38:$B$39,2,FALSE)-S$3),$G36,$K36),"")</f>
        <v/>
      </c>
      <c r="T36" s="100" t="str">
        <f>IF(AND($B36&gt;0,$C36&gt;0,$D36&gt;0,NOT(ISBLANK($H36))),_xlfn.NORM.INV(ABS(VLOOKUP($M$1,VLookups!$A$38:$B$39,2,FALSE)-T$3),$G36,$K36),"")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hidden="1"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IF(AND(B37&gt;0,C37&gt;0,D37&gt;0),IF(ISBLANK(J37),IF(ISBLANK(H37),"",(D37-B37)*VLOOKUP(H37,VLookups!$A$2:$B$8,2,FALSE)),J37),"")</f>
        <v/>
      </c>
      <c r="L37" s="82" t="str">
        <f t="shared" si="131"/>
        <v/>
      </c>
      <c r="M37" s="102"/>
      <c r="N37" s="294" t="str">
        <f>IF(AND(M37&gt;0,C37&gt;0,NOT(K37="")),ABS(VLOOKUP($M$1,VLookups!$A$38:$B$39,2,FALSE)-_xlfn.NORM.DIST(M37,G37,K37,TRUE)),"")</f>
        <v/>
      </c>
      <c r="O37" s="101" t="str">
        <f>IF(AND($B37&gt;0,$C37&gt;0,$D37&gt;0,NOT(ISBLANK($H37))),_xlfn.NORM.INV(ABS(VLOOKUP($M$1,VLookups!$A$38:$B$39,2,FALSE)-O$3),$G37,$K37),"")</f>
        <v/>
      </c>
      <c r="P37" s="100" t="str">
        <f>IF(AND($B37&gt;0,$C37&gt;0,$D37&gt;0,NOT(ISBLANK($H37))),_xlfn.NORM.INV(ABS(VLOOKUP($M$1,VLookups!$A$38:$B$39,2,FALSE)-P$3),$G37,$K37),"")</f>
        <v/>
      </c>
      <c r="Q37" s="101" t="str">
        <f>IF(AND($B37&gt;0,$C37&gt;0,$D37&gt;0,NOT(ISBLANK($H37))),_xlfn.NORM.INV(ABS(VLOOKUP($M$1,VLookups!$A$38:$B$39,2,FALSE)-Q$3),$G37,$K37),"")</f>
        <v/>
      </c>
      <c r="R37" s="100" t="str">
        <f>IF(AND($B37&gt;0,$C37&gt;0,$D37&gt;0,NOT(ISBLANK($H37))),_xlfn.NORM.INV(ABS(VLOOKUP($M$1,VLookups!$A$38:$B$39,2,FALSE)-R$3),$G37,$K37),"")</f>
        <v/>
      </c>
      <c r="S37" s="101" t="str">
        <f>IF(AND($B37&gt;0,$C37&gt;0,$D37&gt;0,NOT(ISBLANK($H37))),_xlfn.NORM.INV(ABS(VLOOKUP($M$1,VLookups!$A$38:$B$39,2,FALSE)-S$3),$G37,$K37),"")</f>
        <v/>
      </c>
      <c r="T37" s="100" t="str">
        <f>IF(AND($B37&gt;0,$C37&gt;0,$D37&gt;0,NOT(ISBLANK($H37))),_xlfn.NORM.INV(ABS(VLOOKUP($M$1,VLookups!$A$38:$B$39,2,FALSE)-T$3),$G37,$K37),"")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hidden="1"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IF(AND(B38&gt;0,C38&gt;0,D38&gt;0),IF(ISBLANK(J38),IF(ISBLANK(H38),"",(D38-B38)*VLOOKUP(H38,VLookups!$A$2:$B$8,2,FALSE)),J38),"")</f>
        <v/>
      </c>
      <c r="L38" s="82" t="str">
        <f t="shared" si="131"/>
        <v/>
      </c>
      <c r="M38" s="102"/>
      <c r="N38" s="294" t="str">
        <f>IF(AND(M38&gt;0,C38&gt;0,NOT(K38="")),ABS(VLOOKUP($M$1,VLookups!$A$38:$B$39,2,FALSE)-_xlfn.NORM.DIST(M38,G38,K38,TRUE)),"")</f>
        <v/>
      </c>
      <c r="O38" s="101" t="str">
        <f>IF(AND($B38&gt;0,$C38&gt;0,$D38&gt;0,NOT(ISBLANK($H38))),_xlfn.NORM.INV(ABS(VLOOKUP($M$1,VLookups!$A$38:$B$39,2,FALSE)-O$3),$G38,$K38),"")</f>
        <v/>
      </c>
      <c r="P38" s="100" t="str">
        <f>IF(AND($B38&gt;0,$C38&gt;0,$D38&gt;0,NOT(ISBLANK($H38))),_xlfn.NORM.INV(ABS(VLOOKUP($M$1,VLookups!$A$38:$B$39,2,FALSE)-P$3),$G38,$K38),"")</f>
        <v/>
      </c>
      <c r="Q38" s="101" t="str">
        <f>IF(AND($B38&gt;0,$C38&gt;0,$D38&gt;0,NOT(ISBLANK($H38))),_xlfn.NORM.INV(ABS(VLOOKUP($M$1,VLookups!$A$38:$B$39,2,FALSE)-Q$3),$G38,$K38),"")</f>
        <v/>
      </c>
      <c r="R38" s="100" t="str">
        <f>IF(AND($B38&gt;0,$C38&gt;0,$D38&gt;0,NOT(ISBLANK($H38))),_xlfn.NORM.INV(ABS(VLOOKUP($M$1,VLookups!$A$38:$B$39,2,FALSE)-R$3),$G38,$K38),"")</f>
        <v/>
      </c>
      <c r="S38" s="101" t="str">
        <f>IF(AND($B38&gt;0,$C38&gt;0,$D38&gt;0,NOT(ISBLANK($H38))),_xlfn.NORM.INV(ABS(VLOOKUP($M$1,VLookups!$A$38:$B$39,2,FALSE)-S$3),$G38,$K38),"")</f>
        <v/>
      </c>
      <c r="T38" s="100" t="str">
        <f>IF(AND($B38&gt;0,$C38&gt;0,$D38&gt;0,NOT(ISBLANK($H38))),_xlfn.NORM.INV(ABS(VLOOKUP($M$1,VLookups!$A$38:$B$39,2,FALSE)-T$3),$G38,$K38),"")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hidden="1"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IF(AND(B39&gt;0,C39&gt;0,D39&gt;0),IF(ISBLANK(J39),IF(ISBLANK(H39),"",(D39-B39)*VLOOKUP(H39,VLookups!$A$2:$B$8,2,FALSE)),J39),"")</f>
        <v/>
      </c>
      <c r="L39" s="82" t="str">
        <f t="shared" si="131"/>
        <v/>
      </c>
      <c r="M39" s="102"/>
      <c r="N39" s="294" t="str">
        <f>IF(AND(M39&gt;0,C39&gt;0,NOT(K39="")),ABS(VLOOKUP($M$1,VLookups!$A$38:$B$39,2,FALSE)-_xlfn.NORM.DIST(M39,G39,K39,TRUE)),"")</f>
        <v/>
      </c>
      <c r="O39" s="101" t="str">
        <f>IF(AND($B39&gt;0,$C39&gt;0,$D39&gt;0,NOT(ISBLANK($H39))),_xlfn.NORM.INV(ABS(VLOOKUP($M$1,VLookups!$A$38:$B$39,2,FALSE)-O$3),$G39,$K39),"")</f>
        <v/>
      </c>
      <c r="P39" s="100" t="str">
        <f>IF(AND($B39&gt;0,$C39&gt;0,$D39&gt;0,NOT(ISBLANK($H39))),_xlfn.NORM.INV(ABS(VLOOKUP($M$1,VLookups!$A$38:$B$39,2,FALSE)-P$3),$G39,$K39),"")</f>
        <v/>
      </c>
      <c r="Q39" s="101" t="str">
        <f>IF(AND($B39&gt;0,$C39&gt;0,$D39&gt;0,NOT(ISBLANK($H39))),_xlfn.NORM.INV(ABS(VLOOKUP($M$1,VLookups!$A$38:$B$39,2,FALSE)-Q$3),$G39,$K39),"")</f>
        <v/>
      </c>
      <c r="R39" s="100" t="str">
        <f>IF(AND($B39&gt;0,$C39&gt;0,$D39&gt;0,NOT(ISBLANK($H39))),_xlfn.NORM.INV(ABS(VLOOKUP($M$1,VLookups!$A$38:$B$39,2,FALSE)-R$3),$G39,$K39),"")</f>
        <v/>
      </c>
      <c r="S39" s="101" t="str">
        <f>IF(AND($B39&gt;0,$C39&gt;0,$D39&gt;0,NOT(ISBLANK($H39))),_xlfn.NORM.INV(ABS(VLOOKUP($M$1,VLookups!$A$38:$B$39,2,FALSE)-S$3),$G39,$K39),"")</f>
        <v/>
      </c>
      <c r="T39" s="100" t="str">
        <f>IF(AND($B39&gt;0,$C39&gt;0,$D39&gt;0,NOT(ISBLANK($H39))),_xlfn.NORM.INV(ABS(VLOOKUP($M$1,VLookups!$A$38:$B$39,2,FALSE)-T$3),$G39,$K39),"")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hidden="1"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IF(AND(B40&gt;0,C40&gt;0,D40&gt;0),IF(ISBLANK(J40),IF(ISBLANK(H40),"",(D40-B40)*VLOOKUP(H40,VLookups!$A$2:$B$8,2,FALSE)),J40),"")</f>
        <v/>
      </c>
      <c r="L40" s="82" t="str">
        <f t="shared" si="131"/>
        <v/>
      </c>
      <c r="M40" s="102"/>
      <c r="N40" s="294" t="str">
        <f>IF(AND(M40&gt;0,C40&gt;0,NOT(K40="")),ABS(VLOOKUP($M$1,VLookups!$A$38:$B$39,2,FALSE)-_xlfn.NORM.DIST(M40,G40,K40,TRUE)),"")</f>
        <v/>
      </c>
      <c r="O40" s="101" t="str">
        <f>IF(AND($B40&gt;0,$C40&gt;0,$D40&gt;0,NOT(ISBLANK($H40))),_xlfn.NORM.INV(ABS(VLOOKUP($M$1,VLookups!$A$38:$B$39,2,FALSE)-O$3),$G40,$K40),"")</f>
        <v/>
      </c>
      <c r="P40" s="100" t="str">
        <f>IF(AND($B40&gt;0,$C40&gt;0,$D40&gt;0,NOT(ISBLANK($H40))),_xlfn.NORM.INV(ABS(VLOOKUP($M$1,VLookups!$A$38:$B$39,2,FALSE)-P$3),$G40,$K40),"")</f>
        <v/>
      </c>
      <c r="Q40" s="101" t="str">
        <f>IF(AND($B40&gt;0,$C40&gt;0,$D40&gt;0,NOT(ISBLANK($H40))),_xlfn.NORM.INV(ABS(VLOOKUP($M$1,VLookups!$A$38:$B$39,2,FALSE)-Q$3),$G40,$K40),"")</f>
        <v/>
      </c>
      <c r="R40" s="100" t="str">
        <f>IF(AND($B40&gt;0,$C40&gt;0,$D40&gt;0,NOT(ISBLANK($H40))),_xlfn.NORM.INV(ABS(VLOOKUP($M$1,VLookups!$A$38:$B$39,2,FALSE)-R$3),$G40,$K40),"")</f>
        <v/>
      </c>
      <c r="S40" s="101" t="str">
        <f>IF(AND($B40&gt;0,$C40&gt;0,$D40&gt;0,NOT(ISBLANK($H40))),_xlfn.NORM.INV(ABS(VLOOKUP($M$1,VLookups!$A$38:$B$39,2,FALSE)-S$3),$G40,$K40),"")</f>
        <v/>
      </c>
      <c r="T40" s="100" t="str">
        <f>IF(AND($B40&gt;0,$C40&gt;0,$D40&gt;0,NOT(ISBLANK($H40))),_xlfn.NORM.INV(ABS(VLOOKUP($M$1,VLookups!$A$38:$B$39,2,FALSE)-T$3),$G40,$K40),"")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hidden="1"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IF(AND(B41&gt;0,C41&gt;0,D41&gt;0),IF(ISBLANK(J41),IF(ISBLANK(H41),"",(D41-B41)*VLOOKUP(H41,VLookups!$A$2:$B$8,2,FALSE)),J41),"")</f>
        <v/>
      </c>
      <c r="L41" s="82" t="str">
        <f t="shared" si="131"/>
        <v/>
      </c>
      <c r="M41" s="102"/>
      <c r="N41" s="294" t="str">
        <f>IF(AND(M41&gt;0,C41&gt;0,NOT(K41="")),ABS(VLOOKUP($M$1,VLookups!$A$38:$B$39,2,FALSE)-_xlfn.NORM.DIST(M41,G41,K41,TRUE)),"")</f>
        <v/>
      </c>
      <c r="O41" s="101" t="str">
        <f>IF(AND($B41&gt;0,$C41&gt;0,$D41&gt;0,NOT(ISBLANK($H41))),_xlfn.NORM.INV(ABS(VLOOKUP($M$1,VLookups!$A$38:$B$39,2,FALSE)-O$3),$G41,$K41),"")</f>
        <v/>
      </c>
      <c r="P41" s="100" t="str">
        <f>IF(AND($B41&gt;0,$C41&gt;0,$D41&gt;0,NOT(ISBLANK($H41))),_xlfn.NORM.INV(ABS(VLOOKUP($M$1,VLookups!$A$38:$B$39,2,FALSE)-P$3),$G41,$K41),"")</f>
        <v/>
      </c>
      <c r="Q41" s="101" t="str">
        <f>IF(AND($B41&gt;0,$C41&gt;0,$D41&gt;0,NOT(ISBLANK($H41))),_xlfn.NORM.INV(ABS(VLOOKUP($M$1,VLookups!$A$38:$B$39,2,FALSE)-Q$3),$G41,$K41),"")</f>
        <v/>
      </c>
      <c r="R41" s="100" t="str">
        <f>IF(AND($B41&gt;0,$C41&gt;0,$D41&gt;0,NOT(ISBLANK($H41))),_xlfn.NORM.INV(ABS(VLOOKUP($M$1,VLookups!$A$38:$B$39,2,FALSE)-R$3),$G41,$K41),"")</f>
        <v/>
      </c>
      <c r="S41" s="101" t="str">
        <f>IF(AND($B41&gt;0,$C41&gt;0,$D41&gt;0,NOT(ISBLANK($H41))),_xlfn.NORM.INV(ABS(VLOOKUP($M$1,VLookups!$A$38:$B$39,2,FALSE)-S$3),$G41,$K41),"")</f>
        <v/>
      </c>
      <c r="T41" s="100" t="str">
        <f>IF(AND($B41&gt;0,$C41&gt;0,$D41&gt;0,NOT(ISBLANK($H41))),_xlfn.NORM.INV(ABS(VLOOKUP($M$1,VLookups!$A$38:$B$39,2,FALSE)-T$3),$G41,$K41),"")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hidden="1"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IF(AND(B42&gt;0,C42&gt;0,D42&gt;0),IF(ISBLANK(J42),IF(ISBLANK(H42),"",(D42-B42)*VLOOKUP(H42,VLookups!$A$2:$B$8,2,FALSE)),J42),"")</f>
        <v/>
      </c>
      <c r="L42" s="82" t="str">
        <f t="shared" si="131"/>
        <v/>
      </c>
      <c r="M42" s="102"/>
      <c r="N42" s="294" t="str">
        <f>IF(AND(M42&gt;0,C42&gt;0,NOT(K42="")),ABS(VLOOKUP($M$1,VLookups!$A$38:$B$39,2,FALSE)-_xlfn.NORM.DIST(M42,G42,K42,TRUE)),"")</f>
        <v/>
      </c>
      <c r="O42" s="101" t="str">
        <f>IF(AND($B42&gt;0,$C42&gt;0,$D42&gt;0,NOT(ISBLANK($H42))),_xlfn.NORM.INV(ABS(VLOOKUP($M$1,VLookups!$A$38:$B$39,2,FALSE)-O$3),$G42,$K42),"")</f>
        <v/>
      </c>
      <c r="P42" s="100" t="str">
        <f>IF(AND($B42&gt;0,$C42&gt;0,$D42&gt;0,NOT(ISBLANK($H42))),_xlfn.NORM.INV(ABS(VLOOKUP($M$1,VLookups!$A$38:$B$39,2,FALSE)-P$3),$G42,$K42),"")</f>
        <v/>
      </c>
      <c r="Q42" s="101" t="str">
        <f>IF(AND($B42&gt;0,$C42&gt;0,$D42&gt;0,NOT(ISBLANK($H42))),_xlfn.NORM.INV(ABS(VLOOKUP($M$1,VLookups!$A$38:$B$39,2,FALSE)-Q$3),$G42,$K42),"")</f>
        <v/>
      </c>
      <c r="R42" s="100" t="str">
        <f>IF(AND($B42&gt;0,$C42&gt;0,$D42&gt;0,NOT(ISBLANK($H42))),_xlfn.NORM.INV(ABS(VLOOKUP($M$1,VLookups!$A$38:$B$39,2,FALSE)-R$3),$G42,$K42),"")</f>
        <v/>
      </c>
      <c r="S42" s="101" t="str">
        <f>IF(AND($B42&gt;0,$C42&gt;0,$D42&gt;0,NOT(ISBLANK($H42))),_xlfn.NORM.INV(ABS(VLOOKUP($M$1,VLookups!$A$38:$B$39,2,FALSE)-S$3),$G42,$K42),"")</f>
        <v/>
      </c>
      <c r="T42" s="100" t="str">
        <f>IF(AND($B42&gt;0,$C42&gt;0,$D42&gt;0,NOT(ISBLANK($H42))),_xlfn.NORM.INV(ABS(VLOOKUP($M$1,VLookups!$A$38:$B$39,2,FALSE)-T$3),$G42,$K42),"")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hidden="1"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IF(AND(B43&gt;0,C43&gt;0,D43&gt;0),IF(ISBLANK(J43),IF(ISBLANK(H43),"",(D43-B43)*VLOOKUP(H43,VLookups!$A$2:$B$8,2,FALSE)),J43),"")</f>
        <v/>
      </c>
      <c r="L43" s="82" t="str">
        <f t="shared" si="131"/>
        <v/>
      </c>
      <c r="M43" s="102"/>
      <c r="N43" s="294" t="str">
        <f>IF(AND(M43&gt;0,C43&gt;0,NOT(K43="")),ABS(VLOOKUP($M$1,VLookups!$A$38:$B$39,2,FALSE)-_xlfn.NORM.DIST(M43,G43,K43,TRUE)),"")</f>
        <v/>
      </c>
      <c r="O43" s="101" t="str">
        <f>IF(AND($B43&gt;0,$C43&gt;0,$D43&gt;0,NOT(ISBLANK($H43))),_xlfn.NORM.INV(ABS(VLOOKUP($M$1,VLookups!$A$38:$B$39,2,FALSE)-O$3),$G43,$K43),"")</f>
        <v/>
      </c>
      <c r="P43" s="100" t="str">
        <f>IF(AND($B43&gt;0,$C43&gt;0,$D43&gt;0,NOT(ISBLANK($H43))),_xlfn.NORM.INV(ABS(VLOOKUP($M$1,VLookups!$A$38:$B$39,2,FALSE)-P$3),$G43,$K43),"")</f>
        <v/>
      </c>
      <c r="Q43" s="101" t="str">
        <f>IF(AND($B43&gt;0,$C43&gt;0,$D43&gt;0,NOT(ISBLANK($H43))),_xlfn.NORM.INV(ABS(VLOOKUP($M$1,VLookups!$A$38:$B$39,2,FALSE)-Q$3),$G43,$K43),"")</f>
        <v/>
      </c>
      <c r="R43" s="100" t="str">
        <f>IF(AND($B43&gt;0,$C43&gt;0,$D43&gt;0,NOT(ISBLANK($H43))),_xlfn.NORM.INV(ABS(VLOOKUP($M$1,VLookups!$A$38:$B$39,2,FALSE)-R$3),$G43,$K43),"")</f>
        <v/>
      </c>
      <c r="S43" s="101" t="str">
        <f>IF(AND($B43&gt;0,$C43&gt;0,$D43&gt;0,NOT(ISBLANK($H43))),_xlfn.NORM.INV(ABS(VLOOKUP($M$1,VLookups!$A$38:$B$39,2,FALSE)-S$3),$G43,$K43),"")</f>
        <v/>
      </c>
      <c r="T43" s="100" t="str">
        <f>IF(AND($B43&gt;0,$C43&gt;0,$D43&gt;0,NOT(ISBLANK($H43))),_xlfn.NORM.INV(ABS(VLOOKUP($M$1,VLookups!$A$38:$B$39,2,FALSE)-T$3),$G43,$K43),"")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hidden="1"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IF(AND(B44&gt;0,C44&gt;0,D44&gt;0),IF(ISBLANK(J44),IF(ISBLANK(H44),"",(D44-B44)*VLOOKUP(H44,VLookups!$A$2:$B$8,2,FALSE)),J44),"")</f>
        <v/>
      </c>
      <c r="L44" s="82" t="str">
        <f t="shared" si="131"/>
        <v/>
      </c>
      <c r="M44" s="102"/>
      <c r="N44" s="294" t="str">
        <f>IF(AND(M44&gt;0,C44&gt;0,NOT(K44="")),ABS(VLOOKUP($M$1,VLookups!$A$38:$B$39,2,FALSE)-_xlfn.NORM.DIST(M44,G44,K44,TRUE)),"")</f>
        <v/>
      </c>
      <c r="O44" s="101" t="str">
        <f>IF(AND($B44&gt;0,$C44&gt;0,$D44&gt;0,NOT(ISBLANK($H44))),_xlfn.NORM.INV(ABS(VLOOKUP($M$1,VLookups!$A$38:$B$39,2,FALSE)-O$3),$G44,$K44),"")</f>
        <v/>
      </c>
      <c r="P44" s="100" t="str">
        <f>IF(AND($B44&gt;0,$C44&gt;0,$D44&gt;0,NOT(ISBLANK($H44))),_xlfn.NORM.INV(ABS(VLOOKUP($M$1,VLookups!$A$38:$B$39,2,FALSE)-P$3),$G44,$K44),"")</f>
        <v/>
      </c>
      <c r="Q44" s="101" t="str">
        <f>IF(AND($B44&gt;0,$C44&gt;0,$D44&gt;0,NOT(ISBLANK($H44))),_xlfn.NORM.INV(ABS(VLOOKUP($M$1,VLookups!$A$38:$B$39,2,FALSE)-Q$3),$G44,$K44),"")</f>
        <v/>
      </c>
      <c r="R44" s="100" t="str">
        <f>IF(AND($B44&gt;0,$C44&gt;0,$D44&gt;0,NOT(ISBLANK($H44))),_xlfn.NORM.INV(ABS(VLOOKUP($M$1,VLookups!$A$38:$B$39,2,FALSE)-R$3),$G44,$K44),"")</f>
        <v/>
      </c>
      <c r="S44" s="101" t="str">
        <f>IF(AND($B44&gt;0,$C44&gt;0,$D44&gt;0,NOT(ISBLANK($H44))),_xlfn.NORM.INV(ABS(VLOOKUP($M$1,VLookups!$A$38:$B$39,2,FALSE)-S$3),$G44,$K44),"")</f>
        <v/>
      </c>
      <c r="T44" s="100" t="str">
        <f>IF(AND($B44&gt;0,$C44&gt;0,$D44&gt;0,NOT(ISBLANK($H44))),_xlfn.NORM.INV(ABS(VLOOKUP($M$1,VLookups!$A$38:$B$39,2,FALSE)-T$3),$G44,$K44),"")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hidden="1"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IF(AND(B45&gt;0,C45&gt;0,D45&gt;0),IF(ISBLANK(J45),IF(ISBLANK(H45),"",(D45-B45)*VLOOKUP(H45,VLookups!$A$2:$B$8,2,FALSE)),J45),"")</f>
        <v/>
      </c>
      <c r="L45" s="82" t="str">
        <f t="shared" si="131"/>
        <v/>
      </c>
      <c r="M45" s="102"/>
      <c r="N45" s="294" t="str">
        <f>IF(AND(M45&gt;0,C45&gt;0,NOT(K45="")),ABS(VLOOKUP($M$1,VLookups!$A$38:$B$39,2,FALSE)-_xlfn.NORM.DIST(M45,G45,K45,TRUE)),"")</f>
        <v/>
      </c>
      <c r="O45" s="101" t="str">
        <f>IF(AND($B45&gt;0,$C45&gt;0,$D45&gt;0,NOT(ISBLANK($H45))),_xlfn.NORM.INV(ABS(VLOOKUP($M$1,VLookups!$A$38:$B$39,2,FALSE)-O$3),$G45,$K45),"")</f>
        <v/>
      </c>
      <c r="P45" s="100" t="str">
        <f>IF(AND($B45&gt;0,$C45&gt;0,$D45&gt;0,NOT(ISBLANK($H45))),_xlfn.NORM.INV(ABS(VLOOKUP($M$1,VLookups!$A$38:$B$39,2,FALSE)-P$3),$G45,$K45),"")</f>
        <v/>
      </c>
      <c r="Q45" s="101" t="str">
        <f>IF(AND($B45&gt;0,$C45&gt;0,$D45&gt;0,NOT(ISBLANK($H45))),_xlfn.NORM.INV(ABS(VLOOKUP($M$1,VLookups!$A$38:$B$39,2,FALSE)-Q$3),$G45,$K45),"")</f>
        <v/>
      </c>
      <c r="R45" s="100" t="str">
        <f>IF(AND($B45&gt;0,$C45&gt;0,$D45&gt;0,NOT(ISBLANK($H45))),_xlfn.NORM.INV(ABS(VLOOKUP($M$1,VLookups!$A$38:$B$39,2,FALSE)-R$3),$G45,$K45),"")</f>
        <v/>
      </c>
      <c r="S45" s="101" t="str">
        <f>IF(AND($B45&gt;0,$C45&gt;0,$D45&gt;0,NOT(ISBLANK($H45))),_xlfn.NORM.INV(ABS(VLOOKUP($M$1,VLookups!$A$38:$B$39,2,FALSE)-S$3),$G45,$K45),"")</f>
        <v/>
      </c>
      <c r="T45" s="100" t="str">
        <f>IF(AND($B45&gt;0,$C45&gt;0,$D45&gt;0,NOT(ISBLANK($H45))),_xlfn.NORM.INV(ABS(VLOOKUP($M$1,VLookups!$A$38:$B$39,2,FALSE)-T$3),$G45,$K45),"")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hidden="1"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IF(AND(B46&gt;0,C46&gt;0,D46&gt;0),IF(ISBLANK(J46),IF(ISBLANK(H46),"",(D46-B46)*VLOOKUP(H46,VLookups!$A$2:$B$8,2,FALSE)),J46),"")</f>
        <v/>
      </c>
      <c r="L46" s="82" t="str">
        <f t="shared" si="131"/>
        <v/>
      </c>
      <c r="M46" s="102"/>
      <c r="N46" s="294" t="str">
        <f>IF(AND(M46&gt;0,C46&gt;0,NOT(K46="")),ABS(VLOOKUP($M$1,VLookups!$A$38:$B$39,2,FALSE)-_xlfn.NORM.DIST(M46,G46,K46,TRUE)),"")</f>
        <v/>
      </c>
      <c r="O46" s="101" t="str">
        <f>IF(AND($B46&gt;0,$C46&gt;0,$D46&gt;0,NOT(ISBLANK($H46))),_xlfn.NORM.INV(ABS(VLOOKUP($M$1,VLookups!$A$38:$B$39,2,FALSE)-O$3),$G46,$K46),"")</f>
        <v/>
      </c>
      <c r="P46" s="100" t="str">
        <f>IF(AND($B46&gt;0,$C46&gt;0,$D46&gt;0,NOT(ISBLANK($H46))),_xlfn.NORM.INV(ABS(VLOOKUP($M$1,VLookups!$A$38:$B$39,2,FALSE)-P$3),$G46,$K46),"")</f>
        <v/>
      </c>
      <c r="Q46" s="101" t="str">
        <f>IF(AND($B46&gt;0,$C46&gt;0,$D46&gt;0,NOT(ISBLANK($H46))),_xlfn.NORM.INV(ABS(VLOOKUP($M$1,VLookups!$A$38:$B$39,2,FALSE)-Q$3),$G46,$K46),"")</f>
        <v/>
      </c>
      <c r="R46" s="100" t="str">
        <f>IF(AND($B46&gt;0,$C46&gt;0,$D46&gt;0,NOT(ISBLANK($H46))),_xlfn.NORM.INV(ABS(VLOOKUP($M$1,VLookups!$A$38:$B$39,2,FALSE)-R$3),$G46,$K46),"")</f>
        <v/>
      </c>
      <c r="S46" s="101" t="str">
        <f>IF(AND($B46&gt;0,$C46&gt;0,$D46&gt;0,NOT(ISBLANK($H46))),_xlfn.NORM.INV(ABS(VLOOKUP($M$1,VLookups!$A$38:$B$39,2,FALSE)-S$3),$G46,$K46),"")</f>
        <v/>
      </c>
      <c r="T46" s="100" t="str">
        <f>IF(AND($B46&gt;0,$C46&gt;0,$D46&gt;0,NOT(ISBLANK($H46))),_xlfn.NORM.INV(ABS(VLOOKUP($M$1,VLookups!$A$38:$B$39,2,FALSE)-T$3),$G46,$K46),"")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hidden="1"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IF(AND(B47&gt;0,C47&gt;0,D47&gt;0),IF(ISBLANK(J47),IF(ISBLANK(H47),"",(D47-B47)*VLOOKUP(H47,VLookups!$A$2:$B$8,2,FALSE)),J47),"")</f>
        <v/>
      </c>
      <c r="L47" s="82" t="str">
        <f t="shared" si="131"/>
        <v/>
      </c>
      <c r="M47" s="102"/>
      <c r="N47" s="294" t="str">
        <f>IF(AND(M47&gt;0,C47&gt;0,NOT(K47="")),ABS(VLOOKUP($M$1,VLookups!$A$38:$B$39,2,FALSE)-_xlfn.NORM.DIST(M47,G47,K47,TRUE)),"")</f>
        <v/>
      </c>
      <c r="O47" s="101" t="str">
        <f>IF(AND($B47&gt;0,$C47&gt;0,$D47&gt;0,NOT(ISBLANK($H47))),_xlfn.NORM.INV(ABS(VLOOKUP($M$1,VLookups!$A$38:$B$39,2,FALSE)-O$3),$G47,$K47),"")</f>
        <v/>
      </c>
      <c r="P47" s="100" t="str">
        <f>IF(AND($B47&gt;0,$C47&gt;0,$D47&gt;0,NOT(ISBLANK($H47))),_xlfn.NORM.INV(ABS(VLOOKUP($M$1,VLookups!$A$38:$B$39,2,FALSE)-P$3),$G47,$K47),"")</f>
        <v/>
      </c>
      <c r="Q47" s="101" t="str">
        <f>IF(AND($B47&gt;0,$C47&gt;0,$D47&gt;0,NOT(ISBLANK($H47))),_xlfn.NORM.INV(ABS(VLOOKUP($M$1,VLookups!$A$38:$B$39,2,FALSE)-Q$3),$G47,$K47),"")</f>
        <v/>
      </c>
      <c r="R47" s="100" t="str">
        <f>IF(AND($B47&gt;0,$C47&gt;0,$D47&gt;0,NOT(ISBLANK($H47))),_xlfn.NORM.INV(ABS(VLOOKUP($M$1,VLookups!$A$38:$B$39,2,FALSE)-R$3),$G47,$K47),"")</f>
        <v/>
      </c>
      <c r="S47" s="101" t="str">
        <f>IF(AND($B47&gt;0,$C47&gt;0,$D47&gt;0,NOT(ISBLANK($H47))),_xlfn.NORM.INV(ABS(VLOOKUP($M$1,VLookups!$A$38:$B$39,2,FALSE)-S$3),$G47,$K47),"")</f>
        <v/>
      </c>
      <c r="T47" s="100" t="str">
        <f>IF(AND($B47&gt;0,$C47&gt;0,$D47&gt;0,NOT(ISBLANK($H47))),_xlfn.NORM.INV(ABS(VLOOKUP($M$1,VLookups!$A$38:$B$39,2,FALSE)-T$3),$G47,$K47),"")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hidden="1"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IF(AND(B48&gt;0,C48&gt;0,D48&gt;0),IF(ISBLANK(J48),IF(ISBLANK(H48),"",(D48-B48)*VLOOKUP(H48,VLookups!$A$2:$B$8,2,FALSE)),J48),"")</f>
        <v/>
      </c>
      <c r="L48" s="82" t="str">
        <f t="shared" si="131"/>
        <v/>
      </c>
      <c r="M48" s="102"/>
      <c r="N48" s="294" t="str">
        <f>IF(AND(M48&gt;0,C48&gt;0,NOT(K48="")),ABS(VLOOKUP($M$1,VLookups!$A$38:$B$39,2,FALSE)-_xlfn.NORM.DIST(M48,G48,K48,TRUE)),"")</f>
        <v/>
      </c>
      <c r="O48" s="101" t="str">
        <f>IF(AND($B48&gt;0,$C48&gt;0,$D48&gt;0,NOT(ISBLANK($H48))),_xlfn.NORM.INV(ABS(VLOOKUP($M$1,VLookups!$A$38:$B$39,2,FALSE)-O$3),$G48,$K48),"")</f>
        <v/>
      </c>
      <c r="P48" s="100" t="str">
        <f>IF(AND($B48&gt;0,$C48&gt;0,$D48&gt;0,NOT(ISBLANK($H48))),_xlfn.NORM.INV(ABS(VLOOKUP($M$1,VLookups!$A$38:$B$39,2,FALSE)-P$3),$G48,$K48),"")</f>
        <v/>
      </c>
      <c r="Q48" s="101" t="str">
        <f>IF(AND($B48&gt;0,$C48&gt;0,$D48&gt;0,NOT(ISBLANK($H48))),_xlfn.NORM.INV(ABS(VLOOKUP($M$1,VLookups!$A$38:$B$39,2,FALSE)-Q$3),$G48,$K48),"")</f>
        <v/>
      </c>
      <c r="R48" s="100" t="str">
        <f>IF(AND($B48&gt;0,$C48&gt;0,$D48&gt;0,NOT(ISBLANK($H48))),_xlfn.NORM.INV(ABS(VLOOKUP($M$1,VLookups!$A$38:$B$39,2,FALSE)-R$3),$G48,$K48),"")</f>
        <v/>
      </c>
      <c r="S48" s="101" t="str">
        <f>IF(AND($B48&gt;0,$C48&gt;0,$D48&gt;0,NOT(ISBLANK($H48))),_xlfn.NORM.INV(ABS(VLOOKUP($M$1,VLookups!$A$38:$B$39,2,FALSE)-S$3),$G48,$K48),"")</f>
        <v/>
      </c>
      <c r="T48" s="100" t="str">
        <f>IF(AND($B48&gt;0,$C48&gt;0,$D48&gt;0,NOT(ISBLANK($H48))),_xlfn.NORM.INV(ABS(VLOOKUP($M$1,VLookups!$A$38:$B$39,2,FALSE)-T$3),$G48,$K48),"")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hidden="1"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IF(AND(B49&gt;0,C49&gt;0,D49&gt;0),IF(ISBLANK(J49),IF(ISBLANK(H49),"",(D49-B49)*VLOOKUP(H49,VLookups!$A$2:$B$8,2,FALSE)),J49),"")</f>
        <v/>
      </c>
      <c r="L49" s="82" t="str">
        <f t="shared" si="131"/>
        <v/>
      </c>
      <c r="M49" s="102"/>
      <c r="N49" s="294" t="str">
        <f>IF(AND(M49&gt;0,C49&gt;0,NOT(K49="")),ABS(VLOOKUP($M$1,VLookups!$A$38:$B$39,2,FALSE)-_xlfn.NORM.DIST(M49,G49,K49,TRUE)),"")</f>
        <v/>
      </c>
      <c r="O49" s="101" t="str">
        <f>IF(AND($B49&gt;0,$C49&gt;0,$D49&gt;0,NOT(ISBLANK($H49))),_xlfn.NORM.INV(ABS(VLOOKUP($M$1,VLookups!$A$38:$B$39,2,FALSE)-O$3),$G49,$K49),"")</f>
        <v/>
      </c>
      <c r="P49" s="100" t="str">
        <f>IF(AND($B49&gt;0,$C49&gt;0,$D49&gt;0,NOT(ISBLANK($H49))),_xlfn.NORM.INV(ABS(VLOOKUP($M$1,VLookups!$A$38:$B$39,2,FALSE)-P$3),$G49,$K49),"")</f>
        <v/>
      </c>
      <c r="Q49" s="101" t="str">
        <f>IF(AND($B49&gt;0,$C49&gt;0,$D49&gt;0,NOT(ISBLANK($H49))),_xlfn.NORM.INV(ABS(VLOOKUP($M$1,VLookups!$A$38:$B$39,2,FALSE)-Q$3),$G49,$K49),"")</f>
        <v/>
      </c>
      <c r="R49" s="100" t="str">
        <f>IF(AND($B49&gt;0,$C49&gt;0,$D49&gt;0,NOT(ISBLANK($H49))),_xlfn.NORM.INV(ABS(VLOOKUP($M$1,VLookups!$A$38:$B$39,2,FALSE)-R$3),$G49,$K49),"")</f>
        <v/>
      </c>
      <c r="S49" s="101" t="str">
        <f>IF(AND($B49&gt;0,$C49&gt;0,$D49&gt;0,NOT(ISBLANK($H49))),_xlfn.NORM.INV(ABS(VLOOKUP($M$1,VLookups!$A$38:$B$39,2,FALSE)-S$3),$G49,$K49),"")</f>
        <v/>
      </c>
      <c r="T49" s="100" t="str">
        <f>IF(AND($B49&gt;0,$C49&gt;0,$D49&gt;0,NOT(ISBLANK($H49))),_xlfn.NORM.INV(ABS(VLOOKUP($M$1,VLookups!$A$38:$B$39,2,FALSE)-T$3),$G49,$K49),"")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hidden="1"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IF(AND(B50&gt;0,C50&gt;0,D50&gt;0),IF(ISBLANK(J50),IF(ISBLANK(H50),"",(D50-B50)*VLOOKUP(H50,VLookups!$A$2:$B$8,2,FALSE)),J50),"")</f>
        <v/>
      </c>
      <c r="L50" s="82" t="str">
        <f t="shared" si="131"/>
        <v/>
      </c>
      <c r="M50" s="102"/>
      <c r="N50" s="294" t="str">
        <f>IF(AND(M50&gt;0,C50&gt;0,NOT(K50="")),ABS(VLOOKUP($M$1,VLookups!$A$38:$B$39,2,FALSE)-_xlfn.NORM.DIST(M50,G50,K50,TRUE)),"")</f>
        <v/>
      </c>
      <c r="O50" s="101" t="str">
        <f>IF(AND($B50&gt;0,$C50&gt;0,$D50&gt;0,NOT(ISBLANK($H50))),_xlfn.NORM.INV(ABS(VLOOKUP($M$1,VLookups!$A$38:$B$39,2,FALSE)-O$3),$G50,$K50),"")</f>
        <v/>
      </c>
      <c r="P50" s="100" t="str">
        <f>IF(AND($B50&gt;0,$C50&gt;0,$D50&gt;0,NOT(ISBLANK($H50))),_xlfn.NORM.INV(ABS(VLOOKUP($M$1,VLookups!$A$38:$B$39,2,FALSE)-P$3),$G50,$K50),"")</f>
        <v/>
      </c>
      <c r="Q50" s="101" t="str">
        <f>IF(AND($B50&gt;0,$C50&gt;0,$D50&gt;0,NOT(ISBLANK($H50))),_xlfn.NORM.INV(ABS(VLOOKUP($M$1,VLookups!$A$38:$B$39,2,FALSE)-Q$3),$G50,$K50),"")</f>
        <v/>
      </c>
      <c r="R50" s="100" t="str">
        <f>IF(AND($B50&gt;0,$C50&gt;0,$D50&gt;0,NOT(ISBLANK($H50))),_xlfn.NORM.INV(ABS(VLOOKUP($M$1,VLookups!$A$38:$B$39,2,FALSE)-R$3),$G50,$K50),"")</f>
        <v/>
      </c>
      <c r="S50" s="101" t="str">
        <f>IF(AND($B50&gt;0,$C50&gt;0,$D50&gt;0,NOT(ISBLANK($H50))),_xlfn.NORM.INV(ABS(VLOOKUP($M$1,VLookups!$A$38:$B$39,2,FALSE)-S$3),$G50,$K50),"")</f>
        <v/>
      </c>
      <c r="T50" s="100" t="str">
        <f>IF(AND($B50&gt;0,$C50&gt;0,$D50&gt;0,NOT(ISBLANK($H50))),_xlfn.NORM.INV(ABS(VLOOKUP($M$1,VLookups!$A$38:$B$39,2,FALSE)-T$3),$G50,$K50),"")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hidden="1"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IF(AND(B51&gt;0,C51&gt;0,D51&gt;0),IF(ISBLANK(J51),IF(ISBLANK(H51),"",(D51-B51)*VLOOKUP(H51,VLookups!$A$2:$B$8,2,FALSE)),J51),"")</f>
        <v/>
      </c>
      <c r="L51" s="82" t="str">
        <f t="shared" si="131"/>
        <v/>
      </c>
      <c r="M51" s="102"/>
      <c r="N51" s="294" t="str">
        <f>IF(AND(M51&gt;0,C51&gt;0,NOT(K51="")),ABS(VLOOKUP($M$1,VLookups!$A$38:$B$39,2,FALSE)-_xlfn.NORM.DIST(M51,G51,K51,TRUE)),"")</f>
        <v/>
      </c>
      <c r="O51" s="101" t="str">
        <f>IF(AND($B51&gt;0,$C51&gt;0,$D51&gt;0,NOT(ISBLANK($H51))),_xlfn.NORM.INV(ABS(VLOOKUP($M$1,VLookups!$A$38:$B$39,2,FALSE)-O$3),$G51,$K51),"")</f>
        <v/>
      </c>
      <c r="P51" s="100" t="str">
        <f>IF(AND($B51&gt;0,$C51&gt;0,$D51&gt;0,NOT(ISBLANK($H51))),_xlfn.NORM.INV(ABS(VLOOKUP($M$1,VLookups!$A$38:$B$39,2,FALSE)-P$3),$G51,$K51),"")</f>
        <v/>
      </c>
      <c r="Q51" s="101" t="str">
        <f>IF(AND($B51&gt;0,$C51&gt;0,$D51&gt;0,NOT(ISBLANK($H51))),_xlfn.NORM.INV(ABS(VLOOKUP($M$1,VLookups!$A$38:$B$39,2,FALSE)-Q$3),$G51,$K51),"")</f>
        <v/>
      </c>
      <c r="R51" s="100" t="str">
        <f>IF(AND($B51&gt;0,$C51&gt;0,$D51&gt;0,NOT(ISBLANK($H51))),_xlfn.NORM.INV(ABS(VLOOKUP($M$1,VLookups!$A$38:$B$39,2,FALSE)-R$3),$G51,$K51),"")</f>
        <v/>
      </c>
      <c r="S51" s="101" t="str">
        <f>IF(AND($B51&gt;0,$C51&gt;0,$D51&gt;0,NOT(ISBLANK($H51))),_xlfn.NORM.INV(ABS(VLOOKUP($M$1,VLookups!$A$38:$B$39,2,FALSE)-S$3),$G51,$K51),"")</f>
        <v/>
      </c>
      <c r="T51" s="100" t="str">
        <f>IF(AND($B51&gt;0,$C51&gt;0,$D51&gt;0,NOT(ISBLANK($H51))),_xlfn.NORM.INV(ABS(VLOOKUP($M$1,VLookups!$A$38:$B$39,2,FALSE)-T$3),$G51,$K51),"")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hidden="1"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IF(AND(B52&gt;0,C52&gt;0,D52&gt;0),IF(ISBLANK(J52),IF(ISBLANK(H52),"",(D52-B52)*VLOOKUP(H52,VLookups!$A$2:$B$8,2,FALSE)),J52),"")</f>
        <v/>
      </c>
      <c r="L52" s="82" t="str">
        <f t="shared" si="131"/>
        <v/>
      </c>
      <c r="M52" s="102"/>
      <c r="N52" s="294" t="str">
        <f>IF(AND(M52&gt;0,C52&gt;0,NOT(K52="")),ABS(VLOOKUP($M$1,VLookups!$A$38:$B$39,2,FALSE)-_xlfn.NORM.DIST(M52,G52,K52,TRUE)),"")</f>
        <v/>
      </c>
      <c r="O52" s="101" t="str">
        <f>IF(AND($B52&gt;0,$C52&gt;0,$D52&gt;0,NOT(ISBLANK($H52))),_xlfn.NORM.INV(ABS(VLOOKUP($M$1,VLookups!$A$38:$B$39,2,FALSE)-O$3),$G52,$K52),"")</f>
        <v/>
      </c>
      <c r="P52" s="100" t="str">
        <f>IF(AND($B52&gt;0,$C52&gt;0,$D52&gt;0,NOT(ISBLANK($H52))),_xlfn.NORM.INV(ABS(VLOOKUP($M$1,VLookups!$A$38:$B$39,2,FALSE)-P$3),$G52,$K52),"")</f>
        <v/>
      </c>
      <c r="Q52" s="101" t="str">
        <f>IF(AND($B52&gt;0,$C52&gt;0,$D52&gt;0,NOT(ISBLANK($H52))),_xlfn.NORM.INV(ABS(VLOOKUP($M$1,VLookups!$A$38:$B$39,2,FALSE)-Q$3),$G52,$K52),"")</f>
        <v/>
      </c>
      <c r="R52" s="100" t="str">
        <f>IF(AND($B52&gt;0,$C52&gt;0,$D52&gt;0,NOT(ISBLANK($H52))),_xlfn.NORM.INV(ABS(VLOOKUP($M$1,VLookups!$A$38:$B$39,2,FALSE)-R$3),$G52,$K52),"")</f>
        <v/>
      </c>
      <c r="S52" s="101" t="str">
        <f>IF(AND($B52&gt;0,$C52&gt;0,$D52&gt;0,NOT(ISBLANK($H52))),_xlfn.NORM.INV(ABS(VLOOKUP($M$1,VLookups!$A$38:$B$39,2,FALSE)-S$3),$G52,$K52),"")</f>
        <v/>
      </c>
      <c r="T52" s="100" t="str">
        <f>IF(AND($B52&gt;0,$C52&gt;0,$D52&gt;0,NOT(ISBLANK($H52))),_xlfn.NORM.INV(ABS(VLOOKUP($M$1,VLookups!$A$38:$B$39,2,FALSE)-T$3),$G52,$K52),"")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hidden="1"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IF(AND(B53&gt;0,C53&gt;0,D53&gt;0),IF(ISBLANK(J53),IF(ISBLANK(H53),"",(D53-B53)*VLOOKUP(H53,VLookups!$A$2:$B$8,2,FALSE)),J53),"")</f>
        <v/>
      </c>
      <c r="L53" s="82" t="str">
        <f t="shared" si="131"/>
        <v/>
      </c>
      <c r="M53" s="102"/>
      <c r="N53" s="294" t="str">
        <f>IF(AND(M53&gt;0,C53&gt;0,NOT(K53="")),ABS(VLOOKUP($M$1,VLookups!$A$38:$B$39,2,FALSE)-_xlfn.NORM.DIST(M53,G53,K53,TRUE)),"")</f>
        <v/>
      </c>
      <c r="O53" s="101" t="str">
        <f>IF(AND($B53&gt;0,$C53&gt;0,$D53&gt;0,NOT(ISBLANK($H53))),_xlfn.NORM.INV(ABS(VLOOKUP($M$1,VLookups!$A$38:$B$39,2,FALSE)-O$3),$G53,$K53),"")</f>
        <v/>
      </c>
      <c r="P53" s="100" t="str">
        <f>IF(AND($B53&gt;0,$C53&gt;0,$D53&gt;0,NOT(ISBLANK($H53))),_xlfn.NORM.INV(ABS(VLOOKUP($M$1,VLookups!$A$38:$B$39,2,FALSE)-P$3),$G53,$K53),"")</f>
        <v/>
      </c>
      <c r="Q53" s="101" t="str">
        <f>IF(AND($B53&gt;0,$C53&gt;0,$D53&gt;0,NOT(ISBLANK($H53))),_xlfn.NORM.INV(ABS(VLOOKUP($M$1,VLookups!$A$38:$B$39,2,FALSE)-Q$3),$G53,$K53),"")</f>
        <v/>
      </c>
      <c r="R53" s="100" t="str">
        <f>IF(AND($B53&gt;0,$C53&gt;0,$D53&gt;0,NOT(ISBLANK($H53))),_xlfn.NORM.INV(ABS(VLOOKUP($M$1,VLookups!$A$38:$B$39,2,FALSE)-R$3),$G53,$K53),"")</f>
        <v/>
      </c>
      <c r="S53" s="101" t="str">
        <f>IF(AND($B53&gt;0,$C53&gt;0,$D53&gt;0,NOT(ISBLANK($H53))),_xlfn.NORM.INV(ABS(VLOOKUP($M$1,VLookups!$A$38:$B$39,2,FALSE)-S$3),$G53,$K53),"")</f>
        <v/>
      </c>
      <c r="T53" s="100" t="str">
        <f>IF(AND($B53&gt;0,$C53&gt;0,$D53&gt;0,NOT(ISBLANK($H53))),_xlfn.NORM.INV(ABS(VLOOKUP($M$1,VLookups!$A$38:$B$39,2,FALSE)-T$3),$G53,$K53),"")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hidden="1"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IF(AND(B54&gt;0,C54&gt;0,D54&gt;0),IF(ISBLANK(J54),IF(ISBLANK(H54),"",(D54-B54)*VLOOKUP(H54,VLookups!$A$2:$B$8,2,FALSE)),J54),"")</f>
        <v/>
      </c>
      <c r="L54" s="82" t="str">
        <f t="shared" si="131"/>
        <v/>
      </c>
      <c r="M54" s="102"/>
      <c r="N54" s="294" t="str">
        <f>IF(AND(M54&gt;0,C54&gt;0,NOT(K54="")),ABS(VLOOKUP($M$1,VLookups!$A$38:$B$39,2,FALSE)-_xlfn.NORM.DIST(M54,G54,K54,TRUE)),"")</f>
        <v/>
      </c>
      <c r="O54" s="101" t="str">
        <f>IF(AND($B54&gt;0,$C54&gt;0,$D54&gt;0,NOT(ISBLANK($H54))),_xlfn.NORM.INV(ABS(VLOOKUP($M$1,VLookups!$A$38:$B$39,2,FALSE)-O$3),$G54,$K54),"")</f>
        <v/>
      </c>
      <c r="P54" s="100" t="str">
        <f>IF(AND($B54&gt;0,$C54&gt;0,$D54&gt;0,NOT(ISBLANK($H54))),_xlfn.NORM.INV(ABS(VLOOKUP($M$1,VLookups!$A$38:$B$39,2,FALSE)-P$3),$G54,$K54),"")</f>
        <v/>
      </c>
      <c r="Q54" s="101" t="str">
        <f>IF(AND($B54&gt;0,$C54&gt;0,$D54&gt;0,NOT(ISBLANK($H54))),_xlfn.NORM.INV(ABS(VLOOKUP($M$1,VLookups!$A$38:$B$39,2,FALSE)-Q$3),$G54,$K54),"")</f>
        <v/>
      </c>
      <c r="R54" s="100" t="str">
        <f>IF(AND($B54&gt;0,$C54&gt;0,$D54&gt;0,NOT(ISBLANK($H54))),_xlfn.NORM.INV(ABS(VLOOKUP($M$1,VLookups!$A$38:$B$39,2,FALSE)-R$3),$G54,$K54),"")</f>
        <v/>
      </c>
      <c r="S54" s="101" t="str">
        <f>IF(AND($B54&gt;0,$C54&gt;0,$D54&gt;0,NOT(ISBLANK($H54))),_xlfn.NORM.INV(ABS(VLOOKUP($M$1,VLookups!$A$38:$B$39,2,FALSE)-S$3),$G54,$K54),"")</f>
        <v/>
      </c>
      <c r="T54" s="100" t="str">
        <f>IF(AND($B54&gt;0,$C54&gt;0,$D54&gt;0,NOT(ISBLANK($H54))),_xlfn.NORM.INV(ABS(VLOOKUP($M$1,VLookups!$A$38:$B$39,2,FALSE)-T$3),$G54,$K54),"")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hidden="1"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IF(AND(B55&gt;0,C55&gt;0,D55&gt;0),IF(ISBLANK(J55),IF(ISBLANK(H55),"",(D55-B55)*VLOOKUP(H55,VLookups!$A$2:$B$8,2,FALSE)),J55),"")</f>
        <v/>
      </c>
      <c r="L55" s="82" t="str">
        <f t="shared" si="131"/>
        <v/>
      </c>
      <c r="M55" s="102"/>
      <c r="N55" s="294" t="str">
        <f>IF(AND(M55&gt;0,C55&gt;0,NOT(K55="")),ABS(VLOOKUP($M$1,VLookups!$A$38:$B$39,2,FALSE)-_xlfn.NORM.DIST(M55,G55,K55,TRUE)),"")</f>
        <v/>
      </c>
      <c r="O55" s="101" t="str">
        <f>IF(AND($B55&gt;0,$C55&gt;0,$D55&gt;0,NOT(ISBLANK($H55))),_xlfn.NORM.INV(ABS(VLOOKUP($M$1,VLookups!$A$38:$B$39,2,FALSE)-O$3),$G55,$K55),"")</f>
        <v/>
      </c>
      <c r="P55" s="100" t="str">
        <f>IF(AND($B55&gt;0,$C55&gt;0,$D55&gt;0,NOT(ISBLANK($H55))),_xlfn.NORM.INV(ABS(VLOOKUP($M$1,VLookups!$A$38:$B$39,2,FALSE)-P$3),$G55,$K55),"")</f>
        <v/>
      </c>
      <c r="Q55" s="101" t="str">
        <f>IF(AND($B55&gt;0,$C55&gt;0,$D55&gt;0,NOT(ISBLANK($H55))),_xlfn.NORM.INV(ABS(VLOOKUP($M$1,VLookups!$A$38:$B$39,2,FALSE)-Q$3),$G55,$K55),"")</f>
        <v/>
      </c>
      <c r="R55" s="100" t="str">
        <f>IF(AND($B55&gt;0,$C55&gt;0,$D55&gt;0,NOT(ISBLANK($H55))),_xlfn.NORM.INV(ABS(VLOOKUP($M$1,VLookups!$A$38:$B$39,2,FALSE)-R$3),$G55,$K55),"")</f>
        <v/>
      </c>
      <c r="S55" s="101" t="str">
        <f>IF(AND($B55&gt;0,$C55&gt;0,$D55&gt;0,NOT(ISBLANK($H55))),_xlfn.NORM.INV(ABS(VLOOKUP($M$1,VLookups!$A$38:$B$39,2,FALSE)-S$3),$G55,$K55),"")</f>
        <v/>
      </c>
      <c r="T55" s="100" t="str">
        <f>IF(AND($B55&gt;0,$C55&gt;0,$D55&gt;0,NOT(ISBLANK($H55))),_xlfn.NORM.INV(ABS(VLOOKUP($M$1,VLookups!$A$38:$B$39,2,FALSE)-T$3),$G55,$K55),"")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hidden="1"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IF(AND(B56&gt;0,C56&gt;0,D56&gt;0),IF(ISBLANK(J56),IF(ISBLANK(H56),"",(D56-B56)*VLOOKUP(H56,VLookups!$A$2:$B$8,2,FALSE)),J56),"")</f>
        <v/>
      </c>
      <c r="L56" s="82" t="str">
        <f t="shared" si="131"/>
        <v/>
      </c>
      <c r="M56" s="102"/>
      <c r="N56" s="294" t="str">
        <f>IF(AND(M56&gt;0,C56&gt;0,NOT(K56="")),ABS(VLOOKUP($M$1,VLookups!$A$38:$B$39,2,FALSE)-_xlfn.NORM.DIST(M56,G56,K56,TRUE)),"")</f>
        <v/>
      </c>
      <c r="O56" s="101" t="str">
        <f>IF(AND($B56&gt;0,$C56&gt;0,$D56&gt;0,NOT(ISBLANK($H56))),_xlfn.NORM.INV(ABS(VLOOKUP($M$1,VLookups!$A$38:$B$39,2,FALSE)-O$3),$G56,$K56),"")</f>
        <v/>
      </c>
      <c r="P56" s="100" t="str">
        <f>IF(AND($B56&gt;0,$C56&gt;0,$D56&gt;0,NOT(ISBLANK($H56))),_xlfn.NORM.INV(ABS(VLOOKUP($M$1,VLookups!$A$38:$B$39,2,FALSE)-P$3),$G56,$K56),"")</f>
        <v/>
      </c>
      <c r="Q56" s="101" t="str">
        <f>IF(AND($B56&gt;0,$C56&gt;0,$D56&gt;0,NOT(ISBLANK($H56))),_xlfn.NORM.INV(ABS(VLOOKUP($M$1,VLookups!$A$38:$B$39,2,FALSE)-Q$3),$G56,$K56),"")</f>
        <v/>
      </c>
      <c r="R56" s="100" t="str">
        <f>IF(AND($B56&gt;0,$C56&gt;0,$D56&gt;0,NOT(ISBLANK($H56))),_xlfn.NORM.INV(ABS(VLOOKUP($M$1,VLookups!$A$38:$B$39,2,FALSE)-R$3),$G56,$K56),"")</f>
        <v/>
      </c>
      <c r="S56" s="101" t="str">
        <f>IF(AND($B56&gt;0,$C56&gt;0,$D56&gt;0,NOT(ISBLANK($H56))),_xlfn.NORM.INV(ABS(VLOOKUP($M$1,VLookups!$A$38:$B$39,2,FALSE)-S$3),$G56,$K56),"")</f>
        <v/>
      </c>
      <c r="T56" s="100" t="str">
        <f>IF(AND($B56&gt;0,$C56&gt;0,$D56&gt;0,NOT(ISBLANK($H56))),_xlfn.NORM.INV(ABS(VLOOKUP($M$1,VLookups!$A$38:$B$39,2,FALSE)-T$3),$G56,$K56),"")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hidden="1"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IF(AND(B57&gt;0,C57&gt;0,D57&gt;0),IF(ISBLANK(J57),IF(ISBLANK(H57),"",(D57-B57)*VLOOKUP(H57,VLookups!$A$2:$B$8,2,FALSE)),J57),"")</f>
        <v/>
      </c>
      <c r="L57" s="82" t="str">
        <f t="shared" si="131"/>
        <v/>
      </c>
      <c r="M57" s="102"/>
      <c r="N57" s="294" t="str">
        <f>IF(AND(M57&gt;0,C57&gt;0,NOT(K57="")),ABS(VLOOKUP($M$1,VLookups!$A$38:$B$39,2,FALSE)-_xlfn.NORM.DIST(M57,G57,K57,TRUE)),"")</f>
        <v/>
      </c>
      <c r="O57" s="101" t="str">
        <f>IF(AND($B57&gt;0,$C57&gt;0,$D57&gt;0,NOT(ISBLANK($H57))),_xlfn.NORM.INV(ABS(VLOOKUP($M$1,VLookups!$A$38:$B$39,2,FALSE)-O$3),$G57,$K57),"")</f>
        <v/>
      </c>
      <c r="P57" s="100" t="str">
        <f>IF(AND($B57&gt;0,$C57&gt;0,$D57&gt;0,NOT(ISBLANK($H57))),_xlfn.NORM.INV(ABS(VLOOKUP($M$1,VLookups!$A$38:$B$39,2,FALSE)-P$3),$G57,$K57),"")</f>
        <v/>
      </c>
      <c r="Q57" s="101" t="str">
        <f>IF(AND($B57&gt;0,$C57&gt;0,$D57&gt;0,NOT(ISBLANK($H57))),_xlfn.NORM.INV(ABS(VLOOKUP($M$1,VLookups!$A$38:$B$39,2,FALSE)-Q$3),$G57,$K57),"")</f>
        <v/>
      </c>
      <c r="R57" s="100" t="str">
        <f>IF(AND($B57&gt;0,$C57&gt;0,$D57&gt;0,NOT(ISBLANK($H57))),_xlfn.NORM.INV(ABS(VLOOKUP($M$1,VLookups!$A$38:$B$39,2,FALSE)-R$3),$G57,$K57),"")</f>
        <v/>
      </c>
      <c r="S57" s="101" t="str">
        <f>IF(AND($B57&gt;0,$C57&gt;0,$D57&gt;0,NOT(ISBLANK($H57))),_xlfn.NORM.INV(ABS(VLOOKUP($M$1,VLookups!$A$38:$B$39,2,FALSE)-S$3),$G57,$K57),"")</f>
        <v/>
      </c>
      <c r="T57" s="100" t="str">
        <f>IF(AND($B57&gt;0,$C57&gt;0,$D57&gt;0,NOT(ISBLANK($H57))),_xlfn.NORM.INV(ABS(VLOOKUP($M$1,VLookups!$A$38:$B$39,2,FALSE)-T$3),$G57,$K57),"")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hidden="1"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IF(AND(B58&gt;0,C58&gt;0,D58&gt;0),IF(ISBLANK(J58),IF(ISBLANK(H58),"",(D58-B58)*VLOOKUP(H58,VLookups!$A$2:$B$8,2,FALSE)),J58),"")</f>
        <v/>
      </c>
      <c r="L58" s="82" t="str">
        <f t="shared" si="131"/>
        <v/>
      </c>
      <c r="M58" s="102"/>
      <c r="N58" s="294" t="str">
        <f>IF(AND(M58&gt;0,C58&gt;0,NOT(K58="")),ABS(VLOOKUP($M$1,VLookups!$A$38:$B$39,2,FALSE)-_xlfn.NORM.DIST(M58,G58,K58,TRUE)),"")</f>
        <v/>
      </c>
      <c r="O58" s="101" t="str">
        <f>IF(AND($B58&gt;0,$C58&gt;0,$D58&gt;0,NOT(ISBLANK($H58))),_xlfn.NORM.INV(ABS(VLOOKUP($M$1,VLookups!$A$38:$B$39,2,FALSE)-O$3),$G58,$K58),"")</f>
        <v/>
      </c>
      <c r="P58" s="100" t="str">
        <f>IF(AND($B58&gt;0,$C58&gt;0,$D58&gt;0,NOT(ISBLANK($H58))),_xlfn.NORM.INV(ABS(VLOOKUP($M$1,VLookups!$A$38:$B$39,2,FALSE)-P$3),$G58,$K58),"")</f>
        <v/>
      </c>
      <c r="Q58" s="101" t="str">
        <f>IF(AND($B58&gt;0,$C58&gt;0,$D58&gt;0,NOT(ISBLANK($H58))),_xlfn.NORM.INV(ABS(VLOOKUP($M$1,VLookups!$A$38:$B$39,2,FALSE)-Q$3),$G58,$K58),"")</f>
        <v/>
      </c>
      <c r="R58" s="100" t="str">
        <f>IF(AND($B58&gt;0,$C58&gt;0,$D58&gt;0,NOT(ISBLANK($H58))),_xlfn.NORM.INV(ABS(VLOOKUP($M$1,VLookups!$A$38:$B$39,2,FALSE)-R$3),$G58,$K58),"")</f>
        <v/>
      </c>
      <c r="S58" s="101" t="str">
        <f>IF(AND($B58&gt;0,$C58&gt;0,$D58&gt;0,NOT(ISBLANK($H58))),_xlfn.NORM.INV(ABS(VLOOKUP($M$1,VLookups!$A$38:$B$39,2,FALSE)-S$3),$G58,$K58),"")</f>
        <v/>
      </c>
      <c r="T58" s="100" t="str">
        <f>IF(AND($B58&gt;0,$C58&gt;0,$D58&gt;0,NOT(ISBLANK($H58))),_xlfn.NORM.INV(ABS(VLOOKUP($M$1,VLookups!$A$38:$B$39,2,FALSE)-T$3),$G58,$K58),"")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hidden="1"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IF(AND(B59&gt;0,C59&gt;0,D59&gt;0),IF(ISBLANK(J59),IF(ISBLANK(H59),"",(D59-B59)*VLOOKUP(H59,VLookups!$A$2:$B$8,2,FALSE)),J59),"")</f>
        <v/>
      </c>
      <c r="L59" s="82" t="str">
        <f t="shared" si="131"/>
        <v/>
      </c>
      <c r="M59" s="102"/>
      <c r="N59" s="294" t="str">
        <f>IF(AND(M59&gt;0,C59&gt;0,NOT(K59="")),ABS(VLOOKUP($M$1,VLookups!$A$38:$B$39,2,FALSE)-_xlfn.NORM.DIST(M59,G59,K59,TRUE)),"")</f>
        <v/>
      </c>
      <c r="O59" s="101" t="str">
        <f>IF(AND($B59&gt;0,$C59&gt;0,$D59&gt;0,NOT(ISBLANK($H59))),_xlfn.NORM.INV(ABS(VLOOKUP($M$1,VLookups!$A$38:$B$39,2,FALSE)-O$3),$G59,$K59),"")</f>
        <v/>
      </c>
      <c r="P59" s="100" t="str">
        <f>IF(AND($B59&gt;0,$C59&gt;0,$D59&gt;0,NOT(ISBLANK($H59))),_xlfn.NORM.INV(ABS(VLOOKUP($M$1,VLookups!$A$38:$B$39,2,FALSE)-P$3),$G59,$K59),"")</f>
        <v/>
      </c>
      <c r="Q59" s="101" t="str">
        <f>IF(AND($B59&gt;0,$C59&gt;0,$D59&gt;0,NOT(ISBLANK($H59))),_xlfn.NORM.INV(ABS(VLOOKUP($M$1,VLookups!$A$38:$B$39,2,FALSE)-Q$3),$G59,$K59),"")</f>
        <v/>
      </c>
      <c r="R59" s="100" t="str">
        <f>IF(AND($B59&gt;0,$C59&gt;0,$D59&gt;0,NOT(ISBLANK($H59))),_xlfn.NORM.INV(ABS(VLOOKUP($M$1,VLookups!$A$38:$B$39,2,FALSE)-R$3),$G59,$K59),"")</f>
        <v/>
      </c>
      <c r="S59" s="101" t="str">
        <f>IF(AND($B59&gt;0,$C59&gt;0,$D59&gt;0,NOT(ISBLANK($H59))),_xlfn.NORM.INV(ABS(VLOOKUP($M$1,VLookups!$A$38:$B$39,2,FALSE)-S$3),$G59,$K59),"")</f>
        <v/>
      </c>
      <c r="T59" s="100" t="str">
        <f>IF(AND($B59&gt;0,$C59&gt;0,$D59&gt;0,NOT(ISBLANK($H59))),_xlfn.NORM.INV(ABS(VLOOKUP($M$1,VLookups!$A$38:$B$39,2,FALSE)-T$3),$G59,$K59),"")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hidden="1"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IF(AND(B60&gt;0,C60&gt;0,D60&gt;0),IF(ISBLANK(J60),IF(ISBLANK(H60),"",(D60-B60)*VLOOKUP(H60,VLookups!$A$2:$B$8,2,FALSE)),J60),"")</f>
        <v/>
      </c>
      <c r="L60" s="82" t="str">
        <f t="shared" si="131"/>
        <v/>
      </c>
      <c r="M60" s="102"/>
      <c r="N60" s="294" t="str">
        <f>IF(AND(M60&gt;0,C60&gt;0,NOT(K60="")),ABS(VLOOKUP($M$1,VLookups!$A$38:$B$39,2,FALSE)-_xlfn.NORM.DIST(M60,G60,K60,TRUE)),"")</f>
        <v/>
      </c>
      <c r="O60" s="101" t="str">
        <f>IF(AND($B60&gt;0,$C60&gt;0,$D60&gt;0,NOT(ISBLANK($H60))),_xlfn.NORM.INV(ABS(VLOOKUP($M$1,VLookups!$A$38:$B$39,2,FALSE)-O$3),$G60,$K60),"")</f>
        <v/>
      </c>
      <c r="P60" s="100" t="str">
        <f>IF(AND($B60&gt;0,$C60&gt;0,$D60&gt;0,NOT(ISBLANK($H60))),_xlfn.NORM.INV(ABS(VLOOKUP($M$1,VLookups!$A$38:$B$39,2,FALSE)-P$3),$G60,$K60),"")</f>
        <v/>
      </c>
      <c r="Q60" s="101" t="str">
        <f>IF(AND($B60&gt;0,$C60&gt;0,$D60&gt;0,NOT(ISBLANK($H60))),_xlfn.NORM.INV(ABS(VLOOKUP($M$1,VLookups!$A$38:$B$39,2,FALSE)-Q$3),$G60,$K60),"")</f>
        <v/>
      </c>
      <c r="R60" s="100" t="str">
        <f>IF(AND($B60&gt;0,$C60&gt;0,$D60&gt;0,NOT(ISBLANK($H60))),_xlfn.NORM.INV(ABS(VLOOKUP($M$1,VLookups!$A$38:$B$39,2,FALSE)-R$3),$G60,$K60),"")</f>
        <v/>
      </c>
      <c r="S60" s="101" t="str">
        <f>IF(AND($B60&gt;0,$C60&gt;0,$D60&gt;0,NOT(ISBLANK($H60))),_xlfn.NORM.INV(ABS(VLOOKUP($M$1,VLookups!$A$38:$B$39,2,FALSE)-S$3),$G60,$K60),"")</f>
        <v/>
      </c>
      <c r="T60" s="100" t="str">
        <f>IF(AND($B60&gt;0,$C60&gt;0,$D60&gt;0,NOT(ISBLANK($H60))),_xlfn.NORM.INV(ABS(VLOOKUP($M$1,VLookups!$A$38:$B$39,2,FALSE)-T$3),$G60,$K60),"")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hidden="1"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IF(AND(B61&gt;0,C61&gt;0,D61&gt;0),IF(ISBLANK(J61),IF(ISBLANK(H61),"",(D61-B61)*VLOOKUP(H61,VLookups!$A$2:$B$8,2,FALSE)),J61),"")</f>
        <v/>
      </c>
      <c r="L61" s="82" t="str">
        <f t="shared" si="131"/>
        <v/>
      </c>
      <c r="M61" s="102"/>
      <c r="N61" s="294" t="str">
        <f>IF(AND(M61&gt;0,C61&gt;0,NOT(K61="")),ABS(VLOOKUP($M$1,VLookups!$A$38:$B$39,2,FALSE)-_xlfn.NORM.DIST(M61,G61,K61,TRUE)),"")</f>
        <v/>
      </c>
      <c r="O61" s="101" t="str">
        <f>IF(AND($B61&gt;0,$C61&gt;0,$D61&gt;0,NOT(ISBLANK($H61))),_xlfn.NORM.INV(ABS(VLOOKUP($M$1,VLookups!$A$38:$B$39,2,FALSE)-O$3),$G61,$K61),"")</f>
        <v/>
      </c>
      <c r="P61" s="100" t="str">
        <f>IF(AND($B61&gt;0,$C61&gt;0,$D61&gt;0,NOT(ISBLANK($H61))),_xlfn.NORM.INV(ABS(VLOOKUP($M$1,VLookups!$A$38:$B$39,2,FALSE)-P$3),$G61,$K61),"")</f>
        <v/>
      </c>
      <c r="Q61" s="101" t="str">
        <f>IF(AND($B61&gt;0,$C61&gt;0,$D61&gt;0,NOT(ISBLANK($H61))),_xlfn.NORM.INV(ABS(VLOOKUP($M$1,VLookups!$A$38:$B$39,2,FALSE)-Q$3),$G61,$K61),"")</f>
        <v/>
      </c>
      <c r="R61" s="100" t="str">
        <f>IF(AND($B61&gt;0,$C61&gt;0,$D61&gt;0,NOT(ISBLANK($H61))),_xlfn.NORM.INV(ABS(VLOOKUP($M$1,VLookups!$A$38:$B$39,2,FALSE)-R$3),$G61,$K61),"")</f>
        <v/>
      </c>
      <c r="S61" s="101" t="str">
        <f>IF(AND($B61&gt;0,$C61&gt;0,$D61&gt;0,NOT(ISBLANK($H61))),_xlfn.NORM.INV(ABS(VLOOKUP($M$1,VLookups!$A$38:$B$39,2,FALSE)-S$3),$G61,$K61),"")</f>
        <v/>
      </c>
      <c r="T61" s="100" t="str">
        <f>IF(AND($B61&gt;0,$C61&gt;0,$D61&gt;0,NOT(ISBLANK($H61))),_xlfn.NORM.INV(ABS(VLOOKUP($M$1,VLookups!$A$38:$B$39,2,FALSE)-T$3),$G61,$K61),"")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hidden="1"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IF(AND(B62&gt;0,C62&gt;0,D62&gt;0),IF(ISBLANK(J62),IF(ISBLANK(H62),"",(D62-B62)*VLOOKUP(H62,VLookups!$A$2:$B$8,2,FALSE)),J62),"")</f>
        <v/>
      </c>
      <c r="L62" s="82" t="str">
        <f t="shared" si="131"/>
        <v/>
      </c>
      <c r="M62" s="102"/>
      <c r="N62" s="294" t="str">
        <f>IF(AND(M62&gt;0,C62&gt;0,NOT(K62="")),ABS(VLOOKUP($M$1,VLookups!$A$38:$B$39,2,FALSE)-_xlfn.NORM.DIST(M62,G62,K62,TRUE)),"")</f>
        <v/>
      </c>
      <c r="O62" s="101" t="str">
        <f>IF(AND($B62&gt;0,$C62&gt;0,$D62&gt;0,NOT(ISBLANK($H62))),_xlfn.NORM.INV(ABS(VLOOKUP($M$1,VLookups!$A$38:$B$39,2,FALSE)-O$3),$G62,$K62),"")</f>
        <v/>
      </c>
      <c r="P62" s="100" t="str">
        <f>IF(AND($B62&gt;0,$C62&gt;0,$D62&gt;0,NOT(ISBLANK($H62))),_xlfn.NORM.INV(ABS(VLOOKUP($M$1,VLookups!$A$38:$B$39,2,FALSE)-P$3),$G62,$K62),"")</f>
        <v/>
      </c>
      <c r="Q62" s="101" t="str">
        <f>IF(AND($B62&gt;0,$C62&gt;0,$D62&gt;0,NOT(ISBLANK($H62))),_xlfn.NORM.INV(ABS(VLOOKUP($M$1,VLookups!$A$38:$B$39,2,FALSE)-Q$3),$G62,$K62),"")</f>
        <v/>
      </c>
      <c r="R62" s="100" t="str">
        <f>IF(AND($B62&gt;0,$C62&gt;0,$D62&gt;0,NOT(ISBLANK($H62))),_xlfn.NORM.INV(ABS(VLOOKUP($M$1,VLookups!$A$38:$B$39,2,FALSE)-R$3),$G62,$K62),"")</f>
        <v/>
      </c>
      <c r="S62" s="101" t="str">
        <f>IF(AND($B62&gt;0,$C62&gt;0,$D62&gt;0,NOT(ISBLANK($H62))),_xlfn.NORM.INV(ABS(VLOOKUP($M$1,VLookups!$A$38:$B$39,2,FALSE)-S$3),$G62,$K62),"")</f>
        <v/>
      </c>
      <c r="T62" s="100" t="str">
        <f>IF(AND($B62&gt;0,$C62&gt;0,$D62&gt;0,NOT(ISBLANK($H62))),_xlfn.NORM.INV(ABS(VLOOKUP($M$1,VLookups!$A$38:$B$39,2,FALSE)-T$3),$G62,$K62),"")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hidden="1"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IF(AND(B63&gt;0,C63&gt;0,D63&gt;0),IF(ISBLANK(J63),IF(ISBLANK(H63),"",(D63-B63)*VLOOKUP(H63,VLookups!$A$2:$B$8,2,FALSE)),J63),"")</f>
        <v/>
      </c>
      <c r="L63" s="82" t="str">
        <f t="shared" si="131"/>
        <v/>
      </c>
      <c r="M63" s="102"/>
      <c r="N63" s="294" t="str">
        <f>IF(AND(M63&gt;0,C63&gt;0,NOT(K63="")),ABS(VLOOKUP($M$1,VLookups!$A$38:$B$39,2,FALSE)-_xlfn.NORM.DIST(M63,G63,K63,TRUE)),"")</f>
        <v/>
      </c>
      <c r="O63" s="101" t="str">
        <f>IF(AND($B63&gt;0,$C63&gt;0,$D63&gt;0,NOT(ISBLANK($H63))),_xlfn.NORM.INV(ABS(VLOOKUP($M$1,VLookups!$A$38:$B$39,2,FALSE)-O$3),$G63,$K63),"")</f>
        <v/>
      </c>
      <c r="P63" s="100" t="str">
        <f>IF(AND($B63&gt;0,$C63&gt;0,$D63&gt;0,NOT(ISBLANK($H63))),_xlfn.NORM.INV(ABS(VLOOKUP($M$1,VLookups!$A$38:$B$39,2,FALSE)-P$3),$G63,$K63),"")</f>
        <v/>
      </c>
      <c r="Q63" s="101" t="str">
        <f>IF(AND($B63&gt;0,$C63&gt;0,$D63&gt;0,NOT(ISBLANK($H63))),_xlfn.NORM.INV(ABS(VLOOKUP($M$1,VLookups!$A$38:$B$39,2,FALSE)-Q$3),$G63,$K63),"")</f>
        <v/>
      </c>
      <c r="R63" s="100" t="str">
        <f>IF(AND($B63&gt;0,$C63&gt;0,$D63&gt;0,NOT(ISBLANK($H63))),_xlfn.NORM.INV(ABS(VLOOKUP($M$1,VLookups!$A$38:$B$39,2,FALSE)-R$3),$G63,$K63),"")</f>
        <v/>
      </c>
      <c r="S63" s="101" t="str">
        <f>IF(AND($B63&gt;0,$C63&gt;0,$D63&gt;0,NOT(ISBLANK($H63))),_xlfn.NORM.INV(ABS(VLOOKUP($M$1,VLookups!$A$38:$B$39,2,FALSE)-S$3),$G63,$K63),"")</f>
        <v/>
      </c>
      <c r="T63" s="100" t="str">
        <f>IF(AND($B63&gt;0,$C63&gt;0,$D63&gt;0,NOT(ISBLANK($H63))),_xlfn.NORM.INV(ABS(VLOOKUP($M$1,VLookups!$A$38:$B$39,2,FALSE)-T$3),$G63,$K63),"")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hidden="1"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IF(AND(B64&gt;0,C64&gt;0,D64&gt;0),IF(ISBLANK(J64),IF(ISBLANK(H64),"",(D64-B64)*VLOOKUP(H64,VLookups!$A$2:$B$8,2,FALSE)),J64),"")</f>
        <v/>
      </c>
      <c r="L64" s="82" t="str">
        <f t="shared" si="131"/>
        <v/>
      </c>
      <c r="M64" s="102"/>
      <c r="N64" s="294" t="str">
        <f>IF(AND(M64&gt;0,C64&gt;0,NOT(K64="")),ABS(VLOOKUP($M$1,VLookups!$A$38:$B$39,2,FALSE)-_xlfn.NORM.DIST(M64,G64,K64,TRUE)),"")</f>
        <v/>
      </c>
      <c r="O64" s="101" t="str">
        <f>IF(AND($B64&gt;0,$C64&gt;0,$D64&gt;0,NOT(ISBLANK($H64))),_xlfn.NORM.INV(ABS(VLOOKUP($M$1,VLookups!$A$38:$B$39,2,FALSE)-O$3),$G64,$K64),"")</f>
        <v/>
      </c>
      <c r="P64" s="100" t="str">
        <f>IF(AND($B64&gt;0,$C64&gt;0,$D64&gt;0,NOT(ISBLANK($H64))),_xlfn.NORM.INV(ABS(VLOOKUP($M$1,VLookups!$A$38:$B$39,2,FALSE)-P$3),$G64,$K64),"")</f>
        <v/>
      </c>
      <c r="Q64" s="101" t="str">
        <f>IF(AND($B64&gt;0,$C64&gt;0,$D64&gt;0,NOT(ISBLANK($H64))),_xlfn.NORM.INV(ABS(VLOOKUP($M$1,VLookups!$A$38:$B$39,2,FALSE)-Q$3),$G64,$K64),"")</f>
        <v/>
      </c>
      <c r="R64" s="100" t="str">
        <f>IF(AND($B64&gt;0,$C64&gt;0,$D64&gt;0,NOT(ISBLANK($H64))),_xlfn.NORM.INV(ABS(VLOOKUP($M$1,VLookups!$A$38:$B$39,2,FALSE)-R$3),$G64,$K64),"")</f>
        <v/>
      </c>
      <c r="S64" s="101" t="str">
        <f>IF(AND($B64&gt;0,$C64&gt;0,$D64&gt;0,NOT(ISBLANK($H64))),_xlfn.NORM.INV(ABS(VLOOKUP($M$1,VLookups!$A$38:$B$39,2,FALSE)-S$3),$G64,$K64),"")</f>
        <v/>
      </c>
      <c r="T64" s="100" t="str">
        <f>IF(AND($B64&gt;0,$C64&gt;0,$D64&gt;0,NOT(ISBLANK($H64))),_xlfn.NORM.INV(ABS(VLOOKUP($M$1,VLookups!$A$38:$B$39,2,FALSE)-T$3),$G64,$K64),"")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hidden="1"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IF(AND(B65&gt;0,C65&gt;0,D65&gt;0),IF(ISBLANK(J65),IF(ISBLANK(H65),"",(D65-B65)*VLOOKUP(H65,VLookups!$A$2:$B$8,2,FALSE)),J65),"")</f>
        <v/>
      </c>
      <c r="L65" s="82" t="str">
        <f t="shared" si="131"/>
        <v/>
      </c>
      <c r="M65" s="102"/>
      <c r="N65" s="294" t="str">
        <f>IF(AND(M65&gt;0,C65&gt;0,NOT(K65="")),ABS(VLOOKUP($M$1,VLookups!$A$38:$B$39,2,FALSE)-_xlfn.NORM.DIST(M65,G65,K65,TRUE)),"")</f>
        <v/>
      </c>
      <c r="O65" s="101" t="str">
        <f>IF(AND($B65&gt;0,$C65&gt;0,$D65&gt;0,NOT(ISBLANK($H65))),_xlfn.NORM.INV(ABS(VLOOKUP($M$1,VLookups!$A$38:$B$39,2,FALSE)-O$3),$G65,$K65),"")</f>
        <v/>
      </c>
      <c r="P65" s="100" t="str">
        <f>IF(AND($B65&gt;0,$C65&gt;0,$D65&gt;0,NOT(ISBLANK($H65))),_xlfn.NORM.INV(ABS(VLOOKUP($M$1,VLookups!$A$38:$B$39,2,FALSE)-P$3),$G65,$K65),"")</f>
        <v/>
      </c>
      <c r="Q65" s="101" t="str">
        <f>IF(AND($B65&gt;0,$C65&gt;0,$D65&gt;0,NOT(ISBLANK($H65))),_xlfn.NORM.INV(ABS(VLOOKUP($M$1,VLookups!$A$38:$B$39,2,FALSE)-Q$3),$G65,$K65),"")</f>
        <v/>
      </c>
      <c r="R65" s="100" t="str">
        <f>IF(AND($B65&gt;0,$C65&gt;0,$D65&gt;0,NOT(ISBLANK($H65))),_xlfn.NORM.INV(ABS(VLOOKUP($M$1,VLookups!$A$38:$B$39,2,FALSE)-R$3),$G65,$K65),"")</f>
        <v/>
      </c>
      <c r="S65" s="101" t="str">
        <f>IF(AND($B65&gt;0,$C65&gt;0,$D65&gt;0,NOT(ISBLANK($H65))),_xlfn.NORM.INV(ABS(VLOOKUP($M$1,VLookups!$A$38:$B$39,2,FALSE)-S$3),$G65,$K65),"")</f>
        <v/>
      </c>
      <c r="T65" s="100" t="str">
        <f>IF(AND($B65&gt;0,$C65&gt;0,$D65&gt;0,NOT(ISBLANK($H65))),_xlfn.NORM.INV(ABS(VLOOKUP($M$1,VLookups!$A$38:$B$39,2,FALSE)-T$3),$G65,$K65),"")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hidden="1"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IF(AND(B66&gt;0,C66&gt;0,D66&gt;0),IF(ISBLANK(J66),IF(ISBLANK(H66),"",(D66-B66)*VLOOKUP(H66,VLookups!$A$2:$B$8,2,FALSE)),J66),"")</f>
        <v/>
      </c>
      <c r="L66" s="82" t="str">
        <f t="shared" si="131"/>
        <v/>
      </c>
      <c r="M66" s="102"/>
      <c r="N66" s="294" t="str">
        <f>IF(AND(M66&gt;0,C66&gt;0,NOT(K66="")),ABS(VLOOKUP($M$1,VLookups!$A$38:$B$39,2,FALSE)-_xlfn.NORM.DIST(M66,G66,K66,TRUE)),"")</f>
        <v/>
      </c>
      <c r="O66" s="101" t="str">
        <f>IF(AND($B66&gt;0,$C66&gt;0,$D66&gt;0,NOT(ISBLANK($H66))),_xlfn.NORM.INV(ABS(VLOOKUP($M$1,VLookups!$A$38:$B$39,2,FALSE)-O$3),$G66,$K66),"")</f>
        <v/>
      </c>
      <c r="P66" s="100" t="str">
        <f>IF(AND($B66&gt;0,$C66&gt;0,$D66&gt;0,NOT(ISBLANK($H66))),_xlfn.NORM.INV(ABS(VLOOKUP($M$1,VLookups!$A$38:$B$39,2,FALSE)-P$3),$G66,$K66),"")</f>
        <v/>
      </c>
      <c r="Q66" s="101" t="str">
        <f>IF(AND($B66&gt;0,$C66&gt;0,$D66&gt;0,NOT(ISBLANK($H66))),_xlfn.NORM.INV(ABS(VLOOKUP($M$1,VLookups!$A$38:$B$39,2,FALSE)-Q$3),$G66,$K66),"")</f>
        <v/>
      </c>
      <c r="R66" s="100" t="str">
        <f>IF(AND($B66&gt;0,$C66&gt;0,$D66&gt;0,NOT(ISBLANK($H66))),_xlfn.NORM.INV(ABS(VLOOKUP($M$1,VLookups!$A$38:$B$39,2,FALSE)-R$3),$G66,$K66),"")</f>
        <v/>
      </c>
      <c r="S66" s="101" t="str">
        <f>IF(AND($B66&gt;0,$C66&gt;0,$D66&gt;0,NOT(ISBLANK($H66))),_xlfn.NORM.INV(ABS(VLOOKUP($M$1,VLookups!$A$38:$B$39,2,FALSE)-S$3),$G66,$K66),"")</f>
        <v/>
      </c>
      <c r="T66" s="100" t="str">
        <f>IF(AND($B66&gt;0,$C66&gt;0,$D66&gt;0,NOT(ISBLANK($H66))),_xlfn.NORM.INV(ABS(VLOOKUP($M$1,VLookups!$A$38:$B$39,2,FALSE)-T$3),$G66,$K66),"")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hidden="1"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IF(AND(B67&gt;0,C67&gt;0,D67&gt;0),IF(ISBLANK(J67),IF(ISBLANK(H67),"",(D67-B67)*VLOOKUP(H67,VLookups!$A$2:$B$8,2,FALSE)),J67),"")</f>
        <v/>
      </c>
      <c r="L67" s="82" t="str">
        <f t="shared" si="131"/>
        <v/>
      </c>
      <c r="M67" s="102"/>
      <c r="N67" s="294" t="str">
        <f>IF(AND(M67&gt;0,C67&gt;0,NOT(K67="")),ABS(VLOOKUP($M$1,VLookups!$A$38:$B$39,2,FALSE)-_xlfn.NORM.DIST(M67,G67,K67,TRUE)),"")</f>
        <v/>
      </c>
      <c r="O67" s="101" t="str">
        <f>IF(AND($B67&gt;0,$C67&gt;0,$D67&gt;0,NOT(ISBLANK($H67))),_xlfn.NORM.INV(ABS(VLOOKUP($M$1,VLookups!$A$38:$B$39,2,FALSE)-O$3),$G67,$K67),"")</f>
        <v/>
      </c>
      <c r="P67" s="100" t="str">
        <f>IF(AND($B67&gt;0,$C67&gt;0,$D67&gt;0,NOT(ISBLANK($H67))),_xlfn.NORM.INV(ABS(VLOOKUP($M$1,VLookups!$A$38:$B$39,2,FALSE)-P$3),$G67,$K67),"")</f>
        <v/>
      </c>
      <c r="Q67" s="101" t="str">
        <f>IF(AND($B67&gt;0,$C67&gt;0,$D67&gt;0,NOT(ISBLANK($H67))),_xlfn.NORM.INV(ABS(VLOOKUP($M$1,VLookups!$A$38:$B$39,2,FALSE)-Q$3),$G67,$K67),"")</f>
        <v/>
      </c>
      <c r="R67" s="100" t="str">
        <f>IF(AND($B67&gt;0,$C67&gt;0,$D67&gt;0,NOT(ISBLANK($H67))),_xlfn.NORM.INV(ABS(VLOOKUP($M$1,VLookups!$A$38:$B$39,2,FALSE)-R$3),$G67,$K67),"")</f>
        <v/>
      </c>
      <c r="S67" s="101" t="str">
        <f>IF(AND($B67&gt;0,$C67&gt;0,$D67&gt;0,NOT(ISBLANK($H67))),_xlfn.NORM.INV(ABS(VLOOKUP($M$1,VLookups!$A$38:$B$39,2,FALSE)-S$3),$G67,$K67),"")</f>
        <v/>
      </c>
      <c r="T67" s="100" t="str">
        <f>IF(AND($B67&gt;0,$C67&gt;0,$D67&gt;0,NOT(ISBLANK($H67))),_xlfn.NORM.INV(ABS(VLOOKUP($M$1,VLookups!$A$38:$B$39,2,FALSE)-T$3),$G67,$K67),"")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hidden="1"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IF(AND(B68&gt;0,C68&gt;0,D68&gt;0),IF(ISBLANK(J68),IF(ISBLANK(H68),"",(D68-B68)*VLOOKUP(H68,VLookups!$A$2:$B$8,2,FALSE)),J68),"")</f>
        <v/>
      </c>
      <c r="L68" s="82" t="str">
        <f t="shared" ref="L68:L99" si="257">IF(K68="","",K68^2)</f>
        <v/>
      </c>
      <c r="M68" s="102"/>
      <c r="N68" s="294" t="str">
        <f>IF(AND(M68&gt;0,C68&gt;0,NOT(K68="")),ABS(VLOOKUP($M$1,VLookups!$A$38:$B$39,2,FALSE)-_xlfn.NORM.DIST(M68,G68,K68,TRUE)),"")</f>
        <v/>
      </c>
      <c r="O68" s="101" t="str">
        <f>IF(AND($B68&gt;0,$C68&gt;0,$D68&gt;0,NOT(ISBLANK($H68))),_xlfn.NORM.INV(ABS(VLOOKUP($M$1,VLookups!$A$38:$B$39,2,FALSE)-O$3),$G68,$K68),"")</f>
        <v/>
      </c>
      <c r="P68" s="100" t="str">
        <f>IF(AND($B68&gt;0,$C68&gt;0,$D68&gt;0,NOT(ISBLANK($H68))),_xlfn.NORM.INV(ABS(VLOOKUP($M$1,VLookups!$A$38:$B$39,2,FALSE)-P$3),$G68,$K68),"")</f>
        <v/>
      </c>
      <c r="Q68" s="101" t="str">
        <f>IF(AND($B68&gt;0,$C68&gt;0,$D68&gt;0,NOT(ISBLANK($H68))),_xlfn.NORM.INV(ABS(VLOOKUP($M$1,VLookups!$A$38:$B$39,2,FALSE)-Q$3),$G68,$K68),"")</f>
        <v/>
      </c>
      <c r="R68" s="100" t="str">
        <f>IF(AND($B68&gt;0,$C68&gt;0,$D68&gt;0,NOT(ISBLANK($H68))),_xlfn.NORM.INV(ABS(VLOOKUP($M$1,VLookups!$A$38:$B$39,2,FALSE)-R$3),$G68,$K68),"")</f>
        <v/>
      </c>
      <c r="S68" s="101" t="str">
        <f>IF(AND($B68&gt;0,$C68&gt;0,$D68&gt;0,NOT(ISBLANK($H68))),_xlfn.NORM.INV(ABS(VLOOKUP($M$1,VLookups!$A$38:$B$39,2,FALSE)-S$3),$G68,$K68),"")</f>
        <v/>
      </c>
      <c r="T68" s="100" t="str">
        <f>IF(AND($B68&gt;0,$C68&gt;0,$D68&gt;0,NOT(ISBLANK($H68))),_xlfn.NORM.INV(ABS(VLOOKUP($M$1,VLookups!$A$38:$B$39,2,FALSE)-T$3),$G68,$K68),"")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hidden="1"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IF(AND(B69&gt;0,C69&gt;0,D69&gt;0),IF(ISBLANK(J69),IF(ISBLANK(H69),"",(D69-B69)*VLOOKUP(H69,VLookups!$A$2:$B$8,2,FALSE)),J69),"")</f>
        <v/>
      </c>
      <c r="L69" s="82" t="str">
        <f t="shared" si="257"/>
        <v/>
      </c>
      <c r="M69" s="102"/>
      <c r="N69" s="294" t="str">
        <f>IF(AND(M69&gt;0,C69&gt;0,NOT(K69="")),ABS(VLOOKUP($M$1,VLookups!$A$38:$B$39,2,FALSE)-_xlfn.NORM.DIST(M69,G69,K69,TRUE)),"")</f>
        <v/>
      </c>
      <c r="O69" s="101" t="str">
        <f>IF(AND($B69&gt;0,$C69&gt;0,$D69&gt;0,NOT(ISBLANK($H69))),_xlfn.NORM.INV(ABS(VLOOKUP($M$1,VLookups!$A$38:$B$39,2,FALSE)-O$3),$G69,$K69),"")</f>
        <v/>
      </c>
      <c r="P69" s="100" t="str">
        <f>IF(AND($B69&gt;0,$C69&gt;0,$D69&gt;0,NOT(ISBLANK($H69))),_xlfn.NORM.INV(ABS(VLOOKUP($M$1,VLookups!$A$38:$B$39,2,FALSE)-P$3),$G69,$K69),"")</f>
        <v/>
      </c>
      <c r="Q69" s="101" t="str">
        <f>IF(AND($B69&gt;0,$C69&gt;0,$D69&gt;0,NOT(ISBLANK($H69))),_xlfn.NORM.INV(ABS(VLOOKUP($M$1,VLookups!$A$38:$B$39,2,FALSE)-Q$3),$G69,$K69),"")</f>
        <v/>
      </c>
      <c r="R69" s="100" t="str">
        <f>IF(AND($B69&gt;0,$C69&gt;0,$D69&gt;0,NOT(ISBLANK($H69))),_xlfn.NORM.INV(ABS(VLOOKUP($M$1,VLookups!$A$38:$B$39,2,FALSE)-R$3),$G69,$K69),"")</f>
        <v/>
      </c>
      <c r="S69" s="101" t="str">
        <f>IF(AND($B69&gt;0,$C69&gt;0,$D69&gt;0,NOT(ISBLANK($H69))),_xlfn.NORM.INV(ABS(VLOOKUP($M$1,VLookups!$A$38:$B$39,2,FALSE)-S$3),$G69,$K69),"")</f>
        <v/>
      </c>
      <c r="T69" s="100" t="str">
        <f>IF(AND($B69&gt;0,$C69&gt;0,$D69&gt;0,NOT(ISBLANK($H69))),_xlfn.NORM.INV(ABS(VLOOKUP($M$1,VLookups!$A$38:$B$39,2,FALSE)-T$3),$G69,$K69),"")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hidden="1"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IF(AND(B70&gt;0,C70&gt;0,D70&gt;0),IF(ISBLANK(J70),IF(ISBLANK(H70),"",(D70-B70)*VLOOKUP(H70,VLookups!$A$2:$B$8,2,FALSE)),J70),"")</f>
        <v/>
      </c>
      <c r="L70" s="82" t="str">
        <f t="shared" si="257"/>
        <v/>
      </c>
      <c r="M70" s="102"/>
      <c r="N70" s="294" t="str">
        <f>IF(AND(M70&gt;0,C70&gt;0,NOT(K70="")),ABS(VLOOKUP($M$1,VLookups!$A$38:$B$39,2,FALSE)-_xlfn.NORM.DIST(M70,G70,K70,TRUE)),"")</f>
        <v/>
      </c>
      <c r="O70" s="101" t="str">
        <f>IF(AND($B70&gt;0,$C70&gt;0,$D70&gt;0,NOT(ISBLANK($H70))),_xlfn.NORM.INV(ABS(VLOOKUP($M$1,VLookups!$A$38:$B$39,2,FALSE)-O$3),$G70,$K70),"")</f>
        <v/>
      </c>
      <c r="P70" s="100" t="str">
        <f>IF(AND($B70&gt;0,$C70&gt;0,$D70&gt;0,NOT(ISBLANK($H70))),_xlfn.NORM.INV(ABS(VLOOKUP($M$1,VLookups!$A$38:$B$39,2,FALSE)-P$3),$G70,$K70),"")</f>
        <v/>
      </c>
      <c r="Q70" s="101" t="str">
        <f>IF(AND($B70&gt;0,$C70&gt;0,$D70&gt;0,NOT(ISBLANK($H70))),_xlfn.NORM.INV(ABS(VLOOKUP($M$1,VLookups!$A$38:$B$39,2,FALSE)-Q$3),$G70,$K70),"")</f>
        <v/>
      </c>
      <c r="R70" s="100" t="str">
        <f>IF(AND($B70&gt;0,$C70&gt;0,$D70&gt;0,NOT(ISBLANK($H70))),_xlfn.NORM.INV(ABS(VLOOKUP($M$1,VLookups!$A$38:$B$39,2,FALSE)-R$3),$G70,$K70),"")</f>
        <v/>
      </c>
      <c r="S70" s="101" t="str">
        <f>IF(AND($B70&gt;0,$C70&gt;0,$D70&gt;0,NOT(ISBLANK($H70))),_xlfn.NORM.INV(ABS(VLOOKUP($M$1,VLookups!$A$38:$B$39,2,FALSE)-S$3),$G70,$K70),"")</f>
        <v/>
      </c>
      <c r="T70" s="100" t="str">
        <f>IF(AND($B70&gt;0,$C70&gt;0,$D70&gt;0,NOT(ISBLANK($H70))),_xlfn.NORM.INV(ABS(VLOOKUP($M$1,VLookups!$A$38:$B$39,2,FALSE)-T$3),$G70,$K70),"")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hidden="1"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IF(AND(B71&gt;0,C71&gt;0,D71&gt;0),IF(ISBLANK(J71),IF(ISBLANK(H71),"",(D71-B71)*VLOOKUP(H71,VLookups!$A$2:$B$8,2,FALSE)),J71),"")</f>
        <v/>
      </c>
      <c r="L71" s="82" t="str">
        <f t="shared" si="257"/>
        <v/>
      </c>
      <c r="M71" s="102"/>
      <c r="N71" s="294" t="str">
        <f>IF(AND(M71&gt;0,C71&gt;0,NOT(K71="")),ABS(VLOOKUP($M$1,VLookups!$A$38:$B$39,2,FALSE)-_xlfn.NORM.DIST(M71,G71,K71,TRUE)),"")</f>
        <v/>
      </c>
      <c r="O71" s="101" t="str">
        <f>IF(AND($B71&gt;0,$C71&gt;0,$D71&gt;0,NOT(ISBLANK($H71))),_xlfn.NORM.INV(ABS(VLOOKUP($M$1,VLookups!$A$38:$B$39,2,FALSE)-O$3),$G71,$K71),"")</f>
        <v/>
      </c>
      <c r="P71" s="100" t="str">
        <f>IF(AND($B71&gt;0,$C71&gt;0,$D71&gt;0,NOT(ISBLANK($H71))),_xlfn.NORM.INV(ABS(VLOOKUP($M$1,VLookups!$A$38:$B$39,2,FALSE)-P$3),$G71,$K71),"")</f>
        <v/>
      </c>
      <c r="Q71" s="101" t="str">
        <f>IF(AND($B71&gt;0,$C71&gt;0,$D71&gt;0,NOT(ISBLANK($H71))),_xlfn.NORM.INV(ABS(VLOOKUP($M$1,VLookups!$A$38:$B$39,2,FALSE)-Q$3),$G71,$K71),"")</f>
        <v/>
      </c>
      <c r="R71" s="100" t="str">
        <f>IF(AND($B71&gt;0,$C71&gt;0,$D71&gt;0,NOT(ISBLANK($H71))),_xlfn.NORM.INV(ABS(VLOOKUP($M$1,VLookups!$A$38:$B$39,2,FALSE)-R$3),$G71,$K71),"")</f>
        <v/>
      </c>
      <c r="S71" s="101" t="str">
        <f>IF(AND($B71&gt;0,$C71&gt;0,$D71&gt;0,NOT(ISBLANK($H71))),_xlfn.NORM.INV(ABS(VLOOKUP($M$1,VLookups!$A$38:$B$39,2,FALSE)-S$3),$G71,$K71),"")</f>
        <v/>
      </c>
      <c r="T71" s="100" t="str">
        <f>IF(AND($B71&gt;0,$C71&gt;0,$D71&gt;0,NOT(ISBLANK($H71))),_xlfn.NORM.INV(ABS(VLOOKUP($M$1,VLookups!$A$38:$B$39,2,FALSE)-T$3),$G71,$K71),"")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hidden="1"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IF(AND(B72&gt;0,C72&gt;0,D72&gt;0),IF(ISBLANK(J72),IF(ISBLANK(H72),"",(D72-B72)*VLOOKUP(H72,VLookups!$A$2:$B$8,2,FALSE)),J72),"")</f>
        <v/>
      </c>
      <c r="L72" s="82" t="str">
        <f t="shared" si="257"/>
        <v/>
      </c>
      <c r="M72" s="102"/>
      <c r="N72" s="294" t="str">
        <f>IF(AND(M72&gt;0,C72&gt;0,NOT(K72="")),ABS(VLOOKUP($M$1,VLookups!$A$38:$B$39,2,FALSE)-_xlfn.NORM.DIST(M72,G72,K72,TRUE)),"")</f>
        <v/>
      </c>
      <c r="O72" s="101" t="str">
        <f>IF(AND($B72&gt;0,$C72&gt;0,$D72&gt;0,NOT(ISBLANK($H72))),_xlfn.NORM.INV(ABS(VLOOKUP($M$1,VLookups!$A$38:$B$39,2,FALSE)-O$3),$G72,$K72),"")</f>
        <v/>
      </c>
      <c r="P72" s="100" t="str">
        <f>IF(AND($B72&gt;0,$C72&gt;0,$D72&gt;0,NOT(ISBLANK($H72))),_xlfn.NORM.INV(ABS(VLOOKUP($M$1,VLookups!$A$38:$B$39,2,FALSE)-P$3),$G72,$K72),"")</f>
        <v/>
      </c>
      <c r="Q72" s="101" t="str">
        <f>IF(AND($B72&gt;0,$C72&gt;0,$D72&gt;0,NOT(ISBLANK($H72))),_xlfn.NORM.INV(ABS(VLOOKUP($M$1,VLookups!$A$38:$B$39,2,FALSE)-Q$3),$G72,$K72),"")</f>
        <v/>
      </c>
      <c r="R72" s="100" t="str">
        <f>IF(AND($B72&gt;0,$C72&gt;0,$D72&gt;0,NOT(ISBLANK($H72))),_xlfn.NORM.INV(ABS(VLOOKUP($M$1,VLookups!$A$38:$B$39,2,FALSE)-R$3),$G72,$K72),"")</f>
        <v/>
      </c>
      <c r="S72" s="101" t="str">
        <f>IF(AND($B72&gt;0,$C72&gt;0,$D72&gt;0,NOT(ISBLANK($H72))),_xlfn.NORM.INV(ABS(VLOOKUP($M$1,VLookups!$A$38:$B$39,2,FALSE)-S$3),$G72,$K72),"")</f>
        <v/>
      </c>
      <c r="T72" s="100" t="str">
        <f>IF(AND($B72&gt;0,$C72&gt;0,$D72&gt;0,NOT(ISBLANK($H72))),_xlfn.NORM.INV(ABS(VLOOKUP($M$1,VLookups!$A$38:$B$39,2,FALSE)-T$3),$G72,$K72),"")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hidden="1"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IF(AND(B73&gt;0,C73&gt;0,D73&gt;0),IF(ISBLANK(J73),IF(ISBLANK(H73),"",(D73-B73)*VLOOKUP(H73,VLookups!$A$2:$B$8,2,FALSE)),J73),"")</f>
        <v/>
      </c>
      <c r="L73" s="82" t="str">
        <f t="shared" si="257"/>
        <v/>
      </c>
      <c r="M73" s="102"/>
      <c r="N73" s="294" t="str">
        <f>IF(AND(M73&gt;0,C73&gt;0,NOT(K73="")),ABS(VLOOKUP($M$1,VLookups!$A$38:$B$39,2,FALSE)-_xlfn.NORM.DIST(M73,G73,K73,TRUE)),"")</f>
        <v/>
      </c>
      <c r="O73" s="101" t="str">
        <f>IF(AND($B73&gt;0,$C73&gt;0,$D73&gt;0,NOT(ISBLANK($H73))),_xlfn.NORM.INV(ABS(VLOOKUP($M$1,VLookups!$A$38:$B$39,2,FALSE)-O$3),$G73,$K73),"")</f>
        <v/>
      </c>
      <c r="P73" s="100" t="str">
        <f>IF(AND($B73&gt;0,$C73&gt;0,$D73&gt;0,NOT(ISBLANK($H73))),_xlfn.NORM.INV(ABS(VLOOKUP($M$1,VLookups!$A$38:$B$39,2,FALSE)-P$3),$G73,$K73),"")</f>
        <v/>
      </c>
      <c r="Q73" s="101" t="str">
        <f>IF(AND($B73&gt;0,$C73&gt;0,$D73&gt;0,NOT(ISBLANK($H73))),_xlfn.NORM.INV(ABS(VLOOKUP($M$1,VLookups!$A$38:$B$39,2,FALSE)-Q$3),$G73,$K73),"")</f>
        <v/>
      </c>
      <c r="R73" s="100" t="str">
        <f>IF(AND($B73&gt;0,$C73&gt;0,$D73&gt;0,NOT(ISBLANK($H73))),_xlfn.NORM.INV(ABS(VLOOKUP($M$1,VLookups!$A$38:$B$39,2,FALSE)-R$3),$G73,$K73),"")</f>
        <v/>
      </c>
      <c r="S73" s="101" t="str">
        <f>IF(AND($B73&gt;0,$C73&gt;0,$D73&gt;0,NOT(ISBLANK($H73))),_xlfn.NORM.INV(ABS(VLOOKUP($M$1,VLookups!$A$38:$B$39,2,FALSE)-S$3),$G73,$K73),"")</f>
        <v/>
      </c>
      <c r="T73" s="100" t="str">
        <f>IF(AND($B73&gt;0,$C73&gt;0,$D73&gt;0,NOT(ISBLANK($H73))),_xlfn.NORM.INV(ABS(VLOOKUP($M$1,VLookups!$A$38:$B$39,2,FALSE)-T$3),$G73,$K73),"")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hidden="1"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IF(AND(B74&gt;0,C74&gt;0,D74&gt;0),IF(ISBLANK(J74),IF(ISBLANK(H74),"",(D74-B74)*VLOOKUP(H74,VLookups!$A$2:$B$8,2,FALSE)),J74),"")</f>
        <v/>
      </c>
      <c r="L74" s="82" t="str">
        <f t="shared" si="257"/>
        <v/>
      </c>
      <c r="M74" s="102"/>
      <c r="N74" s="294" t="str">
        <f>IF(AND(M74&gt;0,C74&gt;0,NOT(K74="")),ABS(VLOOKUP($M$1,VLookups!$A$38:$B$39,2,FALSE)-_xlfn.NORM.DIST(M74,G74,K74,TRUE)),"")</f>
        <v/>
      </c>
      <c r="O74" s="101" t="str">
        <f>IF(AND($B74&gt;0,$C74&gt;0,$D74&gt;0,NOT(ISBLANK($H74))),_xlfn.NORM.INV(ABS(VLOOKUP($M$1,VLookups!$A$38:$B$39,2,FALSE)-O$3),$G74,$K74),"")</f>
        <v/>
      </c>
      <c r="P74" s="100" t="str">
        <f>IF(AND($B74&gt;0,$C74&gt;0,$D74&gt;0,NOT(ISBLANK($H74))),_xlfn.NORM.INV(ABS(VLOOKUP($M$1,VLookups!$A$38:$B$39,2,FALSE)-P$3),$G74,$K74),"")</f>
        <v/>
      </c>
      <c r="Q74" s="101" t="str">
        <f>IF(AND($B74&gt;0,$C74&gt;0,$D74&gt;0,NOT(ISBLANK($H74))),_xlfn.NORM.INV(ABS(VLOOKUP($M$1,VLookups!$A$38:$B$39,2,FALSE)-Q$3),$G74,$K74),"")</f>
        <v/>
      </c>
      <c r="R74" s="100" t="str">
        <f>IF(AND($B74&gt;0,$C74&gt;0,$D74&gt;0,NOT(ISBLANK($H74))),_xlfn.NORM.INV(ABS(VLOOKUP($M$1,VLookups!$A$38:$B$39,2,FALSE)-R$3),$G74,$K74),"")</f>
        <v/>
      </c>
      <c r="S74" s="101" t="str">
        <f>IF(AND($B74&gt;0,$C74&gt;0,$D74&gt;0,NOT(ISBLANK($H74))),_xlfn.NORM.INV(ABS(VLOOKUP($M$1,VLookups!$A$38:$B$39,2,FALSE)-S$3),$G74,$K74),"")</f>
        <v/>
      </c>
      <c r="T74" s="100" t="str">
        <f>IF(AND($B74&gt;0,$C74&gt;0,$D74&gt;0,NOT(ISBLANK($H74))),_xlfn.NORM.INV(ABS(VLOOKUP($M$1,VLookups!$A$38:$B$39,2,FALSE)-T$3),$G74,$K74),"")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hidden="1"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IF(AND(B75&gt;0,C75&gt;0,D75&gt;0),IF(ISBLANK(J75),IF(ISBLANK(H75),"",(D75-B75)*VLOOKUP(H75,VLookups!$A$2:$B$8,2,FALSE)),J75),"")</f>
        <v/>
      </c>
      <c r="L75" s="82" t="str">
        <f t="shared" si="257"/>
        <v/>
      </c>
      <c r="M75" s="102"/>
      <c r="N75" s="294" t="str">
        <f>IF(AND(M75&gt;0,C75&gt;0,NOT(K75="")),ABS(VLOOKUP($M$1,VLookups!$A$38:$B$39,2,FALSE)-_xlfn.NORM.DIST(M75,G75,K75,TRUE)),"")</f>
        <v/>
      </c>
      <c r="O75" s="101" t="str">
        <f>IF(AND($B75&gt;0,$C75&gt;0,$D75&gt;0,NOT(ISBLANK($H75))),_xlfn.NORM.INV(ABS(VLOOKUP($M$1,VLookups!$A$38:$B$39,2,FALSE)-O$3),$G75,$K75),"")</f>
        <v/>
      </c>
      <c r="P75" s="100" t="str">
        <f>IF(AND($B75&gt;0,$C75&gt;0,$D75&gt;0,NOT(ISBLANK($H75))),_xlfn.NORM.INV(ABS(VLOOKUP($M$1,VLookups!$A$38:$B$39,2,FALSE)-P$3),$G75,$K75),"")</f>
        <v/>
      </c>
      <c r="Q75" s="101" t="str">
        <f>IF(AND($B75&gt;0,$C75&gt;0,$D75&gt;0,NOT(ISBLANK($H75))),_xlfn.NORM.INV(ABS(VLOOKUP($M$1,VLookups!$A$38:$B$39,2,FALSE)-Q$3),$G75,$K75),"")</f>
        <v/>
      </c>
      <c r="R75" s="100" t="str">
        <f>IF(AND($B75&gt;0,$C75&gt;0,$D75&gt;0,NOT(ISBLANK($H75))),_xlfn.NORM.INV(ABS(VLOOKUP($M$1,VLookups!$A$38:$B$39,2,FALSE)-R$3),$G75,$K75),"")</f>
        <v/>
      </c>
      <c r="S75" s="101" t="str">
        <f>IF(AND($B75&gt;0,$C75&gt;0,$D75&gt;0,NOT(ISBLANK($H75))),_xlfn.NORM.INV(ABS(VLOOKUP($M$1,VLookups!$A$38:$B$39,2,FALSE)-S$3),$G75,$K75),"")</f>
        <v/>
      </c>
      <c r="T75" s="100" t="str">
        <f>IF(AND($B75&gt;0,$C75&gt;0,$D75&gt;0,NOT(ISBLANK($H75))),_xlfn.NORM.INV(ABS(VLOOKUP($M$1,VLookups!$A$38:$B$39,2,FALSE)-T$3),$G75,$K75),"")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hidden="1"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IF(AND(B76&gt;0,C76&gt;0,D76&gt;0),IF(ISBLANK(J76),IF(ISBLANK(H76),"",(D76-B76)*VLOOKUP(H76,VLookups!$A$2:$B$8,2,FALSE)),J76),"")</f>
        <v/>
      </c>
      <c r="L76" s="82" t="str">
        <f t="shared" si="257"/>
        <v/>
      </c>
      <c r="M76" s="102"/>
      <c r="N76" s="294" t="str">
        <f>IF(AND(M76&gt;0,C76&gt;0,NOT(K76="")),ABS(VLOOKUP($M$1,VLookups!$A$38:$B$39,2,FALSE)-_xlfn.NORM.DIST(M76,G76,K76,TRUE)),"")</f>
        <v/>
      </c>
      <c r="O76" s="101" t="str">
        <f>IF(AND($B76&gt;0,$C76&gt;0,$D76&gt;0,NOT(ISBLANK($H76))),_xlfn.NORM.INV(ABS(VLOOKUP($M$1,VLookups!$A$38:$B$39,2,FALSE)-O$3),$G76,$K76),"")</f>
        <v/>
      </c>
      <c r="P76" s="100" t="str">
        <f>IF(AND($B76&gt;0,$C76&gt;0,$D76&gt;0,NOT(ISBLANK($H76))),_xlfn.NORM.INV(ABS(VLOOKUP($M$1,VLookups!$A$38:$B$39,2,FALSE)-P$3),$G76,$K76),"")</f>
        <v/>
      </c>
      <c r="Q76" s="101" t="str">
        <f>IF(AND($B76&gt;0,$C76&gt;0,$D76&gt;0,NOT(ISBLANK($H76))),_xlfn.NORM.INV(ABS(VLOOKUP($M$1,VLookups!$A$38:$B$39,2,FALSE)-Q$3),$G76,$K76),"")</f>
        <v/>
      </c>
      <c r="R76" s="100" t="str">
        <f>IF(AND($B76&gt;0,$C76&gt;0,$D76&gt;0,NOT(ISBLANK($H76))),_xlfn.NORM.INV(ABS(VLOOKUP($M$1,VLookups!$A$38:$B$39,2,FALSE)-R$3),$G76,$K76),"")</f>
        <v/>
      </c>
      <c r="S76" s="101" t="str">
        <f>IF(AND($B76&gt;0,$C76&gt;0,$D76&gt;0,NOT(ISBLANK($H76))),_xlfn.NORM.INV(ABS(VLOOKUP($M$1,VLookups!$A$38:$B$39,2,FALSE)-S$3),$G76,$K76),"")</f>
        <v/>
      </c>
      <c r="T76" s="100" t="str">
        <f>IF(AND($B76&gt;0,$C76&gt;0,$D76&gt;0,NOT(ISBLANK($H76))),_xlfn.NORM.INV(ABS(VLOOKUP($M$1,VLookups!$A$38:$B$39,2,FALSE)-T$3),$G76,$K76),"")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hidden="1"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IF(AND(B77&gt;0,C77&gt;0,D77&gt;0),IF(ISBLANK(J77),IF(ISBLANK(H77),"",(D77-B77)*VLOOKUP(H77,VLookups!$A$2:$B$8,2,FALSE)),J77),"")</f>
        <v/>
      </c>
      <c r="L77" s="82" t="str">
        <f t="shared" si="257"/>
        <v/>
      </c>
      <c r="M77" s="102"/>
      <c r="N77" s="294" t="str">
        <f>IF(AND(M77&gt;0,C77&gt;0,NOT(K77="")),ABS(VLOOKUP($M$1,VLookups!$A$38:$B$39,2,FALSE)-_xlfn.NORM.DIST(M77,G77,K77,TRUE)),"")</f>
        <v/>
      </c>
      <c r="O77" s="101" t="str">
        <f>IF(AND($B77&gt;0,$C77&gt;0,$D77&gt;0,NOT(ISBLANK($H77))),_xlfn.NORM.INV(ABS(VLOOKUP($M$1,VLookups!$A$38:$B$39,2,FALSE)-O$3),$G77,$K77),"")</f>
        <v/>
      </c>
      <c r="P77" s="100" t="str">
        <f>IF(AND($B77&gt;0,$C77&gt;0,$D77&gt;0,NOT(ISBLANK($H77))),_xlfn.NORM.INV(ABS(VLOOKUP($M$1,VLookups!$A$38:$B$39,2,FALSE)-P$3),$G77,$K77),"")</f>
        <v/>
      </c>
      <c r="Q77" s="101" t="str">
        <f>IF(AND($B77&gt;0,$C77&gt;0,$D77&gt;0,NOT(ISBLANK($H77))),_xlfn.NORM.INV(ABS(VLOOKUP($M$1,VLookups!$A$38:$B$39,2,FALSE)-Q$3),$G77,$K77),"")</f>
        <v/>
      </c>
      <c r="R77" s="100" t="str">
        <f>IF(AND($B77&gt;0,$C77&gt;0,$D77&gt;0,NOT(ISBLANK($H77))),_xlfn.NORM.INV(ABS(VLOOKUP($M$1,VLookups!$A$38:$B$39,2,FALSE)-R$3),$G77,$K77),"")</f>
        <v/>
      </c>
      <c r="S77" s="101" t="str">
        <f>IF(AND($B77&gt;0,$C77&gt;0,$D77&gt;0,NOT(ISBLANK($H77))),_xlfn.NORM.INV(ABS(VLOOKUP($M$1,VLookups!$A$38:$B$39,2,FALSE)-S$3),$G77,$K77),"")</f>
        <v/>
      </c>
      <c r="T77" s="100" t="str">
        <f>IF(AND($B77&gt;0,$C77&gt;0,$D77&gt;0,NOT(ISBLANK($H77))),_xlfn.NORM.INV(ABS(VLOOKUP($M$1,VLookups!$A$38:$B$39,2,FALSE)-T$3),$G77,$K77),"")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hidden="1"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IF(AND(B78&gt;0,C78&gt;0,D78&gt;0),IF(ISBLANK(J78),IF(ISBLANK(H78),"",(D78-B78)*VLOOKUP(H78,VLookups!$A$2:$B$8,2,FALSE)),J78),"")</f>
        <v/>
      </c>
      <c r="L78" s="82" t="str">
        <f t="shared" si="257"/>
        <v/>
      </c>
      <c r="M78" s="102"/>
      <c r="N78" s="294" t="str">
        <f>IF(AND(M78&gt;0,C78&gt;0,NOT(K78="")),ABS(VLOOKUP($M$1,VLookups!$A$38:$B$39,2,FALSE)-_xlfn.NORM.DIST(M78,G78,K78,TRUE)),"")</f>
        <v/>
      </c>
      <c r="O78" s="101" t="str">
        <f>IF(AND($B78&gt;0,$C78&gt;0,$D78&gt;0,NOT(ISBLANK($H78))),_xlfn.NORM.INV(ABS(VLOOKUP($M$1,VLookups!$A$38:$B$39,2,FALSE)-O$3),$G78,$K78),"")</f>
        <v/>
      </c>
      <c r="P78" s="100" t="str">
        <f>IF(AND($B78&gt;0,$C78&gt;0,$D78&gt;0,NOT(ISBLANK($H78))),_xlfn.NORM.INV(ABS(VLOOKUP($M$1,VLookups!$A$38:$B$39,2,FALSE)-P$3),$G78,$K78),"")</f>
        <v/>
      </c>
      <c r="Q78" s="101" t="str">
        <f>IF(AND($B78&gt;0,$C78&gt;0,$D78&gt;0,NOT(ISBLANK($H78))),_xlfn.NORM.INV(ABS(VLOOKUP($M$1,VLookups!$A$38:$B$39,2,FALSE)-Q$3),$G78,$K78),"")</f>
        <v/>
      </c>
      <c r="R78" s="100" t="str">
        <f>IF(AND($B78&gt;0,$C78&gt;0,$D78&gt;0,NOT(ISBLANK($H78))),_xlfn.NORM.INV(ABS(VLOOKUP($M$1,VLookups!$A$38:$B$39,2,FALSE)-R$3),$G78,$K78),"")</f>
        <v/>
      </c>
      <c r="S78" s="101" t="str">
        <f>IF(AND($B78&gt;0,$C78&gt;0,$D78&gt;0,NOT(ISBLANK($H78))),_xlfn.NORM.INV(ABS(VLOOKUP($M$1,VLookups!$A$38:$B$39,2,FALSE)-S$3),$G78,$K78),"")</f>
        <v/>
      </c>
      <c r="T78" s="100" t="str">
        <f>IF(AND($B78&gt;0,$C78&gt;0,$D78&gt;0,NOT(ISBLANK($H78))),_xlfn.NORM.INV(ABS(VLOOKUP($M$1,VLookups!$A$38:$B$39,2,FALSE)-T$3),$G78,$K78),"")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hidden="1"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IF(AND(B79&gt;0,C79&gt;0,D79&gt;0),IF(ISBLANK(J79),IF(ISBLANK(H79),"",(D79-B79)*VLOOKUP(H79,VLookups!$A$2:$B$8,2,FALSE)),J79),"")</f>
        <v/>
      </c>
      <c r="L79" s="82" t="str">
        <f t="shared" si="257"/>
        <v/>
      </c>
      <c r="M79" s="102"/>
      <c r="N79" s="294" t="str">
        <f>IF(AND(M79&gt;0,C79&gt;0,NOT(K79="")),ABS(VLOOKUP($M$1,VLookups!$A$38:$B$39,2,FALSE)-_xlfn.NORM.DIST(M79,G79,K79,TRUE)),"")</f>
        <v/>
      </c>
      <c r="O79" s="101" t="str">
        <f>IF(AND($B79&gt;0,$C79&gt;0,$D79&gt;0,NOT(ISBLANK($H79))),_xlfn.NORM.INV(ABS(VLOOKUP($M$1,VLookups!$A$38:$B$39,2,FALSE)-O$3),$G79,$K79),"")</f>
        <v/>
      </c>
      <c r="P79" s="100" t="str">
        <f>IF(AND($B79&gt;0,$C79&gt;0,$D79&gt;0,NOT(ISBLANK($H79))),_xlfn.NORM.INV(ABS(VLOOKUP($M$1,VLookups!$A$38:$B$39,2,FALSE)-P$3),$G79,$K79),"")</f>
        <v/>
      </c>
      <c r="Q79" s="101" t="str">
        <f>IF(AND($B79&gt;0,$C79&gt;0,$D79&gt;0,NOT(ISBLANK($H79))),_xlfn.NORM.INV(ABS(VLOOKUP($M$1,VLookups!$A$38:$B$39,2,FALSE)-Q$3),$G79,$K79),"")</f>
        <v/>
      </c>
      <c r="R79" s="100" t="str">
        <f>IF(AND($B79&gt;0,$C79&gt;0,$D79&gt;0,NOT(ISBLANK($H79))),_xlfn.NORM.INV(ABS(VLOOKUP($M$1,VLookups!$A$38:$B$39,2,FALSE)-R$3),$G79,$K79),"")</f>
        <v/>
      </c>
      <c r="S79" s="101" t="str">
        <f>IF(AND($B79&gt;0,$C79&gt;0,$D79&gt;0,NOT(ISBLANK($H79))),_xlfn.NORM.INV(ABS(VLOOKUP($M$1,VLookups!$A$38:$B$39,2,FALSE)-S$3),$G79,$K79),"")</f>
        <v/>
      </c>
      <c r="T79" s="100" t="str">
        <f>IF(AND($B79&gt;0,$C79&gt;0,$D79&gt;0,NOT(ISBLANK($H79))),_xlfn.NORM.INV(ABS(VLOOKUP($M$1,VLookups!$A$38:$B$39,2,FALSE)-T$3),$G79,$K79),"")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hidden="1"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IF(AND(B80&gt;0,C80&gt;0,D80&gt;0),IF(ISBLANK(J80),IF(ISBLANK(H80),"",(D80-B80)*VLOOKUP(H80,VLookups!$A$2:$B$8,2,FALSE)),J80),"")</f>
        <v/>
      </c>
      <c r="L80" s="82" t="str">
        <f t="shared" si="257"/>
        <v/>
      </c>
      <c r="M80" s="102"/>
      <c r="N80" s="294" t="str">
        <f>IF(AND(M80&gt;0,C80&gt;0,NOT(K80="")),ABS(VLOOKUP($M$1,VLookups!$A$38:$B$39,2,FALSE)-_xlfn.NORM.DIST(M80,G80,K80,TRUE)),"")</f>
        <v/>
      </c>
      <c r="O80" s="101" t="str">
        <f>IF(AND($B80&gt;0,$C80&gt;0,$D80&gt;0,NOT(ISBLANK($H80))),_xlfn.NORM.INV(ABS(VLOOKUP($M$1,VLookups!$A$38:$B$39,2,FALSE)-O$3),$G80,$K80),"")</f>
        <v/>
      </c>
      <c r="P80" s="100" t="str">
        <f>IF(AND($B80&gt;0,$C80&gt;0,$D80&gt;0,NOT(ISBLANK($H80))),_xlfn.NORM.INV(ABS(VLOOKUP($M$1,VLookups!$A$38:$B$39,2,FALSE)-P$3),$G80,$K80),"")</f>
        <v/>
      </c>
      <c r="Q80" s="101" t="str">
        <f>IF(AND($B80&gt;0,$C80&gt;0,$D80&gt;0,NOT(ISBLANK($H80))),_xlfn.NORM.INV(ABS(VLOOKUP($M$1,VLookups!$A$38:$B$39,2,FALSE)-Q$3),$G80,$K80),"")</f>
        <v/>
      </c>
      <c r="R80" s="100" t="str">
        <f>IF(AND($B80&gt;0,$C80&gt;0,$D80&gt;0,NOT(ISBLANK($H80))),_xlfn.NORM.INV(ABS(VLOOKUP($M$1,VLookups!$A$38:$B$39,2,FALSE)-R$3),$G80,$K80),"")</f>
        <v/>
      </c>
      <c r="S80" s="101" t="str">
        <f>IF(AND($B80&gt;0,$C80&gt;0,$D80&gt;0,NOT(ISBLANK($H80))),_xlfn.NORM.INV(ABS(VLOOKUP($M$1,VLookups!$A$38:$B$39,2,FALSE)-S$3),$G80,$K80),"")</f>
        <v/>
      </c>
      <c r="T80" s="100" t="str">
        <f>IF(AND($B80&gt;0,$C80&gt;0,$D80&gt;0,NOT(ISBLANK($H80))),_xlfn.NORM.INV(ABS(VLOOKUP($M$1,VLookups!$A$38:$B$39,2,FALSE)-T$3),$G80,$K80),"")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hidden="1"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IF(AND(B81&gt;0,C81&gt;0,D81&gt;0),IF(ISBLANK(J81),IF(ISBLANK(H81),"",(D81-B81)*VLOOKUP(H81,VLookups!$A$2:$B$8,2,FALSE)),J81),"")</f>
        <v/>
      </c>
      <c r="L81" s="82" t="str">
        <f t="shared" si="257"/>
        <v/>
      </c>
      <c r="M81" s="102"/>
      <c r="N81" s="294" t="str">
        <f>IF(AND(M81&gt;0,C81&gt;0,NOT(K81="")),ABS(VLOOKUP($M$1,VLookups!$A$38:$B$39,2,FALSE)-_xlfn.NORM.DIST(M81,G81,K81,TRUE)),"")</f>
        <v/>
      </c>
      <c r="O81" s="101" t="str">
        <f>IF(AND($B81&gt;0,$C81&gt;0,$D81&gt;0,NOT(ISBLANK($H81))),_xlfn.NORM.INV(ABS(VLOOKUP($M$1,VLookups!$A$38:$B$39,2,FALSE)-O$3),$G81,$K81),"")</f>
        <v/>
      </c>
      <c r="P81" s="100" t="str">
        <f>IF(AND($B81&gt;0,$C81&gt;0,$D81&gt;0,NOT(ISBLANK($H81))),_xlfn.NORM.INV(ABS(VLOOKUP($M$1,VLookups!$A$38:$B$39,2,FALSE)-P$3),$G81,$K81),"")</f>
        <v/>
      </c>
      <c r="Q81" s="101" t="str">
        <f>IF(AND($B81&gt;0,$C81&gt;0,$D81&gt;0,NOT(ISBLANK($H81))),_xlfn.NORM.INV(ABS(VLOOKUP($M$1,VLookups!$A$38:$B$39,2,FALSE)-Q$3),$G81,$K81),"")</f>
        <v/>
      </c>
      <c r="R81" s="100" t="str">
        <f>IF(AND($B81&gt;0,$C81&gt;0,$D81&gt;0,NOT(ISBLANK($H81))),_xlfn.NORM.INV(ABS(VLOOKUP($M$1,VLookups!$A$38:$B$39,2,FALSE)-R$3),$G81,$K81),"")</f>
        <v/>
      </c>
      <c r="S81" s="101" t="str">
        <f>IF(AND($B81&gt;0,$C81&gt;0,$D81&gt;0,NOT(ISBLANK($H81))),_xlfn.NORM.INV(ABS(VLOOKUP($M$1,VLookups!$A$38:$B$39,2,FALSE)-S$3),$G81,$K81),"")</f>
        <v/>
      </c>
      <c r="T81" s="100" t="str">
        <f>IF(AND($B81&gt;0,$C81&gt;0,$D81&gt;0,NOT(ISBLANK($H81))),_xlfn.NORM.INV(ABS(VLOOKUP($M$1,VLookups!$A$38:$B$39,2,FALSE)-T$3),$G81,$K81),"")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hidden="1"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IF(AND(B82&gt;0,C82&gt;0,D82&gt;0),IF(ISBLANK(J82),IF(ISBLANK(H82),"",(D82-B82)*VLOOKUP(H82,VLookups!$A$2:$B$8,2,FALSE)),J82),"")</f>
        <v/>
      </c>
      <c r="L82" s="82" t="str">
        <f t="shared" si="257"/>
        <v/>
      </c>
      <c r="M82" s="102"/>
      <c r="N82" s="294" t="str">
        <f>IF(AND(M82&gt;0,C82&gt;0,NOT(K82="")),ABS(VLOOKUP($M$1,VLookups!$A$38:$B$39,2,FALSE)-_xlfn.NORM.DIST(M82,G82,K82,TRUE)),"")</f>
        <v/>
      </c>
      <c r="O82" s="101" t="str">
        <f>IF(AND($B82&gt;0,$C82&gt;0,$D82&gt;0,NOT(ISBLANK($H82))),_xlfn.NORM.INV(ABS(VLOOKUP($M$1,VLookups!$A$38:$B$39,2,FALSE)-O$3),$G82,$K82),"")</f>
        <v/>
      </c>
      <c r="P82" s="100" t="str">
        <f>IF(AND($B82&gt;0,$C82&gt;0,$D82&gt;0,NOT(ISBLANK($H82))),_xlfn.NORM.INV(ABS(VLOOKUP($M$1,VLookups!$A$38:$B$39,2,FALSE)-P$3),$G82,$K82),"")</f>
        <v/>
      </c>
      <c r="Q82" s="101" t="str">
        <f>IF(AND($B82&gt;0,$C82&gt;0,$D82&gt;0,NOT(ISBLANK($H82))),_xlfn.NORM.INV(ABS(VLOOKUP($M$1,VLookups!$A$38:$B$39,2,FALSE)-Q$3),$G82,$K82),"")</f>
        <v/>
      </c>
      <c r="R82" s="100" t="str">
        <f>IF(AND($B82&gt;0,$C82&gt;0,$D82&gt;0,NOT(ISBLANK($H82))),_xlfn.NORM.INV(ABS(VLOOKUP($M$1,VLookups!$A$38:$B$39,2,FALSE)-R$3),$G82,$K82),"")</f>
        <v/>
      </c>
      <c r="S82" s="101" t="str">
        <f>IF(AND($B82&gt;0,$C82&gt;0,$D82&gt;0,NOT(ISBLANK($H82))),_xlfn.NORM.INV(ABS(VLOOKUP($M$1,VLookups!$A$38:$B$39,2,FALSE)-S$3),$G82,$K82),"")</f>
        <v/>
      </c>
      <c r="T82" s="100" t="str">
        <f>IF(AND($B82&gt;0,$C82&gt;0,$D82&gt;0,NOT(ISBLANK($H82))),_xlfn.NORM.INV(ABS(VLOOKUP($M$1,VLookups!$A$38:$B$39,2,FALSE)-T$3),$G82,$K82),"")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hidden="1"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IF(AND(B83&gt;0,C83&gt;0,D83&gt;0),IF(ISBLANK(J83),IF(ISBLANK(H83),"",(D83-B83)*VLOOKUP(H83,VLookups!$A$2:$B$8,2,FALSE)),J83),"")</f>
        <v/>
      </c>
      <c r="L83" s="82" t="str">
        <f t="shared" si="257"/>
        <v/>
      </c>
      <c r="M83" s="102"/>
      <c r="N83" s="294" t="str">
        <f>IF(AND(M83&gt;0,C83&gt;0,NOT(K83="")),ABS(VLOOKUP($M$1,VLookups!$A$38:$B$39,2,FALSE)-_xlfn.NORM.DIST(M83,G83,K83,TRUE)),"")</f>
        <v/>
      </c>
      <c r="O83" s="101" t="str">
        <f>IF(AND($B83&gt;0,$C83&gt;0,$D83&gt;0,NOT(ISBLANK($H83))),_xlfn.NORM.INV(ABS(VLOOKUP($M$1,VLookups!$A$38:$B$39,2,FALSE)-O$3),$G83,$K83),"")</f>
        <v/>
      </c>
      <c r="P83" s="100" t="str">
        <f>IF(AND($B83&gt;0,$C83&gt;0,$D83&gt;0,NOT(ISBLANK($H83))),_xlfn.NORM.INV(ABS(VLOOKUP($M$1,VLookups!$A$38:$B$39,2,FALSE)-P$3),$G83,$K83),"")</f>
        <v/>
      </c>
      <c r="Q83" s="101" t="str">
        <f>IF(AND($B83&gt;0,$C83&gt;0,$D83&gt;0,NOT(ISBLANK($H83))),_xlfn.NORM.INV(ABS(VLOOKUP($M$1,VLookups!$A$38:$B$39,2,FALSE)-Q$3),$G83,$K83),"")</f>
        <v/>
      </c>
      <c r="R83" s="100" t="str">
        <f>IF(AND($B83&gt;0,$C83&gt;0,$D83&gt;0,NOT(ISBLANK($H83))),_xlfn.NORM.INV(ABS(VLOOKUP($M$1,VLookups!$A$38:$B$39,2,FALSE)-R$3),$G83,$K83),"")</f>
        <v/>
      </c>
      <c r="S83" s="101" t="str">
        <f>IF(AND($B83&gt;0,$C83&gt;0,$D83&gt;0,NOT(ISBLANK($H83))),_xlfn.NORM.INV(ABS(VLOOKUP($M$1,VLookups!$A$38:$B$39,2,FALSE)-S$3),$G83,$K83),"")</f>
        <v/>
      </c>
      <c r="T83" s="100" t="str">
        <f>IF(AND($B83&gt;0,$C83&gt;0,$D83&gt;0,NOT(ISBLANK($H83))),_xlfn.NORM.INV(ABS(VLOOKUP($M$1,VLookups!$A$38:$B$39,2,FALSE)-T$3),$G83,$K83),"")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hidden="1"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IF(AND(B84&gt;0,C84&gt;0,D84&gt;0),IF(ISBLANK(J84),IF(ISBLANK(H84),"",(D84-B84)*VLOOKUP(H84,VLookups!$A$2:$B$8,2,FALSE)),J84),"")</f>
        <v/>
      </c>
      <c r="L84" s="82" t="str">
        <f t="shared" si="257"/>
        <v/>
      </c>
      <c r="M84" s="102"/>
      <c r="N84" s="294" t="str">
        <f>IF(AND(M84&gt;0,C84&gt;0,NOT(K84="")),ABS(VLOOKUP($M$1,VLookups!$A$38:$B$39,2,FALSE)-_xlfn.NORM.DIST(M84,G84,K84,TRUE)),"")</f>
        <v/>
      </c>
      <c r="O84" s="101" t="str">
        <f>IF(AND($B84&gt;0,$C84&gt;0,$D84&gt;0,NOT(ISBLANK($H84))),_xlfn.NORM.INV(ABS(VLOOKUP($M$1,VLookups!$A$38:$B$39,2,FALSE)-O$3),$G84,$K84),"")</f>
        <v/>
      </c>
      <c r="P84" s="100" t="str">
        <f>IF(AND($B84&gt;0,$C84&gt;0,$D84&gt;0,NOT(ISBLANK($H84))),_xlfn.NORM.INV(ABS(VLOOKUP($M$1,VLookups!$A$38:$B$39,2,FALSE)-P$3),$G84,$K84),"")</f>
        <v/>
      </c>
      <c r="Q84" s="101" t="str">
        <f>IF(AND($B84&gt;0,$C84&gt;0,$D84&gt;0,NOT(ISBLANK($H84))),_xlfn.NORM.INV(ABS(VLOOKUP($M$1,VLookups!$A$38:$B$39,2,FALSE)-Q$3),$G84,$K84),"")</f>
        <v/>
      </c>
      <c r="R84" s="100" t="str">
        <f>IF(AND($B84&gt;0,$C84&gt;0,$D84&gt;0,NOT(ISBLANK($H84))),_xlfn.NORM.INV(ABS(VLOOKUP($M$1,VLookups!$A$38:$B$39,2,FALSE)-R$3),$G84,$K84),"")</f>
        <v/>
      </c>
      <c r="S84" s="101" t="str">
        <f>IF(AND($B84&gt;0,$C84&gt;0,$D84&gt;0,NOT(ISBLANK($H84))),_xlfn.NORM.INV(ABS(VLOOKUP($M$1,VLookups!$A$38:$B$39,2,FALSE)-S$3),$G84,$K84),"")</f>
        <v/>
      </c>
      <c r="T84" s="100" t="str">
        <f>IF(AND($B84&gt;0,$C84&gt;0,$D84&gt;0,NOT(ISBLANK($H84))),_xlfn.NORM.INV(ABS(VLOOKUP($M$1,VLookups!$A$38:$B$39,2,FALSE)-T$3),$G84,$K84),"")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hidden="1"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IF(AND(B85&gt;0,C85&gt;0,D85&gt;0),IF(ISBLANK(J85),IF(ISBLANK(H85),"",(D85-B85)*VLOOKUP(H85,VLookups!$A$2:$B$8,2,FALSE)),J85),"")</f>
        <v/>
      </c>
      <c r="L85" s="82" t="str">
        <f t="shared" si="257"/>
        <v/>
      </c>
      <c r="M85" s="102"/>
      <c r="N85" s="294" t="str">
        <f>IF(AND(M85&gt;0,C85&gt;0,NOT(K85="")),ABS(VLOOKUP($M$1,VLookups!$A$38:$B$39,2,FALSE)-_xlfn.NORM.DIST(M85,G85,K85,TRUE)),"")</f>
        <v/>
      </c>
      <c r="O85" s="101" t="str">
        <f>IF(AND($B85&gt;0,$C85&gt;0,$D85&gt;0,NOT(ISBLANK($H85))),_xlfn.NORM.INV(ABS(VLOOKUP($M$1,VLookups!$A$38:$B$39,2,FALSE)-O$3),$G85,$K85),"")</f>
        <v/>
      </c>
      <c r="P85" s="100" t="str">
        <f>IF(AND($B85&gt;0,$C85&gt;0,$D85&gt;0,NOT(ISBLANK($H85))),_xlfn.NORM.INV(ABS(VLOOKUP($M$1,VLookups!$A$38:$B$39,2,FALSE)-P$3),$G85,$K85),"")</f>
        <v/>
      </c>
      <c r="Q85" s="101" t="str">
        <f>IF(AND($B85&gt;0,$C85&gt;0,$D85&gt;0,NOT(ISBLANK($H85))),_xlfn.NORM.INV(ABS(VLOOKUP($M$1,VLookups!$A$38:$B$39,2,FALSE)-Q$3),$G85,$K85),"")</f>
        <v/>
      </c>
      <c r="R85" s="100" t="str">
        <f>IF(AND($B85&gt;0,$C85&gt;0,$D85&gt;0,NOT(ISBLANK($H85))),_xlfn.NORM.INV(ABS(VLOOKUP($M$1,VLookups!$A$38:$B$39,2,FALSE)-R$3),$G85,$K85),"")</f>
        <v/>
      </c>
      <c r="S85" s="101" t="str">
        <f>IF(AND($B85&gt;0,$C85&gt;0,$D85&gt;0,NOT(ISBLANK($H85))),_xlfn.NORM.INV(ABS(VLOOKUP($M$1,VLookups!$A$38:$B$39,2,FALSE)-S$3),$G85,$K85),"")</f>
        <v/>
      </c>
      <c r="T85" s="100" t="str">
        <f>IF(AND($B85&gt;0,$C85&gt;0,$D85&gt;0,NOT(ISBLANK($H85))),_xlfn.NORM.INV(ABS(VLOOKUP($M$1,VLookups!$A$38:$B$39,2,FALSE)-T$3),$G85,$K85),"")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hidden="1"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IF(AND(B86&gt;0,C86&gt;0,D86&gt;0),IF(ISBLANK(J86),IF(ISBLANK(H86),"",(D86-B86)*VLOOKUP(H86,VLookups!$A$2:$B$8,2,FALSE)),J86),"")</f>
        <v/>
      </c>
      <c r="L86" s="82" t="str">
        <f t="shared" si="257"/>
        <v/>
      </c>
      <c r="M86" s="102"/>
      <c r="N86" s="294" t="str">
        <f>IF(AND(M86&gt;0,C86&gt;0,NOT(K86="")),ABS(VLOOKUP($M$1,VLookups!$A$38:$B$39,2,FALSE)-_xlfn.NORM.DIST(M86,G86,K86,TRUE)),"")</f>
        <v/>
      </c>
      <c r="O86" s="101" t="str">
        <f>IF(AND($B86&gt;0,$C86&gt;0,$D86&gt;0,NOT(ISBLANK($H86))),_xlfn.NORM.INV(ABS(VLOOKUP($M$1,VLookups!$A$38:$B$39,2,FALSE)-O$3),$G86,$K86),"")</f>
        <v/>
      </c>
      <c r="P86" s="100" t="str">
        <f>IF(AND($B86&gt;0,$C86&gt;0,$D86&gt;0,NOT(ISBLANK($H86))),_xlfn.NORM.INV(ABS(VLOOKUP($M$1,VLookups!$A$38:$B$39,2,FALSE)-P$3),$G86,$K86),"")</f>
        <v/>
      </c>
      <c r="Q86" s="101" t="str">
        <f>IF(AND($B86&gt;0,$C86&gt;0,$D86&gt;0,NOT(ISBLANK($H86))),_xlfn.NORM.INV(ABS(VLOOKUP($M$1,VLookups!$A$38:$B$39,2,FALSE)-Q$3),$G86,$K86),"")</f>
        <v/>
      </c>
      <c r="R86" s="100" t="str">
        <f>IF(AND($B86&gt;0,$C86&gt;0,$D86&gt;0,NOT(ISBLANK($H86))),_xlfn.NORM.INV(ABS(VLOOKUP($M$1,VLookups!$A$38:$B$39,2,FALSE)-R$3),$G86,$K86),"")</f>
        <v/>
      </c>
      <c r="S86" s="101" t="str">
        <f>IF(AND($B86&gt;0,$C86&gt;0,$D86&gt;0,NOT(ISBLANK($H86))),_xlfn.NORM.INV(ABS(VLOOKUP($M$1,VLookups!$A$38:$B$39,2,FALSE)-S$3),$G86,$K86),"")</f>
        <v/>
      </c>
      <c r="T86" s="100" t="str">
        <f>IF(AND($B86&gt;0,$C86&gt;0,$D86&gt;0,NOT(ISBLANK($H86))),_xlfn.NORM.INV(ABS(VLOOKUP($M$1,VLookups!$A$38:$B$39,2,FALSE)-T$3),$G86,$K86),"")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hidden="1"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IF(AND(B87&gt;0,C87&gt;0,D87&gt;0),IF(ISBLANK(J87),IF(ISBLANK(H87),"",(D87-B87)*VLOOKUP(H87,VLookups!$A$2:$B$8,2,FALSE)),J87),"")</f>
        <v/>
      </c>
      <c r="L87" s="82" t="str">
        <f t="shared" si="257"/>
        <v/>
      </c>
      <c r="M87" s="102"/>
      <c r="N87" s="294" t="str">
        <f>IF(AND(M87&gt;0,C87&gt;0,NOT(K87="")),ABS(VLOOKUP($M$1,VLookups!$A$38:$B$39,2,FALSE)-_xlfn.NORM.DIST(M87,G87,K87,TRUE)),"")</f>
        <v/>
      </c>
      <c r="O87" s="101" t="str">
        <f>IF(AND($B87&gt;0,$C87&gt;0,$D87&gt;0,NOT(ISBLANK($H87))),_xlfn.NORM.INV(ABS(VLOOKUP($M$1,VLookups!$A$38:$B$39,2,FALSE)-O$3),$G87,$K87),"")</f>
        <v/>
      </c>
      <c r="P87" s="100" t="str">
        <f>IF(AND($B87&gt;0,$C87&gt;0,$D87&gt;0,NOT(ISBLANK($H87))),_xlfn.NORM.INV(ABS(VLOOKUP($M$1,VLookups!$A$38:$B$39,2,FALSE)-P$3),$G87,$K87),"")</f>
        <v/>
      </c>
      <c r="Q87" s="101" t="str">
        <f>IF(AND($B87&gt;0,$C87&gt;0,$D87&gt;0,NOT(ISBLANK($H87))),_xlfn.NORM.INV(ABS(VLOOKUP($M$1,VLookups!$A$38:$B$39,2,FALSE)-Q$3),$G87,$K87),"")</f>
        <v/>
      </c>
      <c r="R87" s="100" t="str">
        <f>IF(AND($B87&gt;0,$C87&gt;0,$D87&gt;0,NOT(ISBLANK($H87))),_xlfn.NORM.INV(ABS(VLOOKUP($M$1,VLookups!$A$38:$B$39,2,FALSE)-R$3),$G87,$K87),"")</f>
        <v/>
      </c>
      <c r="S87" s="101" t="str">
        <f>IF(AND($B87&gt;0,$C87&gt;0,$D87&gt;0,NOT(ISBLANK($H87))),_xlfn.NORM.INV(ABS(VLOOKUP($M$1,VLookups!$A$38:$B$39,2,FALSE)-S$3),$G87,$K87),"")</f>
        <v/>
      </c>
      <c r="T87" s="100" t="str">
        <f>IF(AND($B87&gt;0,$C87&gt;0,$D87&gt;0,NOT(ISBLANK($H87))),_xlfn.NORM.INV(ABS(VLOOKUP($M$1,VLookups!$A$38:$B$39,2,FALSE)-T$3),$G87,$K87),"")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hidden="1"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IF(AND(B88&gt;0,C88&gt;0,D88&gt;0),IF(ISBLANK(J88),IF(ISBLANK(H88),"",(D88-B88)*VLOOKUP(H88,VLookups!$A$2:$B$8,2,FALSE)),J88),"")</f>
        <v/>
      </c>
      <c r="L88" s="82" t="str">
        <f t="shared" si="257"/>
        <v/>
      </c>
      <c r="M88" s="102"/>
      <c r="N88" s="294" t="str">
        <f>IF(AND(M88&gt;0,C88&gt;0,NOT(K88="")),ABS(VLOOKUP($M$1,VLookups!$A$38:$B$39,2,FALSE)-_xlfn.NORM.DIST(M88,G88,K88,TRUE)),"")</f>
        <v/>
      </c>
      <c r="O88" s="101" t="str">
        <f>IF(AND($B88&gt;0,$C88&gt;0,$D88&gt;0,NOT(ISBLANK($H88))),_xlfn.NORM.INV(ABS(VLOOKUP($M$1,VLookups!$A$38:$B$39,2,FALSE)-O$3),$G88,$K88),"")</f>
        <v/>
      </c>
      <c r="P88" s="100" t="str">
        <f>IF(AND($B88&gt;0,$C88&gt;0,$D88&gt;0,NOT(ISBLANK($H88))),_xlfn.NORM.INV(ABS(VLOOKUP($M$1,VLookups!$A$38:$B$39,2,FALSE)-P$3),$G88,$K88),"")</f>
        <v/>
      </c>
      <c r="Q88" s="101" t="str">
        <f>IF(AND($B88&gt;0,$C88&gt;0,$D88&gt;0,NOT(ISBLANK($H88))),_xlfn.NORM.INV(ABS(VLOOKUP($M$1,VLookups!$A$38:$B$39,2,FALSE)-Q$3),$G88,$K88),"")</f>
        <v/>
      </c>
      <c r="R88" s="100" t="str">
        <f>IF(AND($B88&gt;0,$C88&gt;0,$D88&gt;0,NOT(ISBLANK($H88))),_xlfn.NORM.INV(ABS(VLOOKUP($M$1,VLookups!$A$38:$B$39,2,FALSE)-R$3),$G88,$K88),"")</f>
        <v/>
      </c>
      <c r="S88" s="101" t="str">
        <f>IF(AND($B88&gt;0,$C88&gt;0,$D88&gt;0,NOT(ISBLANK($H88))),_xlfn.NORM.INV(ABS(VLOOKUP($M$1,VLookups!$A$38:$B$39,2,FALSE)-S$3),$G88,$K88),"")</f>
        <v/>
      </c>
      <c r="T88" s="100" t="str">
        <f>IF(AND($B88&gt;0,$C88&gt;0,$D88&gt;0,NOT(ISBLANK($H88))),_xlfn.NORM.INV(ABS(VLOOKUP($M$1,VLookups!$A$38:$B$39,2,FALSE)-T$3),$G88,$K88),"")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hidden="1"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IF(AND(B89&gt;0,C89&gt;0,D89&gt;0),IF(ISBLANK(J89),IF(ISBLANK(H89),"",(D89-B89)*VLOOKUP(H89,VLookups!$A$2:$B$8,2,FALSE)),J89),"")</f>
        <v/>
      </c>
      <c r="L89" s="82" t="str">
        <f t="shared" si="257"/>
        <v/>
      </c>
      <c r="M89" s="102"/>
      <c r="N89" s="294" t="str">
        <f>IF(AND(M89&gt;0,C89&gt;0,NOT(K89="")),ABS(VLOOKUP($M$1,VLookups!$A$38:$B$39,2,FALSE)-_xlfn.NORM.DIST(M89,G89,K89,TRUE)),"")</f>
        <v/>
      </c>
      <c r="O89" s="101" t="str">
        <f>IF(AND($B89&gt;0,$C89&gt;0,$D89&gt;0,NOT(ISBLANK($H89))),_xlfn.NORM.INV(ABS(VLOOKUP($M$1,VLookups!$A$38:$B$39,2,FALSE)-O$3),$G89,$K89),"")</f>
        <v/>
      </c>
      <c r="P89" s="100" t="str">
        <f>IF(AND($B89&gt;0,$C89&gt;0,$D89&gt;0,NOT(ISBLANK($H89))),_xlfn.NORM.INV(ABS(VLOOKUP($M$1,VLookups!$A$38:$B$39,2,FALSE)-P$3),$G89,$K89),"")</f>
        <v/>
      </c>
      <c r="Q89" s="101" t="str">
        <f>IF(AND($B89&gt;0,$C89&gt;0,$D89&gt;0,NOT(ISBLANK($H89))),_xlfn.NORM.INV(ABS(VLOOKUP($M$1,VLookups!$A$38:$B$39,2,FALSE)-Q$3),$G89,$K89),"")</f>
        <v/>
      </c>
      <c r="R89" s="100" t="str">
        <f>IF(AND($B89&gt;0,$C89&gt;0,$D89&gt;0,NOT(ISBLANK($H89))),_xlfn.NORM.INV(ABS(VLOOKUP($M$1,VLookups!$A$38:$B$39,2,FALSE)-R$3),$G89,$K89),"")</f>
        <v/>
      </c>
      <c r="S89" s="101" t="str">
        <f>IF(AND($B89&gt;0,$C89&gt;0,$D89&gt;0,NOT(ISBLANK($H89))),_xlfn.NORM.INV(ABS(VLOOKUP($M$1,VLookups!$A$38:$B$39,2,FALSE)-S$3),$G89,$K89),"")</f>
        <v/>
      </c>
      <c r="T89" s="100" t="str">
        <f>IF(AND($B89&gt;0,$C89&gt;0,$D89&gt;0,NOT(ISBLANK($H89))),_xlfn.NORM.INV(ABS(VLOOKUP($M$1,VLookups!$A$38:$B$39,2,FALSE)-T$3),$G89,$K89),"")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hidden="1"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IF(AND(B90&gt;0,C90&gt;0,D90&gt;0),IF(ISBLANK(J90),IF(ISBLANK(H90),"",(D90-B90)*VLOOKUP(H90,VLookups!$A$2:$B$8,2,FALSE)),J90),"")</f>
        <v/>
      </c>
      <c r="L90" s="82" t="str">
        <f t="shared" si="257"/>
        <v/>
      </c>
      <c r="M90" s="102"/>
      <c r="N90" s="294" t="str">
        <f>IF(AND(M90&gt;0,C90&gt;0,NOT(K90="")),ABS(VLOOKUP($M$1,VLookups!$A$38:$B$39,2,FALSE)-_xlfn.NORM.DIST(M90,G90,K90,TRUE)),"")</f>
        <v/>
      </c>
      <c r="O90" s="101" t="str">
        <f>IF(AND($B90&gt;0,$C90&gt;0,$D90&gt;0,NOT(ISBLANK($H90))),_xlfn.NORM.INV(ABS(VLOOKUP($M$1,VLookups!$A$38:$B$39,2,FALSE)-O$3),$G90,$K90),"")</f>
        <v/>
      </c>
      <c r="P90" s="100" t="str">
        <f>IF(AND($B90&gt;0,$C90&gt;0,$D90&gt;0,NOT(ISBLANK($H90))),_xlfn.NORM.INV(ABS(VLOOKUP($M$1,VLookups!$A$38:$B$39,2,FALSE)-P$3),$G90,$K90),"")</f>
        <v/>
      </c>
      <c r="Q90" s="101" t="str">
        <f>IF(AND($B90&gt;0,$C90&gt;0,$D90&gt;0,NOT(ISBLANK($H90))),_xlfn.NORM.INV(ABS(VLOOKUP($M$1,VLookups!$A$38:$B$39,2,FALSE)-Q$3),$G90,$K90),"")</f>
        <v/>
      </c>
      <c r="R90" s="100" t="str">
        <f>IF(AND($B90&gt;0,$C90&gt;0,$D90&gt;0,NOT(ISBLANK($H90))),_xlfn.NORM.INV(ABS(VLOOKUP($M$1,VLookups!$A$38:$B$39,2,FALSE)-R$3),$G90,$K90),"")</f>
        <v/>
      </c>
      <c r="S90" s="101" t="str">
        <f>IF(AND($B90&gt;0,$C90&gt;0,$D90&gt;0,NOT(ISBLANK($H90))),_xlfn.NORM.INV(ABS(VLOOKUP($M$1,VLookups!$A$38:$B$39,2,FALSE)-S$3),$G90,$K90),"")</f>
        <v/>
      </c>
      <c r="T90" s="100" t="str">
        <f>IF(AND($B90&gt;0,$C90&gt;0,$D90&gt;0,NOT(ISBLANK($H90))),_xlfn.NORM.INV(ABS(VLOOKUP($M$1,VLookups!$A$38:$B$39,2,FALSE)-T$3),$G90,$K90),"")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hidden="1"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IF(AND(B91&gt;0,C91&gt;0,D91&gt;0),IF(ISBLANK(J91),IF(ISBLANK(H91),"",(D91-B91)*VLOOKUP(H91,VLookups!$A$2:$B$8,2,FALSE)),J91),"")</f>
        <v/>
      </c>
      <c r="L91" s="82" t="str">
        <f t="shared" si="257"/>
        <v/>
      </c>
      <c r="M91" s="102"/>
      <c r="N91" s="294" t="str">
        <f>IF(AND(M91&gt;0,C91&gt;0,NOT(K91="")),ABS(VLOOKUP($M$1,VLookups!$A$38:$B$39,2,FALSE)-_xlfn.NORM.DIST(M91,G91,K91,TRUE)),"")</f>
        <v/>
      </c>
      <c r="O91" s="101" t="str">
        <f>IF(AND($B91&gt;0,$C91&gt;0,$D91&gt;0,NOT(ISBLANK($H91))),_xlfn.NORM.INV(ABS(VLOOKUP($M$1,VLookups!$A$38:$B$39,2,FALSE)-O$3),$G91,$K91),"")</f>
        <v/>
      </c>
      <c r="P91" s="100" t="str">
        <f>IF(AND($B91&gt;0,$C91&gt;0,$D91&gt;0,NOT(ISBLANK($H91))),_xlfn.NORM.INV(ABS(VLOOKUP($M$1,VLookups!$A$38:$B$39,2,FALSE)-P$3),$G91,$K91),"")</f>
        <v/>
      </c>
      <c r="Q91" s="101" t="str">
        <f>IF(AND($B91&gt;0,$C91&gt;0,$D91&gt;0,NOT(ISBLANK($H91))),_xlfn.NORM.INV(ABS(VLOOKUP($M$1,VLookups!$A$38:$B$39,2,FALSE)-Q$3),$G91,$K91),"")</f>
        <v/>
      </c>
      <c r="R91" s="100" t="str">
        <f>IF(AND($B91&gt;0,$C91&gt;0,$D91&gt;0,NOT(ISBLANK($H91))),_xlfn.NORM.INV(ABS(VLOOKUP($M$1,VLookups!$A$38:$B$39,2,FALSE)-R$3),$G91,$K91),"")</f>
        <v/>
      </c>
      <c r="S91" s="101" t="str">
        <f>IF(AND($B91&gt;0,$C91&gt;0,$D91&gt;0,NOT(ISBLANK($H91))),_xlfn.NORM.INV(ABS(VLOOKUP($M$1,VLookups!$A$38:$B$39,2,FALSE)-S$3),$G91,$K91),"")</f>
        <v/>
      </c>
      <c r="T91" s="100" t="str">
        <f>IF(AND($B91&gt;0,$C91&gt;0,$D91&gt;0,NOT(ISBLANK($H91))),_xlfn.NORM.INV(ABS(VLOOKUP($M$1,VLookups!$A$38:$B$39,2,FALSE)-T$3),$G91,$K91),"")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hidden="1"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IF(AND(B92&gt;0,C92&gt;0,D92&gt;0),IF(ISBLANK(J92),IF(ISBLANK(H92),"",(D92-B92)*VLOOKUP(H92,VLookups!$A$2:$B$8,2,FALSE)),J92),"")</f>
        <v/>
      </c>
      <c r="L92" s="82" t="str">
        <f t="shared" si="257"/>
        <v/>
      </c>
      <c r="M92" s="102"/>
      <c r="N92" s="294" t="str">
        <f>IF(AND(M92&gt;0,C92&gt;0,NOT(K92="")),ABS(VLOOKUP($M$1,VLookups!$A$38:$B$39,2,FALSE)-_xlfn.NORM.DIST(M92,G92,K92,TRUE)),"")</f>
        <v/>
      </c>
      <c r="O92" s="101" t="str">
        <f>IF(AND($B92&gt;0,$C92&gt;0,$D92&gt;0,NOT(ISBLANK($H92))),_xlfn.NORM.INV(ABS(VLOOKUP($M$1,VLookups!$A$38:$B$39,2,FALSE)-O$3),$G92,$K92),"")</f>
        <v/>
      </c>
      <c r="P92" s="100" t="str">
        <f>IF(AND($B92&gt;0,$C92&gt;0,$D92&gt;0,NOT(ISBLANK($H92))),_xlfn.NORM.INV(ABS(VLOOKUP($M$1,VLookups!$A$38:$B$39,2,FALSE)-P$3),$G92,$K92),"")</f>
        <v/>
      </c>
      <c r="Q92" s="101" t="str">
        <f>IF(AND($B92&gt;0,$C92&gt;0,$D92&gt;0,NOT(ISBLANK($H92))),_xlfn.NORM.INV(ABS(VLOOKUP($M$1,VLookups!$A$38:$B$39,2,FALSE)-Q$3),$G92,$K92),"")</f>
        <v/>
      </c>
      <c r="R92" s="100" t="str">
        <f>IF(AND($B92&gt;0,$C92&gt;0,$D92&gt;0,NOT(ISBLANK($H92))),_xlfn.NORM.INV(ABS(VLOOKUP($M$1,VLookups!$A$38:$B$39,2,FALSE)-R$3),$G92,$K92),"")</f>
        <v/>
      </c>
      <c r="S92" s="101" t="str">
        <f>IF(AND($B92&gt;0,$C92&gt;0,$D92&gt;0,NOT(ISBLANK($H92))),_xlfn.NORM.INV(ABS(VLOOKUP($M$1,VLookups!$A$38:$B$39,2,FALSE)-S$3),$G92,$K92),"")</f>
        <v/>
      </c>
      <c r="T92" s="100" t="str">
        <f>IF(AND($B92&gt;0,$C92&gt;0,$D92&gt;0,NOT(ISBLANK($H92))),_xlfn.NORM.INV(ABS(VLOOKUP($M$1,VLookups!$A$38:$B$39,2,FALSE)-T$3),$G92,$K92),"")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hidden="1"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IF(AND(B93&gt;0,C93&gt;0,D93&gt;0),IF(ISBLANK(J93),IF(ISBLANK(H93),"",(D93-B93)*VLOOKUP(H93,VLookups!$A$2:$B$8,2,FALSE)),J93),"")</f>
        <v/>
      </c>
      <c r="L93" s="82" t="str">
        <f t="shared" si="257"/>
        <v/>
      </c>
      <c r="M93" s="102"/>
      <c r="N93" s="294" t="str">
        <f>IF(AND(M93&gt;0,C93&gt;0,NOT(K93="")),ABS(VLOOKUP($M$1,VLookups!$A$38:$B$39,2,FALSE)-_xlfn.NORM.DIST(M93,G93,K93,TRUE)),"")</f>
        <v/>
      </c>
      <c r="O93" s="101" t="str">
        <f>IF(AND($B93&gt;0,$C93&gt;0,$D93&gt;0,NOT(ISBLANK($H93))),_xlfn.NORM.INV(ABS(VLOOKUP($M$1,VLookups!$A$38:$B$39,2,FALSE)-O$3),$G93,$K93),"")</f>
        <v/>
      </c>
      <c r="P93" s="100" t="str">
        <f>IF(AND($B93&gt;0,$C93&gt;0,$D93&gt;0,NOT(ISBLANK($H93))),_xlfn.NORM.INV(ABS(VLOOKUP($M$1,VLookups!$A$38:$B$39,2,FALSE)-P$3),$G93,$K93),"")</f>
        <v/>
      </c>
      <c r="Q93" s="101" t="str">
        <f>IF(AND($B93&gt;0,$C93&gt;0,$D93&gt;0,NOT(ISBLANK($H93))),_xlfn.NORM.INV(ABS(VLOOKUP($M$1,VLookups!$A$38:$B$39,2,FALSE)-Q$3),$G93,$K93),"")</f>
        <v/>
      </c>
      <c r="R93" s="100" t="str">
        <f>IF(AND($B93&gt;0,$C93&gt;0,$D93&gt;0,NOT(ISBLANK($H93))),_xlfn.NORM.INV(ABS(VLOOKUP($M$1,VLookups!$A$38:$B$39,2,FALSE)-R$3),$G93,$K93),"")</f>
        <v/>
      </c>
      <c r="S93" s="101" t="str">
        <f>IF(AND($B93&gt;0,$C93&gt;0,$D93&gt;0,NOT(ISBLANK($H93))),_xlfn.NORM.INV(ABS(VLOOKUP($M$1,VLookups!$A$38:$B$39,2,FALSE)-S$3),$G93,$K93),"")</f>
        <v/>
      </c>
      <c r="T93" s="100" t="str">
        <f>IF(AND($B93&gt;0,$C93&gt;0,$D93&gt;0,NOT(ISBLANK($H93))),_xlfn.NORM.INV(ABS(VLOOKUP($M$1,VLookups!$A$38:$B$39,2,FALSE)-T$3),$G93,$K93),"")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hidden="1"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IF(AND(B94&gt;0,C94&gt;0,D94&gt;0),IF(ISBLANK(J94),IF(ISBLANK(H94),"",(D94-B94)*VLOOKUP(H94,VLookups!$A$2:$B$8,2,FALSE)),J94),"")</f>
        <v/>
      </c>
      <c r="L94" s="82" t="str">
        <f t="shared" si="257"/>
        <v/>
      </c>
      <c r="M94" s="102"/>
      <c r="N94" s="294" t="str">
        <f>IF(AND(M94&gt;0,C94&gt;0,NOT(K94="")),ABS(VLOOKUP($M$1,VLookups!$A$38:$B$39,2,FALSE)-_xlfn.NORM.DIST(M94,G94,K94,TRUE)),"")</f>
        <v/>
      </c>
      <c r="O94" s="101" t="str">
        <f>IF(AND($B94&gt;0,$C94&gt;0,$D94&gt;0,NOT(ISBLANK($H94))),_xlfn.NORM.INV(ABS(VLOOKUP($M$1,VLookups!$A$38:$B$39,2,FALSE)-O$3),$G94,$K94),"")</f>
        <v/>
      </c>
      <c r="P94" s="100" t="str">
        <f>IF(AND($B94&gt;0,$C94&gt;0,$D94&gt;0,NOT(ISBLANK($H94))),_xlfn.NORM.INV(ABS(VLOOKUP($M$1,VLookups!$A$38:$B$39,2,FALSE)-P$3),$G94,$K94),"")</f>
        <v/>
      </c>
      <c r="Q94" s="101" t="str">
        <f>IF(AND($B94&gt;0,$C94&gt;0,$D94&gt;0,NOT(ISBLANK($H94))),_xlfn.NORM.INV(ABS(VLOOKUP($M$1,VLookups!$A$38:$B$39,2,FALSE)-Q$3),$G94,$K94),"")</f>
        <v/>
      </c>
      <c r="R94" s="100" t="str">
        <f>IF(AND($B94&gt;0,$C94&gt;0,$D94&gt;0,NOT(ISBLANK($H94))),_xlfn.NORM.INV(ABS(VLOOKUP($M$1,VLookups!$A$38:$B$39,2,FALSE)-R$3),$G94,$K94),"")</f>
        <v/>
      </c>
      <c r="S94" s="101" t="str">
        <f>IF(AND($B94&gt;0,$C94&gt;0,$D94&gt;0,NOT(ISBLANK($H94))),_xlfn.NORM.INV(ABS(VLOOKUP($M$1,VLookups!$A$38:$B$39,2,FALSE)-S$3),$G94,$K94),"")</f>
        <v/>
      </c>
      <c r="T94" s="100" t="str">
        <f>IF(AND($B94&gt;0,$C94&gt;0,$D94&gt;0,NOT(ISBLANK($H94))),_xlfn.NORM.INV(ABS(VLOOKUP($M$1,VLookups!$A$38:$B$39,2,FALSE)-T$3),$G94,$K94),"")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hidden="1"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IF(AND(B95&gt;0,C95&gt;0,D95&gt;0),IF(ISBLANK(J95),IF(ISBLANK(H95),"",(D95-B95)*VLOOKUP(H95,VLookups!$A$2:$B$8,2,FALSE)),J95),"")</f>
        <v/>
      </c>
      <c r="L95" s="82" t="str">
        <f t="shared" si="257"/>
        <v/>
      </c>
      <c r="M95" s="102"/>
      <c r="N95" s="294" t="str">
        <f>IF(AND(M95&gt;0,C95&gt;0,NOT(K95="")),ABS(VLOOKUP($M$1,VLookups!$A$38:$B$39,2,FALSE)-_xlfn.NORM.DIST(M95,G95,K95,TRUE)),"")</f>
        <v/>
      </c>
      <c r="O95" s="101" t="str">
        <f>IF(AND($B95&gt;0,$C95&gt;0,$D95&gt;0,NOT(ISBLANK($H95))),_xlfn.NORM.INV(ABS(VLOOKUP($M$1,VLookups!$A$38:$B$39,2,FALSE)-O$3),$G95,$K95),"")</f>
        <v/>
      </c>
      <c r="P95" s="100" t="str">
        <f>IF(AND($B95&gt;0,$C95&gt;0,$D95&gt;0,NOT(ISBLANK($H95))),_xlfn.NORM.INV(ABS(VLOOKUP($M$1,VLookups!$A$38:$B$39,2,FALSE)-P$3),$G95,$K95),"")</f>
        <v/>
      </c>
      <c r="Q95" s="101" t="str">
        <f>IF(AND($B95&gt;0,$C95&gt;0,$D95&gt;0,NOT(ISBLANK($H95))),_xlfn.NORM.INV(ABS(VLOOKUP($M$1,VLookups!$A$38:$B$39,2,FALSE)-Q$3),$G95,$K95),"")</f>
        <v/>
      </c>
      <c r="R95" s="100" t="str">
        <f>IF(AND($B95&gt;0,$C95&gt;0,$D95&gt;0,NOT(ISBLANK($H95))),_xlfn.NORM.INV(ABS(VLOOKUP($M$1,VLookups!$A$38:$B$39,2,FALSE)-R$3),$G95,$K95),"")</f>
        <v/>
      </c>
      <c r="S95" s="101" t="str">
        <f>IF(AND($B95&gt;0,$C95&gt;0,$D95&gt;0,NOT(ISBLANK($H95))),_xlfn.NORM.INV(ABS(VLOOKUP($M$1,VLookups!$A$38:$B$39,2,FALSE)-S$3),$G95,$K95),"")</f>
        <v/>
      </c>
      <c r="T95" s="100" t="str">
        <f>IF(AND($B95&gt;0,$C95&gt;0,$D95&gt;0,NOT(ISBLANK($H95))),_xlfn.NORM.INV(ABS(VLOOKUP($M$1,VLookups!$A$38:$B$39,2,FALSE)-T$3),$G95,$K95),"")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hidden="1"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IF(AND(B96&gt;0,C96&gt;0,D96&gt;0),IF(ISBLANK(J96),IF(ISBLANK(H96),"",(D96-B96)*VLOOKUP(H96,VLookups!$A$2:$B$8,2,FALSE)),J96),"")</f>
        <v/>
      </c>
      <c r="L96" s="82" t="str">
        <f t="shared" si="257"/>
        <v/>
      </c>
      <c r="M96" s="102"/>
      <c r="N96" s="294" t="str">
        <f>IF(AND(M96&gt;0,C96&gt;0,NOT(K96="")),ABS(VLOOKUP($M$1,VLookups!$A$38:$B$39,2,FALSE)-_xlfn.NORM.DIST(M96,G96,K96,TRUE)),"")</f>
        <v/>
      </c>
      <c r="O96" s="101" t="str">
        <f>IF(AND($B96&gt;0,$C96&gt;0,$D96&gt;0,NOT(ISBLANK($H96))),_xlfn.NORM.INV(ABS(VLOOKUP($M$1,VLookups!$A$38:$B$39,2,FALSE)-O$3),$G96,$K96),"")</f>
        <v/>
      </c>
      <c r="P96" s="100" t="str">
        <f>IF(AND($B96&gt;0,$C96&gt;0,$D96&gt;0,NOT(ISBLANK($H96))),_xlfn.NORM.INV(ABS(VLOOKUP($M$1,VLookups!$A$38:$B$39,2,FALSE)-P$3),$G96,$K96),"")</f>
        <v/>
      </c>
      <c r="Q96" s="101" t="str">
        <f>IF(AND($B96&gt;0,$C96&gt;0,$D96&gt;0,NOT(ISBLANK($H96))),_xlfn.NORM.INV(ABS(VLOOKUP($M$1,VLookups!$A$38:$B$39,2,FALSE)-Q$3),$G96,$K96),"")</f>
        <v/>
      </c>
      <c r="R96" s="100" t="str">
        <f>IF(AND($B96&gt;0,$C96&gt;0,$D96&gt;0,NOT(ISBLANK($H96))),_xlfn.NORM.INV(ABS(VLOOKUP($M$1,VLookups!$A$38:$B$39,2,FALSE)-R$3),$G96,$K96),"")</f>
        <v/>
      </c>
      <c r="S96" s="101" t="str">
        <f>IF(AND($B96&gt;0,$C96&gt;0,$D96&gt;0,NOT(ISBLANK($H96))),_xlfn.NORM.INV(ABS(VLOOKUP($M$1,VLookups!$A$38:$B$39,2,FALSE)-S$3),$G96,$K96),"")</f>
        <v/>
      </c>
      <c r="T96" s="100" t="str">
        <f>IF(AND($B96&gt;0,$C96&gt;0,$D96&gt;0,NOT(ISBLANK($H96))),_xlfn.NORM.INV(ABS(VLOOKUP($M$1,VLookups!$A$38:$B$39,2,FALSE)-T$3),$G96,$K96),"")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hidden="1"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IF(AND(B97&gt;0,C97&gt;0,D97&gt;0),IF(ISBLANK(J97),IF(ISBLANK(H97),"",(D97-B97)*VLOOKUP(H97,VLookups!$A$2:$B$8,2,FALSE)),J97),"")</f>
        <v/>
      </c>
      <c r="L97" s="82" t="str">
        <f t="shared" si="257"/>
        <v/>
      </c>
      <c r="M97" s="102"/>
      <c r="N97" s="294" t="str">
        <f>IF(AND(M97&gt;0,C97&gt;0,NOT(K97="")),ABS(VLOOKUP($M$1,VLookups!$A$38:$B$39,2,FALSE)-_xlfn.NORM.DIST(M97,G97,K97,TRUE)),"")</f>
        <v/>
      </c>
      <c r="O97" s="101" t="str">
        <f>IF(AND($B97&gt;0,$C97&gt;0,$D97&gt;0,NOT(ISBLANK($H97))),_xlfn.NORM.INV(ABS(VLOOKUP($M$1,VLookups!$A$38:$B$39,2,FALSE)-O$3),$G97,$K97),"")</f>
        <v/>
      </c>
      <c r="P97" s="100" t="str">
        <f>IF(AND($B97&gt;0,$C97&gt;0,$D97&gt;0,NOT(ISBLANK($H97))),_xlfn.NORM.INV(ABS(VLOOKUP($M$1,VLookups!$A$38:$B$39,2,FALSE)-P$3),$G97,$K97),"")</f>
        <v/>
      </c>
      <c r="Q97" s="101" t="str">
        <f>IF(AND($B97&gt;0,$C97&gt;0,$D97&gt;0,NOT(ISBLANK($H97))),_xlfn.NORM.INV(ABS(VLOOKUP($M$1,VLookups!$A$38:$B$39,2,FALSE)-Q$3),$G97,$K97),"")</f>
        <v/>
      </c>
      <c r="R97" s="100" t="str">
        <f>IF(AND($B97&gt;0,$C97&gt;0,$D97&gt;0,NOT(ISBLANK($H97))),_xlfn.NORM.INV(ABS(VLOOKUP($M$1,VLookups!$A$38:$B$39,2,FALSE)-R$3),$G97,$K97),"")</f>
        <v/>
      </c>
      <c r="S97" s="101" t="str">
        <f>IF(AND($B97&gt;0,$C97&gt;0,$D97&gt;0,NOT(ISBLANK($H97))),_xlfn.NORM.INV(ABS(VLOOKUP($M$1,VLookups!$A$38:$B$39,2,FALSE)-S$3),$G97,$K97),"")</f>
        <v/>
      </c>
      <c r="T97" s="100" t="str">
        <f>IF(AND($B97&gt;0,$C97&gt;0,$D97&gt;0,NOT(ISBLANK($H97))),_xlfn.NORM.INV(ABS(VLOOKUP($M$1,VLookups!$A$38:$B$39,2,FALSE)-T$3),$G97,$K97),"")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hidden="1"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IF(AND(B98&gt;0,C98&gt;0,D98&gt;0),IF(ISBLANK(J98),IF(ISBLANK(H98),"",(D98-B98)*VLOOKUP(H98,VLookups!$A$2:$B$8,2,FALSE)),J98),"")</f>
        <v/>
      </c>
      <c r="L98" s="82" t="str">
        <f t="shared" si="257"/>
        <v/>
      </c>
      <c r="M98" s="102"/>
      <c r="N98" s="294" t="str">
        <f>IF(AND(M98&gt;0,C98&gt;0,NOT(K98="")),ABS(VLOOKUP($M$1,VLookups!$A$38:$B$39,2,FALSE)-_xlfn.NORM.DIST(M98,G98,K98,TRUE)),"")</f>
        <v/>
      </c>
      <c r="O98" s="101" t="str">
        <f>IF(AND($B98&gt;0,$C98&gt;0,$D98&gt;0,NOT(ISBLANK($H98))),_xlfn.NORM.INV(ABS(VLOOKUP($M$1,VLookups!$A$38:$B$39,2,FALSE)-O$3),$G98,$K98),"")</f>
        <v/>
      </c>
      <c r="P98" s="100" t="str">
        <f>IF(AND($B98&gt;0,$C98&gt;0,$D98&gt;0,NOT(ISBLANK($H98))),_xlfn.NORM.INV(ABS(VLOOKUP($M$1,VLookups!$A$38:$B$39,2,FALSE)-P$3),$G98,$K98),"")</f>
        <v/>
      </c>
      <c r="Q98" s="101" t="str">
        <f>IF(AND($B98&gt;0,$C98&gt;0,$D98&gt;0,NOT(ISBLANK($H98))),_xlfn.NORM.INV(ABS(VLOOKUP($M$1,VLookups!$A$38:$B$39,2,FALSE)-Q$3),$G98,$K98),"")</f>
        <v/>
      </c>
      <c r="R98" s="100" t="str">
        <f>IF(AND($B98&gt;0,$C98&gt;0,$D98&gt;0,NOT(ISBLANK($H98))),_xlfn.NORM.INV(ABS(VLOOKUP($M$1,VLookups!$A$38:$B$39,2,FALSE)-R$3),$G98,$K98),"")</f>
        <v/>
      </c>
      <c r="S98" s="101" t="str">
        <f>IF(AND($B98&gt;0,$C98&gt;0,$D98&gt;0,NOT(ISBLANK($H98))),_xlfn.NORM.INV(ABS(VLOOKUP($M$1,VLookups!$A$38:$B$39,2,FALSE)-S$3),$G98,$K98),"")</f>
        <v/>
      </c>
      <c r="T98" s="100" t="str">
        <f>IF(AND($B98&gt;0,$C98&gt;0,$D98&gt;0,NOT(ISBLANK($H98))),_xlfn.NORM.INV(ABS(VLOOKUP($M$1,VLookups!$A$38:$B$39,2,FALSE)-T$3),$G98,$K98),"")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hidden="1"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IF(AND(B99&gt;0,C99&gt;0,D99&gt;0),IF(ISBLANK(J99),IF(ISBLANK(H99),"",(D99-B99)*VLOOKUP(H99,VLookups!$A$2:$B$8,2,FALSE)),J99),"")</f>
        <v/>
      </c>
      <c r="L99" s="82" t="str">
        <f t="shared" si="257"/>
        <v/>
      </c>
      <c r="M99" s="102"/>
      <c r="N99" s="294" t="str">
        <f>IF(AND(M99&gt;0,C99&gt;0,NOT(K99="")),ABS(VLOOKUP($M$1,VLookups!$A$38:$B$39,2,FALSE)-_xlfn.NORM.DIST(M99,G99,K99,TRUE)),"")</f>
        <v/>
      </c>
      <c r="O99" s="101" t="str">
        <f>IF(AND($B99&gt;0,$C99&gt;0,$D99&gt;0,NOT(ISBLANK($H99))),_xlfn.NORM.INV(ABS(VLOOKUP($M$1,VLookups!$A$38:$B$39,2,FALSE)-O$3),$G99,$K99),"")</f>
        <v/>
      </c>
      <c r="P99" s="100" t="str">
        <f>IF(AND($B99&gt;0,$C99&gt;0,$D99&gt;0,NOT(ISBLANK($H99))),_xlfn.NORM.INV(ABS(VLOOKUP($M$1,VLookups!$A$38:$B$39,2,FALSE)-P$3),$G99,$K99),"")</f>
        <v/>
      </c>
      <c r="Q99" s="101" t="str">
        <f>IF(AND($B99&gt;0,$C99&gt;0,$D99&gt;0,NOT(ISBLANK($H99))),_xlfn.NORM.INV(ABS(VLOOKUP($M$1,VLookups!$A$38:$B$39,2,FALSE)-Q$3),$G99,$K99),"")</f>
        <v/>
      </c>
      <c r="R99" s="100" t="str">
        <f>IF(AND($B99&gt;0,$C99&gt;0,$D99&gt;0,NOT(ISBLANK($H99))),_xlfn.NORM.INV(ABS(VLOOKUP($M$1,VLookups!$A$38:$B$39,2,FALSE)-R$3),$G99,$K99),"")</f>
        <v/>
      </c>
      <c r="S99" s="101" t="str">
        <f>IF(AND($B99&gt;0,$C99&gt;0,$D99&gt;0,NOT(ISBLANK($H99))),_xlfn.NORM.INV(ABS(VLOOKUP($M$1,VLookups!$A$38:$B$39,2,FALSE)-S$3),$G99,$K99),"")</f>
        <v/>
      </c>
      <c r="T99" s="100" t="str">
        <f>IF(AND($B99&gt;0,$C99&gt;0,$D99&gt;0,NOT(ISBLANK($H99))),_xlfn.NORM.INV(ABS(VLOOKUP($M$1,VLookups!$A$38:$B$39,2,FALSE)-T$3),$G99,$K99),"")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hidden="1"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IF(AND(B100&gt;0,C100&gt;0,D100&gt;0),IF(ISBLANK(J100),IF(ISBLANK(H100),"",(D100-B100)*VLOOKUP(H100,VLookups!$A$2:$B$8,2,FALSE)),J100),"")</f>
        <v/>
      </c>
      <c r="L100" s="82" t="str">
        <f t="shared" ref="L100:L103" si="388">IF(K100="","",K100^2)</f>
        <v/>
      </c>
      <c r="M100" s="102"/>
      <c r="N100" s="294" t="str">
        <f>IF(AND(M100&gt;0,C100&gt;0,NOT(K100="")),ABS(VLOOKUP($M$1,VLookups!$A$38:$B$39,2,FALSE)-_xlfn.NORM.DIST(M100,G100,K100,TRUE)),"")</f>
        <v/>
      </c>
      <c r="O100" s="101" t="str">
        <f>IF(AND($B100&gt;0,$C100&gt;0,$D100&gt;0,NOT(ISBLANK($H100))),_xlfn.NORM.INV(ABS(VLOOKUP($M$1,VLookups!$A$38:$B$39,2,FALSE)-O$3),$G100,$K100),"")</f>
        <v/>
      </c>
      <c r="P100" s="100" t="str">
        <f>IF(AND($B100&gt;0,$C100&gt;0,$D100&gt;0,NOT(ISBLANK($H100))),_xlfn.NORM.INV(ABS(VLOOKUP($M$1,VLookups!$A$38:$B$39,2,FALSE)-P$3),$G100,$K100),"")</f>
        <v/>
      </c>
      <c r="Q100" s="101" t="str">
        <f>IF(AND($B100&gt;0,$C100&gt;0,$D100&gt;0,NOT(ISBLANK($H100))),_xlfn.NORM.INV(ABS(VLOOKUP($M$1,VLookups!$A$38:$B$39,2,FALSE)-Q$3),$G100,$K100),"")</f>
        <v/>
      </c>
      <c r="R100" s="100" t="str">
        <f>IF(AND($B100&gt;0,$C100&gt;0,$D100&gt;0,NOT(ISBLANK($H100))),_xlfn.NORM.INV(ABS(VLOOKUP($M$1,VLookups!$A$38:$B$39,2,FALSE)-R$3),$G100,$K100),"")</f>
        <v/>
      </c>
      <c r="S100" s="101" t="str">
        <f>IF(AND($B100&gt;0,$C100&gt;0,$D100&gt;0,NOT(ISBLANK($H100))),_xlfn.NORM.INV(ABS(VLOOKUP($M$1,VLookups!$A$38:$B$39,2,FALSE)-S$3),$G100,$K100),"")</f>
        <v/>
      </c>
      <c r="T100" s="100" t="str">
        <f>IF(AND($B100&gt;0,$C100&gt;0,$D100&gt;0,NOT(ISBLANK($H100))),_xlfn.NORM.INV(ABS(VLOOKUP($M$1,VLookups!$A$38:$B$39,2,FALSE)-T$3),$G100,$K100),"")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hidden="1"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IF(AND(B101&gt;0,C101&gt;0,D101&gt;0),IF(ISBLANK(J101),IF(ISBLANK(H101),"",(D101-B101)*VLOOKUP(H101,VLookups!$A$2:$B$8,2,FALSE)),J101),"")</f>
        <v/>
      </c>
      <c r="L101" s="82" t="str">
        <f t="shared" si="388"/>
        <v/>
      </c>
      <c r="M101" s="102"/>
      <c r="N101" s="294" t="str">
        <f>IF(AND(M101&gt;0,C101&gt;0,NOT(K101="")),ABS(VLOOKUP($M$1,VLookups!$A$38:$B$39,2,FALSE)-_xlfn.NORM.DIST(M101,G101,K101,TRUE)),"")</f>
        <v/>
      </c>
      <c r="O101" s="101" t="str">
        <f>IF(AND($B101&gt;0,$C101&gt;0,$D101&gt;0,NOT(ISBLANK($H101))),_xlfn.NORM.INV(ABS(VLOOKUP($M$1,VLookups!$A$38:$B$39,2,FALSE)-O$3),$G101,$K101),"")</f>
        <v/>
      </c>
      <c r="P101" s="100" t="str">
        <f>IF(AND($B101&gt;0,$C101&gt;0,$D101&gt;0,NOT(ISBLANK($H101))),_xlfn.NORM.INV(ABS(VLOOKUP($M$1,VLookups!$A$38:$B$39,2,FALSE)-P$3),$G101,$K101),"")</f>
        <v/>
      </c>
      <c r="Q101" s="101" t="str">
        <f>IF(AND($B101&gt;0,$C101&gt;0,$D101&gt;0,NOT(ISBLANK($H101))),_xlfn.NORM.INV(ABS(VLOOKUP($M$1,VLookups!$A$38:$B$39,2,FALSE)-Q$3),$G101,$K101),"")</f>
        <v/>
      </c>
      <c r="R101" s="100" t="str">
        <f>IF(AND($B101&gt;0,$C101&gt;0,$D101&gt;0,NOT(ISBLANK($H101))),_xlfn.NORM.INV(ABS(VLOOKUP($M$1,VLookups!$A$38:$B$39,2,FALSE)-R$3),$G101,$K101),"")</f>
        <v/>
      </c>
      <c r="S101" s="101" t="str">
        <f>IF(AND($B101&gt;0,$C101&gt;0,$D101&gt;0,NOT(ISBLANK($H101))),_xlfn.NORM.INV(ABS(VLOOKUP($M$1,VLookups!$A$38:$B$39,2,FALSE)-S$3),$G101,$K101),"")</f>
        <v/>
      </c>
      <c r="T101" s="100" t="str">
        <f>IF(AND($B101&gt;0,$C101&gt;0,$D101&gt;0,NOT(ISBLANK($H101))),_xlfn.NORM.INV(ABS(VLOOKUP($M$1,VLookups!$A$38:$B$39,2,FALSE)-T$3),$G101,$K101),"")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hidden="1"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IF(AND(B102&gt;0,C102&gt;0,D102&gt;0),IF(ISBLANK(J102),IF(ISBLANK(H102),"",(D102-B102)*VLOOKUP(H102,VLookups!$A$2:$B$8,2,FALSE)),J102),"")</f>
        <v/>
      </c>
      <c r="L102" s="82" t="str">
        <f t="shared" si="388"/>
        <v/>
      </c>
      <c r="M102" s="102"/>
      <c r="N102" s="294" t="str">
        <f>IF(AND(M102&gt;0,C102&gt;0,NOT(K102="")),ABS(VLOOKUP($M$1,VLookups!$A$38:$B$39,2,FALSE)-_xlfn.NORM.DIST(M102,G102,K102,TRUE)),"")</f>
        <v/>
      </c>
      <c r="O102" s="101" t="str">
        <f>IF(AND($B102&gt;0,$C102&gt;0,$D102&gt;0,NOT(ISBLANK($H102))),_xlfn.NORM.INV(ABS(VLOOKUP($M$1,VLookups!$A$38:$B$39,2,FALSE)-O$3),$G102,$K102),"")</f>
        <v/>
      </c>
      <c r="P102" s="100" t="str">
        <f>IF(AND($B102&gt;0,$C102&gt;0,$D102&gt;0,NOT(ISBLANK($H102))),_xlfn.NORM.INV(ABS(VLOOKUP($M$1,VLookups!$A$38:$B$39,2,FALSE)-P$3),$G102,$K102),"")</f>
        <v/>
      </c>
      <c r="Q102" s="101" t="str">
        <f>IF(AND($B102&gt;0,$C102&gt;0,$D102&gt;0,NOT(ISBLANK($H102))),_xlfn.NORM.INV(ABS(VLOOKUP($M$1,VLookups!$A$38:$B$39,2,FALSE)-Q$3),$G102,$K102),"")</f>
        <v/>
      </c>
      <c r="R102" s="100" t="str">
        <f>IF(AND($B102&gt;0,$C102&gt;0,$D102&gt;0,NOT(ISBLANK($H102))),_xlfn.NORM.INV(ABS(VLOOKUP($M$1,VLookups!$A$38:$B$39,2,FALSE)-R$3),$G102,$K102),"")</f>
        <v/>
      </c>
      <c r="S102" s="101" t="str">
        <f>IF(AND($B102&gt;0,$C102&gt;0,$D102&gt;0,NOT(ISBLANK($H102))),_xlfn.NORM.INV(ABS(VLOOKUP($M$1,VLookups!$A$38:$B$39,2,FALSE)-S$3),$G102,$K102),"")</f>
        <v/>
      </c>
      <c r="T102" s="100" t="str">
        <f>IF(AND($B102&gt;0,$C102&gt;0,$D102&gt;0,NOT(ISBLANK($H102))),_xlfn.NORM.INV(ABS(VLOOKUP($M$1,VLookups!$A$38:$B$39,2,FALSE)-T$3),$G102,$K102),"")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hidden="1"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IF(AND(B103&gt;0,C103&gt;0,D103&gt;0),IF(ISBLANK(J103),IF(ISBLANK(H103),"",(D103-B103)*VLOOKUP(H103,VLookups!$A$2:$B$8,2,FALSE)),J103),"")</f>
        <v/>
      </c>
      <c r="L103" s="82" t="str">
        <f t="shared" si="388"/>
        <v/>
      </c>
      <c r="M103" s="102"/>
      <c r="N103" s="294" t="str">
        <f>IF(AND(M103&gt;0,C103&gt;0,NOT(K103="")),ABS(VLOOKUP($M$1,VLookups!$A$38:$B$39,2,FALSE)-_xlfn.NORM.DIST(M103,G103,K103,TRUE)),"")</f>
        <v/>
      </c>
      <c r="O103" s="101" t="str">
        <f>IF(AND($B103&gt;0,$C103&gt;0,$D103&gt;0,NOT(ISBLANK($H103))),_xlfn.NORM.INV(ABS(VLOOKUP($M$1,VLookups!$A$38:$B$39,2,FALSE)-O$3),$G103,$K103),"")</f>
        <v/>
      </c>
      <c r="P103" s="100" t="str">
        <f>IF(AND($B103&gt;0,$C103&gt;0,$D103&gt;0,NOT(ISBLANK($H103))),_xlfn.NORM.INV(ABS(VLOOKUP($M$1,VLookups!$A$38:$B$39,2,FALSE)-P$3),$G103,$K103),"")</f>
        <v/>
      </c>
      <c r="Q103" s="101" t="str">
        <f>IF(AND($B103&gt;0,$C103&gt;0,$D103&gt;0,NOT(ISBLANK($H103))),_xlfn.NORM.INV(ABS(VLOOKUP($M$1,VLookups!$A$38:$B$39,2,FALSE)-Q$3),$G103,$K103),"")</f>
        <v/>
      </c>
      <c r="R103" s="100" t="str">
        <f>IF(AND($B103&gt;0,$C103&gt;0,$D103&gt;0,NOT(ISBLANK($H103))),_xlfn.NORM.INV(ABS(VLOOKUP($M$1,VLookups!$A$38:$B$39,2,FALSE)-R$3),$G103,$K103),"")</f>
        <v/>
      </c>
      <c r="S103" s="101" t="str">
        <f>IF(AND($B103&gt;0,$C103&gt;0,$D103&gt;0,NOT(ISBLANK($H103))),_xlfn.NORM.INV(ABS(VLOOKUP($M$1,VLookups!$A$38:$B$39,2,FALSE)-S$3),$G103,$K103),"")</f>
        <v/>
      </c>
      <c r="T103" s="100" t="str">
        <f>IF(AND($B103&gt;0,$C103&gt;0,$D103&gt;0,NOT(ISBLANK($H103))),_xlfn.NORM.INV(ABS(VLOOKUP($M$1,VLookups!$A$38:$B$39,2,FALSE)-T$3),$G103,$K103),"")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IF(OR(K104="",M104=""),"",ABS(VLOOKUP($M$1,VLookups!$A$38:$B$39,2,FALSE)-_xlfn.NORM.DIST(M104,G104,K104,TRUE)))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17" t="s">
        <v>81</v>
      </c>
      <c r="C106" s="318"/>
      <c r="D106" s="319"/>
      <c r="E106" s="5"/>
      <c r="F106" s="5"/>
      <c r="G106" s="5"/>
      <c r="H106" s="5"/>
      <c r="I106" s="5"/>
      <c r="J106" s="34" t="s">
        <v>90</v>
      </c>
      <c r="K106" s="34"/>
      <c r="L106" s="34"/>
      <c r="M106" s="104">
        <v>1000</v>
      </c>
      <c r="N106" s="297">
        <f>IF(OR(K104="",M106=""),"",ABS(VLOOKUP($M$1,VLookups!$A$38:$B$39,2,FALSE)-_xlfn.NORM.DIST(M106,G104,K104,TRUE)))</f>
        <v>0.76741383719160527</v>
      </c>
      <c r="O106" s="73">
        <f>IF($K$104="","",_xlfn.NORM.INV(ABS(VLOOKUP($M$1,VLookups!$A$38:$B$39,2,FALSE)-O$3),$G$104,$K104))</f>
        <v>752.0776054435488</v>
      </c>
      <c r="P106" s="74">
        <f>IF($K$104="","",_xlfn.NORM.INV(ABS(VLOOKUP($M$1,VLookups!$A$38:$B$39,2,FALSE)-P$3),$G$104,$K104))</f>
        <v>1067.9223945564511</v>
      </c>
      <c r="Q106" s="75">
        <f>IF($K$104="","",_xlfn.NORM.INV(ABS(VLOOKUP($M$1,VLookups!$A$38:$B$39,2,FALSE)-Q$3),$G$104,$K104))</f>
        <v>1037.7170947058721</v>
      </c>
      <c r="R106" s="76">
        <f>IF($K$104="","",_xlfn.NORM.INV(ABS(VLOOKUP($M$1,VLookups!$A$38:$B$39,2,FALSE)-R$3),$G$104,$K104))</f>
        <v>1013.7108799121228</v>
      </c>
      <c r="S106" s="77">
        <f>IF($K$104="","",_xlfn.NORM.INV(ABS(VLOOKUP($M$1,VLookups!$A$38:$B$39,2,FALSE)-S$3),$G$104,$K104))</f>
        <v>993.11568517298247</v>
      </c>
      <c r="T106" s="78">
        <f>IF($K$104="","",_xlfn.NORM.INV(ABS(VLOOKUP($M$1,VLookups!$A$38:$B$39,2,FALSE)-T$3),$G$104,$K104))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Log'!$B$2," – © 2015-",YEAR('Change Log'!$A$2),", William W. Davis, MSPM, PMP")</f>
        <v>Version 4a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13" t="s">
        <v>146</v>
      </c>
      <c r="C148" s="313"/>
      <c r="D148" s="313"/>
      <c r="E148" s="313"/>
      <c r="F148" s="313"/>
      <c r="G148" s="313"/>
      <c r="H148" s="313"/>
      <c r="I148" s="111"/>
      <c r="J148" s="2"/>
      <c r="K148" s="2"/>
      <c r="L148" s="5"/>
      <c r="M148" s="5"/>
      <c r="N148" s="5"/>
      <c r="O148" s="5"/>
      <c r="P148" s="5"/>
      <c r="Q148" s="5"/>
      <c r="R148" s="5"/>
      <c r="S148" s="5"/>
      <c r="T148" s="5"/>
      <c r="U148" s="5"/>
    </row>
    <row r="149" spans="1:21" x14ac:dyDescent="0.25">
      <c r="A149" s="2"/>
      <c r="B149" s="313" t="s">
        <v>147</v>
      </c>
      <c r="C149" s="313"/>
      <c r="D149" s="313"/>
      <c r="E149" s="313"/>
      <c r="F149" s="313"/>
      <c r="G149" s="313"/>
      <c r="H149" s="313"/>
      <c r="I149" s="111"/>
      <c r="J149" s="2"/>
      <c r="K149" s="2"/>
      <c r="L149" s="5"/>
      <c r="M149" s="5"/>
      <c r="N149" s="5"/>
      <c r="O149" s="5"/>
      <c r="P149" s="5"/>
      <c r="Q149" s="5"/>
      <c r="R149" s="5"/>
      <c r="S149" s="5"/>
      <c r="T149" s="5"/>
      <c r="U149" s="5"/>
    </row>
    <row r="150" spans="1:21" x14ac:dyDescent="0.25">
      <c r="A150" s="2"/>
      <c r="B150" s="313" t="s">
        <v>96</v>
      </c>
      <c r="C150" s="313"/>
      <c r="D150" s="313"/>
      <c r="E150" s="313"/>
      <c r="F150" s="313"/>
      <c r="G150" s="313"/>
      <c r="H150" s="313"/>
      <c r="I150" s="111"/>
      <c r="J150" s="2"/>
      <c r="K150" s="2"/>
      <c r="L150" s="5"/>
      <c r="M150" s="5"/>
      <c r="N150" s="5"/>
      <c r="O150" s="5"/>
      <c r="P150" s="5"/>
      <c r="Q150" s="5"/>
      <c r="R150" s="5"/>
      <c r="S150" s="5"/>
      <c r="T150" s="5"/>
      <c r="U150" s="5"/>
    </row>
    <row r="151" spans="1:21" x14ac:dyDescent="0.25">
      <c r="A151" s="2"/>
      <c r="B151" s="313" t="s">
        <v>230</v>
      </c>
      <c r="C151" s="313"/>
      <c r="D151" s="313"/>
      <c r="E151" s="313"/>
      <c r="F151" s="313"/>
      <c r="G151" s="313"/>
      <c r="H151" s="313"/>
      <c r="I151" s="111"/>
      <c r="J151" s="2"/>
      <c r="K151" s="2"/>
      <c r="L151" s="5"/>
      <c r="M151" s="5"/>
      <c r="N151" s="5"/>
      <c r="O151" s="5"/>
      <c r="P151" s="5"/>
      <c r="Q151" s="5"/>
      <c r="R151" s="5"/>
      <c r="S151" s="5"/>
      <c r="T151" s="5"/>
      <c r="U151" s="5"/>
    </row>
    <row r="152" spans="1:21" x14ac:dyDescent="0.25">
      <c r="A152" s="2"/>
      <c r="B152" s="313" t="s">
        <v>97</v>
      </c>
      <c r="C152" s="313"/>
      <c r="D152" s="313"/>
      <c r="E152" s="313"/>
      <c r="F152" s="313"/>
      <c r="G152" s="313"/>
      <c r="H152" s="313"/>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32" t="s">
        <v>816</v>
      </c>
      <c r="C162" s="332"/>
      <c r="D162" s="332"/>
      <c r="E162" s="332"/>
      <c r="F162" s="332"/>
      <c r="G162" s="332"/>
      <c r="H162" s="332"/>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M1:N1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139</v>
      </c>
      <c r="C1" s="57"/>
      <c r="E1" s="5"/>
      <c r="F1" s="5"/>
      <c r="G1" s="5"/>
      <c r="H1" s="5"/>
      <c r="I1" s="2"/>
      <c r="J1" s="2"/>
      <c r="K1" s="5"/>
      <c r="L1" s="2"/>
      <c r="M1" s="2"/>
      <c r="N1" s="5"/>
      <c r="O1" s="5"/>
      <c r="P1" s="5"/>
      <c r="Q1" s="327" t="s">
        <v>78</v>
      </c>
      <c r="R1" s="328"/>
      <c r="S1" s="339" t="str">
        <f>VLOOKUP(Q1,VLookups!A38:C39,3,FALSE)</f>
        <v>Show the likelihood that the SPERT estimates will be EQUAL TO or GREATER THAN an uncertainty</v>
      </c>
      <c r="T1" s="339"/>
      <c r="U1" s="339"/>
      <c r="V1" s="339"/>
      <c r="W1" s="339"/>
      <c r="X1" s="339"/>
      <c r="Y1" s="5"/>
    </row>
    <row r="2" spans="1:229" ht="15" customHeight="1" x14ac:dyDescent="0.25">
      <c r="A2" s="2"/>
      <c r="C2" s="2"/>
      <c r="D2" s="54">
        <v>-0.5</v>
      </c>
      <c r="E2" s="129" t="s">
        <v>105</v>
      </c>
      <c r="F2" s="109">
        <v>1</v>
      </c>
      <c r="G2" s="2"/>
      <c r="I2" s="27"/>
      <c r="J2" s="27"/>
      <c r="K2" s="26"/>
      <c r="L2" s="27"/>
      <c r="M2" s="27"/>
      <c r="N2" s="5"/>
      <c r="O2" s="5"/>
      <c r="P2" s="5"/>
      <c r="Q2" s="337" t="s">
        <v>75</v>
      </c>
      <c r="R2" s="337" t="s">
        <v>76</v>
      </c>
      <c r="S2" s="334" t="s">
        <v>55</v>
      </c>
      <c r="T2" s="335"/>
      <c r="U2" s="335"/>
      <c r="V2" s="335"/>
      <c r="W2" s="335"/>
      <c r="X2" s="336"/>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38"/>
      <c r="R3" s="338"/>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IF(AND(D4&gt;0,E4&gt;0,F4&gt;0),IF(ISBLANK(N4),IF(ISBLANK(L4),"",(F4-D4)*VLOOKUP(L4,VLookups!$A$2:$B$8,2,FALSE)),N4),"")</f>
        <v>12.727922061357855</v>
      </c>
      <c r="P4" s="82">
        <f t="shared" ref="P4:P35" si="2">IF(O4="","",O4^2)</f>
        <v>162</v>
      </c>
      <c r="Q4" s="102">
        <v>150</v>
      </c>
      <c r="R4" s="294">
        <f>IF(AND(Q4&gt;0,E4&gt;0,NOT(O4="")),ABS(VLOOKUP($Q$1,VLookups!$A$38:$B$39,2,FALSE)-_xlfn.NORM.DIST(Q4,K4,O4,TRUE)),"")</f>
        <v>0.94194912800972574</v>
      </c>
      <c r="S4" s="101">
        <f>IF(AND($D4&gt;0,$E4&gt;0,$F4&gt;0,NOT(ISBLANK($L4))),_xlfn.NORM.INV(ABS(VLOOKUP($Q$1,VLookups!$A$38:$B$39,2,FALSE)-S$3),$K4,$O4),"")</f>
        <v>113.68851155613717</v>
      </c>
      <c r="T4" s="100">
        <f>IF(AND($D4&gt;0,$E4&gt;0,$F4&gt;0,NOT(ISBLANK($L4))),_xlfn.NORM.INV(ABS(VLOOKUP($Q$1,VLookups!$A$38:$B$39,2,FALSE)-T$3),$K4,$O4),"")</f>
        <v>146.31148844386283</v>
      </c>
      <c r="U4" s="101">
        <f>IF(AND($D4&gt;0,$E4&gt;0,$F4&gt;0,NOT(ISBLANK($L4))),_xlfn.NORM.INV(ABS(VLOOKUP($Q$1,VLookups!$A$38:$B$39,2,FALSE)-U$3),$K4,$O4),"")</f>
        <v>143.19164340326591</v>
      </c>
      <c r="V4" s="100">
        <f>IF(AND($D4&gt;0,$E4&gt;0,$F4&gt;0,NOT(ISBLANK($L4))),_xlfn.NORM.INV(ABS(VLOOKUP($Q$1,VLookups!$A$38:$B$39,2,FALSE)-V$3),$K4,$O4),"")</f>
        <v>140.71208946609991</v>
      </c>
      <c r="W4" s="101">
        <f>IF(AND($D4&gt;0,$E4&gt;0,$F4&gt;0,NOT(ISBLANK($L4))),_xlfn.NORM.INV(ABS(VLOOKUP($Q$1,VLookups!$A$38:$B$39,2,FALSE)-W$3),$K4,$O4),"")</f>
        <v>138.58485297168045</v>
      </c>
      <c r="X4" s="100">
        <f>IF(AND($D4&gt;0,$E4&gt;0,$F4&gt;0,NOT(ISBLANK($L4))),_xlfn.NORM.INV(ABS(VLOOKUP($Q$1,VLookups!$A$38:$B$39,2,FALSE)-X$3),$K4,$O4),"")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IF(AND(D5&gt;0,E5&gt;0,F5&gt;0),IF(ISBLANK(N5),IF(ISBLANK(L5),"",(F5-D5)*VLOOKUP(L5,VLookups!$A$2:$B$8,2,FALSE)),N5),"")</f>
        <v>20.485281374238571</v>
      </c>
      <c r="P5" s="82">
        <f t="shared" si="2"/>
        <v>419.64675298172574</v>
      </c>
      <c r="Q5" s="102">
        <v>150</v>
      </c>
      <c r="R5" s="294">
        <f>IF(AND(Q5&gt;0,E5&gt;0,NOT(O5="")),ABS(VLOOKUP($Q$1,VLookups!$A$38:$B$39,2,FALSE)-_xlfn.NORM.DIST(Q5,K5,O5,TRUE)),"")</f>
        <v>0.83554474772056619</v>
      </c>
      <c r="S5" s="101">
        <f>IF(AND($D5&gt;0,$E5&gt;0,$F5&gt;0,NOT(ISBLANK($L5))),_xlfn.NORM.INV(ABS(VLOOKUP($Q$1,VLookups!$A$38:$B$39,2,FALSE)-S$3),$K5,$O5),"")</f>
        <v>103.74705558422292</v>
      </c>
      <c r="T5" s="100">
        <f>IF(AND($D5&gt;0,$E5&gt;0,$F5&gt;0,NOT(ISBLANK($L5))),_xlfn.NORM.INV(ABS(VLOOKUP($Q$1,VLookups!$A$38:$B$39,2,FALSE)-T$3),$K5,$O5),"")</f>
        <v>156.25294441577708</v>
      </c>
      <c r="U5" s="101">
        <f>IF(AND($D5&gt;0,$E5&gt;0,$F5&gt;0,NOT(ISBLANK($L5))),_xlfn.NORM.INV(ABS(VLOOKUP($Q$1,VLookups!$A$38:$B$39,2,FALSE)-U$3),$K5,$O5),"")</f>
        <v>151.23162960943608</v>
      </c>
      <c r="V5" s="100">
        <f>IF(AND($D5&gt;0,$E5&gt;0,$F5&gt;0,NOT(ISBLANK($L5))),_xlfn.NORM.INV(ABS(VLOOKUP($Q$1,VLookups!$A$38:$B$39,2,FALSE)-V$3),$K5,$O5),"")</f>
        <v>147.24084778027492</v>
      </c>
      <c r="W5" s="101">
        <f>IF(AND($D5&gt;0,$E5&gt;0,$F5&gt;0,NOT(ISBLANK($L5))),_xlfn.NORM.INV(ABS(VLOOKUP($Q$1,VLookups!$A$38:$B$39,2,FALSE)-W$3),$K5,$O5),"")</f>
        <v>143.81711231680663</v>
      </c>
      <c r="X5" s="100">
        <f>IF(AND($D5&gt;0,$E5&gt;0,$F5&gt;0,NOT(ISBLANK($L5))),_xlfn.NORM.INV(ABS(VLOOKUP($Q$1,VLookups!$A$38:$B$39,2,FALSE)-X$3),$K5,$O5),"")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IF(AND(D6&gt;0,E6&gt;0,F6&gt;0),IF(ISBLANK(N6),IF(ISBLANK(L6),"",(F6-D6)*VLOOKUP(L6,VLookups!$A$2:$B$8,2,FALSE)),N6),"")</f>
        <v>28.242640687119291</v>
      </c>
      <c r="P6" s="82">
        <f t="shared" si="2"/>
        <v>797.64675298172597</v>
      </c>
      <c r="Q6" s="102">
        <v>150</v>
      </c>
      <c r="R6" s="294">
        <f>IF(AND(Q6&gt;0,E6&gt;0,NOT(O6="")),ABS(VLOOKUP($Q$1,VLookups!$A$38:$B$39,2,FALSE)-_xlfn.NORM.DIST(Q6,K6,O6,TRUE)),"")</f>
        <v>0.76057365798347409</v>
      </c>
      <c r="S6" s="101">
        <f>IF(AND($D6&gt;0,$E6&gt;0,$F6&gt;0,NOT(ISBLANK($L6))),_xlfn.NORM.INV(ABS(VLOOKUP($Q$1,VLookups!$A$38:$B$39,2,FALSE)-S$3),$K6,$O6),"")</f>
        <v>93.80559961230864</v>
      </c>
      <c r="T6" s="100">
        <f>IF(AND($D6&gt;0,$E6&gt;0,$F6&gt;0,NOT(ISBLANK($L6))),_xlfn.NORM.INV(ABS(VLOOKUP($Q$1,VLookups!$A$38:$B$39,2,FALSE)-T$3),$K6,$O6),"")</f>
        <v>166.19440038769136</v>
      </c>
      <c r="U6" s="101">
        <f>IF(AND($D6&gt;0,$E6&gt;0,$F6&gt;0,NOT(ISBLANK($L6))),_xlfn.NORM.INV(ABS(VLOOKUP($Q$1,VLookups!$A$38:$B$39,2,FALSE)-U$3),$K6,$O6),"")</f>
        <v>159.27161581560625</v>
      </c>
      <c r="V6" s="100">
        <f>IF(AND($D6&gt;0,$E6&gt;0,$F6&gt;0,NOT(ISBLANK($L6))),_xlfn.NORM.INV(ABS(VLOOKUP($Q$1,VLookups!$A$38:$B$39,2,FALSE)-V$3),$K6,$O6),"")</f>
        <v>153.76960609444993</v>
      </c>
      <c r="W6" s="101">
        <f>IF(AND($D6&gt;0,$E6&gt;0,$F6&gt;0,NOT(ISBLANK($L6))),_xlfn.NORM.INV(ABS(VLOOKUP($Q$1,VLookups!$A$38:$B$39,2,FALSE)-W$3),$K6,$O6),"")</f>
        <v>149.04937166193278</v>
      </c>
      <c r="X6" s="100">
        <f>IF(AND($D6&gt;0,$E6&gt;0,$F6&gt;0,NOT(ISBLANK($L6))),_xlfn.NORM.INV(ABS(VLOOKUP($Q$1,VLookups!$A$38:$B$39,2,FALSE)-X$3),$K6,$O6),"")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IF(AND(D7&gt;0,E7&gt;0,F7&gt;0),IF(ISBLANK(N7),IF(ISBLANK(L7),"",(F7-D7)*VLOOKUP(L7,VLookups!$A$2:$B$8,2,FALSE)),N7),"")</f>
        <v>7.2</v>
      </c>
      <c r="P7" s="82">
        <f t="shared" si="2"/>
        <v>51.84</v>
      </c>
      <c r="Q7" s="102">
        <v>150</v>
      </c>
      <c r="R7" s="294">
        <f>IF(AND(Q7&gt;0,E7&gt;0,NOT(O7="")),ABS(VLOOKUP($Q$1,VLookups!$A$38:$B$39,2,FALSE)-_xlfn.NORM.DIST(Q7,K7,O7,TRUE)),"")</f>
        <v>0.99994964789707319</v>
      </c>
      <c r="S7" s="101">
        <f>IF(AND($D7&gt;0,$E7&gt;0,$F7&gt;0,NOT(ISBLANK($L7))),_xlfn.NORM.INV(ABS(VLOOKUP($Q$1,VLookups!$A$38:$B$39,2,FALSE)-S$3),$K7,$O7),"")</f>
        <v>112.77282872807888</v>
      </c>
      <c r="T7" s="100">
        <f>IF(AND($D7&gt;0,$E7&gt;0,$F7&gt;0,NOT(ISBLANK($L7))),_xlfn.NORM.INV(ABS(VLOOKUP($Q$1,VLookups!$A$38:$B$39,2,FALSE)-T$3),$K7,$O7),"")</f>
        <v>131.22717127192112</v>
      </c>
      <c r="U7" s="101">
        <f>IF(AND($D7&gt;0,$E7&gt;0,$F7&gt;0,NOT(ISBLANK($L7))),_xlfn.NORM.INV(ABS(VLOOKUP($Q$1,VLookups!$A$38:$B$39,2,FALSE)-U$3),$K7,$O7),"")</f>
        <v>129.4623204043553</v>
      </c>
      <c r="V7" s="100">
        <f>IF(AND($D7&gt;0,$E7&gt;0,$F7&gt;0,NOT(ISBLANK($L7))),_xlfn.NORM.INV(ABS(VLOOKUP($Q$1,VLookups!$A$38:$B$39,2,FALSE)-V$3),$K7,$O7),"")</f>
        <v>128.05967288172499</v>
      </c>
      <c r="W7" s="101">
        <f>IF(AND($D7&gt;0,$E7&gt;0,$F7&gt;0,NOT(ISBLANK($L7))),_xlfn.NORM.INV(ABS(VLOOKUP($Q$1,VLookups!$A$38:$B$39,2,FALSE)-W$3),$K7,$O7),"")</f>
        <v>126.85632620141179</v>
      </c>
      <c r="X7" s="100">
        <f>IF(AND($D7&gt;0,$E7&gt;0,$F7&gt;0,NOT(ISBLANK($L7))),_xlfn.NORM.INV(ABS(VLOOKUP($Q$1,VLookups!$A$38:$B$39,2,FALSE)-X$3),$K7,$O7),"")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IF(AND(D8&gt;0,E8&gt;0,F8&gt;0),IF(ISBLANK(N8),IF(ISBLANK(L8),"",(F8-D8)*VLOOKUP(L8,VLookups!$A$2:$B$8,2,FALSE)),N8),"")</f>
        <v>18.811378138741954</v>
      </c>
      <c r="P8" s="82">
        <f t="shared" si="2"/>
        <v>353.8679474787387</v>
      </c>
      <c r="Q8" s="102">
        <v>150</v>
      </c>
      <c r="R8" s="294">
        <f>IF(AND(Q8&gt;0,E8&gt;0,NOT(O8="")),ABS(VLOOKUP($Q$1,VLookups!$A$38:$B$39,2,FALSE)-_xlfn.NORM.DIST(Q8,K8,O8,TRUE)),"")</f>
        <v>0.93398959445836416</v>
      </c>
      <c r="S8" s="101">
        <f>IF(AND($D8&gt;0,$E8&gt;0,$F8&gt;0,NOT(ISBLANK($L8))),_xlfn.NORM.INV(ABS(VLOOKUP($Q$1,VLookups!$A$38:$B$39,2,FALSE)-S$3),$K8,$O8),"")</f>
        <v>97.558915562910443</v>
      </c>
      <c r="T8" s="100">
        <f>IF(AND($D8&gt;0,$E8&gt;0,$F8&gt;0,NOT(ISBLANK($L8))),_xlfn.NORM.INV(ABS(VLOOKUP($Q$1,VLookups!$A$38:$B$39,2,FALSE)-T$3),$K8,$O8),"")</f>
        <v>145.7744177704229</v>
      </c>
      <c r="U8" s="101">
        <f>IF(AND($D8&gt;0,$E8&gt;0,$F8&gt;0,NOT(ISBLANK($L8))),_xlfn.NORM.INV(ABS(VLOOKUP($Q$1,VLookups!$A$38:$B$39,2,FALSE)-U$3),$K8,$O8),"")</f>
        <v>141.16340707205237</v>
      </c>
      <c r="V8" s="100">
        <f>IF(AND($D8&gt;0,$E8&gt;0,$F8&gt;0,NOT(ISBLANK($L8))),_xlfn.NORM.INV(ABS(VLOOKUP($Q$1,VLookups!$A$38:$B$39,2,FALSE)-V$3),$K8,$O8),"")</f>
        <v>137.49872194100124</v>
      </c>
      <c r="W8" s="101">
        <f>IF(AND($D8&gt;0,$E8&gt;0,$F8&gt;0,NOT(ISBLANK($L8))),_xlfn.NORM.INV(ABS(VLOOKUP($Q$1,VLookups!$A$38:$B$39,2,FALSE)-W$3),$K8,$O8),"")</f>
        <v>134.35474840831077</v>
      </c>
      <c r="X8" s="100">
        <f>IF(AND($D8&gt;0,$E8&gt;0,$F8&gt;0,NOT(ISBLANK($L8))),_xlfn.NORM.INV(ABS(VLOOKUP($Q$1,VLookups!$A$38:$B$39,2,FALSE)-X$3),$K8,$O8),"")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IF(AND(D9&gt;0,E9&gt;0,F9&gt;0),IF(ISBLANK(N9),IF(ISBLANK(L9),"",(F9-D9)*VLOOKUP(L9,VLookups!$A$2:$B$8,2,FALSE)),N9),"")</f>
        <v>53.994871491391791</v>
      </c>
      <c r="P9" s="82">
        <f t="shared" si="2"/>
        <v>2915.4461473719139</v>
      </c>
      <c r="Q9" s="102">
        <v>150</v>
      </c>
      <c r="R9" s="294">
        <f>IF(AND(Q9&gt;0,E9&gt;0,NOT(O9="")),ABS(VLOOKUP($Q$1,VLookups!$A$38:$B$39,2,FALSE)-_xlfn.NORM.DIST(Q9,K9,O9,TRUE)),"")</f>
        <v>0.71076067976465174</v>
      </c>
      <c r="S9" s="101">
        <f>IF(AND($D9&gt;0,$E9&gt;0,$F9&gt;0,NOT(ISBLANK($L9))),_xlfn.NORM.INV(ABS(VLOOKUP($Q$1,VLookups!$A$38:$B$39,2,FALSE)-S$3),$K9,$O9),"")</f>
        <v>50.802787908827327</v>
      </c>
      <c r="T9" s="100">
        <f>IF(AND($D9&gt;0,$E9&gt;0,$F9&gt;0,NOT(ISBLANK($L9))),_xlfn.NORM.INV(ABS(VLOOKUP($Q$1,VLookups!$A$38:$B$39,2,FALSE)-T$3),$K9,$O9),"")</f>
        <v>189.19721209117267</v>
      </c>
      <c r="U9" s="101">
        <f>IF(AND($D9&gt;0,$E9&gt;0,$F9&gt;0,NOT(ISBLANK($L9))),_xlfn.NORM.INV(ABS(VLOOKUP($Q$1,VLookups!$A$38:$B$39,2,FALSE)-U$3),$K9,$O9),"")</f>
        <v>175.96208767510478</v>
      </c>
      <c r="V9" s="100">
        <f>IF(AND($D9&gt;0,$E9&gt;0,$F9&gt;0,NOT(ISBLANK($L9))),_xlfn.NORM.INV(ABS(VLOOKUP($Q$1,VLookups!$A$38:$B$39,2,FALSE)-V$3),$K9,$O9),"")</f>
        <v>165.44323035119618</v>
      </c>
      <c r="W9" s="101">
        <f>IF(AND($D9&gt;0,$E9&gt;0,$F9&gt;0,NOT(ISBLANK($L9))),_xlfn.NORM.INV(ABS(VLOOKUP($Q$1,VLookups!$A$38:$B$39,2,FALSE)-W$3),$K9,$O9),"")</f>
        <v>156.41898738409839</v>
      </c>
      <c r="X9" s="100">
        <f>IF(AND($D9&gt;0,$E9&gt;0,$F9&gt;0,NOT(ISBLANK($L9))),_xlfn.NORM.INV(ABS(VLOOKUP($Q$1,VLookups!$A$38:$B$39,2,FALSE)-X$3),$K9,$O9),"")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IF(AND(D10&gt;0,E10&gt;0,F10&gt;0),IF(ISBLANK(N10),IF(ISBLANK(L10),"",(F10-D10)*VLOOKUP(L10,VLookups!$A$2:$B$8,2,FALSE)),N10),"")</f>
        <v>52.806249630133742</v>
      </c>
      <c r="P10" s="82">
        <f t="shared" si="2"/>
        <v>2788.5</v>
      </c>
      <c r="Q10" s="102">
        <v>150</v>
      </c>
      <c r="R10" s="294">
        <f>IF(AND(Q10&gt;0,E10&gt;0,NOT(O10="")),ABS(VLOOKUP($Q$1,VLookups!$A$38:$B$39,2,FALSE)-_xlfn.NORM.DIST(Q10,K10,O10,TRUE)),"")</f>
        <v>0.65920887661136762</v>
      </c>
      <c r="S10" s="101">
        <f>IF(AND($D10&gt;0,$E10&gt;0,$F10&gt;0,NOT(ISBLANK($L10))),_xlfn.NORM.INV(ABS(VLOOKUP($Q$1,VLookups!$A$38:$B$39,2,FALSE)-S$3),$K10,$O10),"")</f>
        <v>60.659401449296453</v>
      </c>
      <c r="T10" s="100">
        <f>IF(AND($D10&gt;0,$E10&gt;0,$F10&gt;0,NOT(ISBLANK($L10))),_xlfn.NORM.INV(ABS(VLOOKUP($Q$1,VLookups!$A$38:$B$39,2,FALSE)-T$3),$K10,$O10),"")</f>
        <v>196.00726521737022</v>
      </c>
      <c r="U10" s="101">
        <f>IF(AND($D10&gt;0,$E10&gt;0,$F10&gt;0,NOT(ISBLANK($L10))),_xlfn.NORM.INV(ABS(VLOOKUP($Q$1,VLookups!$A$38:$B$39,2,FALSE)-U$3),$K10,$O10),"")</f>
        <v>183.06349362394803</v>
      </c>
      <c r="V10" s="100">
        <f>IF(AND($D10&gt;0,$E10&gt;0,$F10&gt;0,NOT(ISBLANK($L10))),_xlfn.NORM.INV(ABS(VLOOKUP($Q$1,VLookups!$A$38:$B$39,2,FALSE)-V$3),$K10,$O10),"")</f>
        <v>172.77619428740576</v>
      </c>
      <c r="W10" s="101">
        <f>IF(AND($D10&gt;0,$E10&gt;0,$F10&gt;0,NOT(ISBLANK($L10))),_xlfn.NORM.INV(ABS(VLOOKUP($Q$1,VLookups!$A$38:$B$39,2,FALSE)-W$3),$K10,$O10),"")</f>
        <v>163.9506074551542</v>
      </c>
      <c r="X10" s="100">
        <f>IF(AND($D10&gt;0,$E10&gt;0,$F10&gt;0,NOT(ISBLANK($L10))),_xlfn.NORM.INV(ABS(VLOOKUP($Q$1,VLookups!$A$38:$B$39,2,FALSE)-X$3),$K10,$O10),"")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IF(AND(D11&gt;0,E11&gt;0,F11&gt;0),IF(ISBLANK(N11),IF(ISBLANK(L11),"",(F11-D11)*VLOOKUP(L11,VLookups!$A$2:$B$8,2,FALSE)),N11),"")</f>
        <v/>
      </c>
      <c r="P11" s="82" t="str">
        <f t="shared" si="2"/>
        <v/>
      </c>
      <c r="Q11" s="102"/>
      <c r="R11" s="294" t="str">
        <f>IF(AND(Q11&gt;0,E11&gt;0,NOT(O11="")),ABS(VLOOKUP($Q$1,VLookups!$A$38:$B$39,2,FALSE)-_xlfn.NORM.DIST(Q11,K11,O11,TRUE)),"")</f>
        <v/>
      </c>
      <c r="S11" s="101" t="str">
        <f>IF(AND($D11&gt;0,$E11&gt;0,$F11&gt;0,NOT(ISBLANK($L11))),_xlfn.NORM.INV(ABS(VLOOKUP($Q$1,VLookups!$A$38:$B$39,2,FALSE)-S$3),$K11,$O11),"")</f>
        <v/>
      </c>
      <c r="T11" s="100" t="str">
        <f>IF(AND($D11&gt;0,$E11&gt;0,$F11&gt;0,NOT(ISBLANK($L11))),_xlfn.NORM.INV(ABS(VLOOKUP($Q$1,VLookups!$A$38:$B$39,2,FALSE)-T$3),$K11,$O11),"")</f>
        <v/>
      </c>
      <c r="U11" s="101" t="str">
        <f>IF(AND($D11&gt;0,$E11&gt;0,$F11&gt;0,NOT(ISBLANK($L11))),_xlfn.NORM.INV(ABS(VLOOKUP($Q$1,VLookups!$A$38:$B$39,2,FALSE)-U$3),$K11,$O11),"")</f>
        <v/>
      </c>
      <c r="V11" s="100" t="str">
        <f>IF(AND($D11&gt;0,$E11&gt;0,$F11&gt;0,NOT(ISBLANK($L11))),_xlfn.NORM.INV(ABS(VLOOKUP($Q$1,VLookups!$A$38:$B$39,2,FALSE)-V$3),$K11,$O11),"")</f>
        <v/>
      </c>
      <c r="W11" s="101" t="str">
        <f>IF(AND($D11&gt;0,$E11&gt;0,$F11&gt;0,NOT(ISBLANK($L11))),_xlfn.NORM.INV(ABS(VLOOKUP($Q$1,VLookups!$A$38:$B$39,2,FALSE)-W$3),$K11,$O11),"")</f>
        <v/>
      </c>
      <c r="X11" s="100" t="str">
        <f>IF(AND($D11&gt;0,$E11&gt;0,$F11&gt;0,NOT(ISBLANK($L11))),_xlfn.NORM.INV(ABS(VLOOKUP($Q$1,VLookups!$A$38:$B$39,2,FALSE)-X$3),$K11,$O11),"")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IF(AND(D12&gt;0,E12&gt;0,F12&gt;0),IF(ISBLANK(N12),IF(ISBLANK(L12),"",(F12-D12)*VLOOKUP(L12,VLookups!$A$2:$B$8,2,FALSE)),N12),"")</f>
        <v/>
      </c>
      <c r="P12" s="82" t="str">
        <f t="shared" si="2"/>
        <v/>
      </c>
      <c r="Q12" s="102"/>
      <c r="R12" s="294" t="str">
        <f>IF(AND(Q12&gt;0,E12&gt;0,NOT(O12="")),ABS(VLOOKUP($Q$1,VLookups!$A$38:$B$39,2,FALSE)-_xlfn.NORM.DIST(Q12,K12,O12,TRUE)),"")</f>
        <v/>
      </c>
      <c r="S12" s="101" t="str">
        <f>IF(AND($D12&gt;0,$E12&gt;0,$F12&gt;0,NOT(ISBLANK($L12))),_xlfn.NORM.INV(ABS(VLOOKUP($Q$1,VLookups!$A$38:$B$39,2,FALSE)-S$3),$K12,$O12),"")</f>
        <v/>
      </c>
      <c r="T12" s="100" t="str">
        <f>IF(AND($D12&gt;0,$E12&gt;0,$F12&gt;0,NOT(ISBLANK($L12))),_xlfn.NORM.INV(ABS(VLOOKUP($Q$1,VLookups!$A$38:$B$39,2,FALSE)-T$3),$K12,$O12),"")</f>
        <v/>
      </c>
      <c r="U12" s="101" t="str">
        <f>IF(AND($D12&gt;0,$E12&gt;0,$F12&gt;0,NOT(ISBLANK($L12))),_xlfn.NORM.INV(ABS(VLOOKUP($Q$1,VLookups!$A$38:$B$39,2,FALSE)-U$3),$K12,$O12),"")</f>
        <v/>
      </c>
      <c r="V12" s="100" t="str">
        <f>IF(AND($D12&gt;0,$E12&gt;0,$F12&gt;0,NOT(ISBLANK($L12))),_xlfn.NORM.INV(ABS(VLOOKUP($Q$1,VLookups!$A$38:$B$39,2,FALSE)-V$3),$K12,$O12),"")</f>
        <v/>
      </c>
      <c r="W12" s="101" t="str">
        <f>IF(AND($D12&gt;0,$E12&gt;0,$F12&gt;0,NOT(ISBLANK($L12))),_xlfn.NORM.INV(ABS(VLOOKUP($Q$1,VLookups!$A$38:$B$39,2,FALSE)-W$3),$K12,$O12),"")</f>
        <v/>
      </c>
      <c r="X12" s="100" t="str">
        <f>IF(AND($D12&gt;0,$E12&gt;0,$F12&gt;0,NOT(ISBLANK($L12))),_xlfn.NORM.INV(ABS(VLOOKUP($Q$1,VLookups!$A$38:$B$39,2,FALSE)-X$3),$K12,$O12),"")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IF(AND(D13&gt;0,E13&gt;0,F13&gt;0),IF(ISBLANK(N13),IF(ISBLANK(L13),"",(F13-D13)*VLOOKUP(L13,VLookups!$A$2:$B$8,2,FALSE)),N13),"")</f>
        <v/>
      </c>
      <c r="P13" s="82" t="str">
        <f t="shared" si="2"/>
        <v/>
      </c>
      <c r="Q13" s="102"/>
      <c r="R13" s="294" t="str">
        <f>IF(AND(Q13&gt;0,E13&gt;0,NOT(O13="")),ABS(VLOOKUP($Q$1,VLookups!$A$38:$B$39,2,FALSE)-_xlfn.NORM.DIST(Q13,K13,O13,TRUE)),"")</f>
        <v/>
      </c>
      <c r="S13" s="101" t="str">
        <f>IF(AND($D13&gt;0,$E13&gt;0,$F13&gt;0,NOT(ISBLANK($L13))),_xlfn.NORM.INV(ABS(VLOOKUP($Q$1,VLookups!$A$38:$B$39,2,FALSE)-S$3),$K13,$O13),"")</f>
        <v/>
      </c>
      <c r="T13" s="100" t="str">
        <f>IF(AND($D13&gt;0,$E13&gt;0,$F13&gt;0,NOT(ISBLANK($L13))),_xlfn.NORM.INV(ABS(VLOOKUP($Q$1,VLookups!$A$38:$B$39,2,FALSE)-T$3),$K13,$O13),"")</f>
        <v/>
      </c>
      <c r="U13" s="101" t="str">
        <f>IF(AND($D13&gt;0,$E13&gt;0,$F13&gt;0,NOT(ISBLANK($L13))),_xlfn.NORM.INV(ABS(VLOOKUP($Q$1,VLookups!$A$38:$B$39,2,FALSE)-U$3),$K13,$O13),"")</f>
        <v/>
      </c>
      <c r="V13" s="100" t="str">
        <f>IF(AND($D13&gt;0,$E13&gt;0,$F13&gt;0,NOT(ISBLANK($L13))),_xlfn.NORM.INV(ABS(VLOOKUP($Q$1,VLookups!$A$38:$B$39,2,FALSE)-V$3),$K13,$O13),"")</f>
        <v/>
      </c>
      <c r="W13" s="101" t="str">
        <f>IF(AND($D13&gt;0,$E13&gt;0,$F13&gt;0,NOT(ISBLANK($L13))),_xlfn.NORM.INV(ABS(VLOOKUP($Q$1,VLookups!$A$38:$B$39,2,FALSE)-W$3),$K13,$O13),"")</f>
        <v/>
      </c>
      <c r="X13" s="100" t="str">
        <f>IF(AND($D13&gt;0,$E13&gt;0,$F13&gt;0,NOT(ISBLANK($L13))),_xlfn.NORM.INV(ABS(VLOOKUP($Q$1,VLookups!$A$38:$B$39,2,FALSE)-X$3),$K13,$O13),"")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hidden="1"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IF(AND(D14&gt;0,E14&gt;0,F14&gt;0),IF(ISBLANK(N14),IF(ISBLANK(L14),"",(F14-D14)*VLOOKUP(L14,VLookups!$A$2:$B$8,2,FALSE)),N14),"")</f>
        <v/>
      </c>
      <c r="P14" s="82" t="str">
        <f t="shared" si="2"/>
        <v/>
      </c>
      <c r="Q14" s="102"/>
      <c r="R14" s="294" t="str">
        <f>IF(AND(Q14&gt;0,E14&gt;0,NOT(O14="")),ABS(VLOOKUP($Q$1,VLookups!$A$38:$B$39,2,FALSE)-_xlfn.NORM.DIST(Q14,K14,O14,TRUE)),"")</f>
        <v/>
      </c>
      <c r="S14" s="101" t="str">
        <f>IF(AND($D14&gt;0,$E14&gt;0,$F14&gt;0,NOT(ISBLANK($L14))),_xlfn.NORM.INV(ABS(VLOOKUP($Q$1,VLookups!$A$38:$B$39,2,FALSE)-S$3),$K14,$O14),"")</f>
        <v/>
      </c>
      <c r="T14" s="100" t="str">
        <f>IF(AND($D14&gt;0,$E14&gt;0,$F14&gt;0,NOT(ISBLANK($L14))),_xlfn.NORM.INV(ABS(VLOOKUP($Q$1,VLookups!$A$38:$B$39,2,FALSE)-T$3),$K14,$O14),"")</f>
        <v/>
      </c>
      <c r="U14" s="101" t="str">
        <f>IF(AND($D14&gt;0,$E14&gt;0,$F14&gt;0,NOT(ISBLANK($L14))),_xlfn.NORM.INV(ABS(VLOOKUP($Q$1,VLookups!$A$38:$B$39,2,FALSE)-U$3),$K14,$O14),"")</f>
        <v/>
      </c>
      <c r="V14" s="100" t="str">
        <f>IF(AND($D14&gt;0,$E14&gt;0,$F14&gt;0,NOT(ISBLANK($L14))),_xlfn.NORM.INV(ABS(VLOOKUP($Q$1,VLookups!$A$38:$B$39,2,FALSE)-V$3),$K14,$O14),"")</f>
        <v/>
      </c>
      <c r="W14" s="101" t="str">
        <f>IF(AND($D14&gt;0,$E14&gt;0,$F14&gt;0,NOT(ISBLANK($L14))),_xlfn.NORM.INV(ABS(VLOOKUP($Q$1,VLookups!$A$38:$B$39,2,FALSE)-W$3),$K14,$O14),"")</f>
        <v/>
      </c>
      <c r="X14" s="100" t="str">
        <f>IF(AND($D14&gt;0,$E14&gt;0,$F14&gt;0,NOT(ISBLANK($L14))),_xlfn.NORM.INV(ABS(VLOOKUP($Q$1,VLookups!$A$38:$B$39,2,FALSE)-X$3),$K14,$O14),"")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hidden="1"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IF(AND(D15&gt;0,E15&gt;0,F15&gt;0),IF(ISBLANK(N15),IF(ISBLANK(L15),"",(F15-D15)*VLOOKUP(L15,VLookups!$A$2:$B$8,2,FALSE)),N15),"")</f>
        <v/>
      </c>
      <c r="P15" s="82" t="str">
        <f t="shared" si="2"/>
        <v/>
      </c>
      <c r="Q15" s="102"/>
      <c r="R15" s="294" t="str">
        <f>IF(AND(Q15&gt;0,E15&gt;0,NOT(O15="")),ABS(VLOOKUP($Q$1,VLookups!$A$38:$B$39,2,FALSE)-_xlfn.NORM.DIST(Q15,K15,O15,TRUE)),"")</f>
        <v/>
      </c>
      <c r="S15" s="101" t="str">
        <f>IF(AND($D15&gt;0,$E15&gt;0,$F15&gt;0,NOT(ISBLANK($L15))),_xlfn.NORM.INV(ABS(VLOOKUP($Q$1,VLookups!$A$38:$B$39,2,FALSE)-S$3),$K15,$O15),"")</f>
        <v/>
      </c>
      <c r="T15" s="100" t="str">
        <f>IF(AND($D15&gt;0,$E15&gt;0,$F15&gt;0,NOT(ISBLANK($L15))),_xlfn.NORM.INV(ABS(VLOOKUP($Q$1,VLookups!$A$38:$B$39,2,FALSE)-T$3),$K15,$O15),"")</f>
        <v/>
      </c>
      <c r="U15" s="101" t="str">
        <f>IF(AND($D15&gt;0,$E15&gt;0,$F15&gt;0,NOT(ISBLANK($L15))),_xlfn.NORM.INV(ABS(VLOOKUP($Q$1,VLookups!$A$38:$B$39,2,FALSE)-U$3),$K15,$O15),"")</f>
        <v/>
      </c>
      <c r="V15" s="100" t="str">
        <f>IF(AND($D15&gt;0,$E15&gt;0,$F15&gt;0,NOT(ISBLANK($L15))),_xlfn.NORM.INV(ABS(VLOOKUP($Q$1,VLookups!$A$38:$B$39,2,FALSE)-V$3),$K15,$O15),"")</f>
        <v/>
      </c>
      <c r="W15" s="101" t="str">
        <f>IF(AND($D15&gt;0,$E15&gt;0,$F15&gt;0,NOT(ISBLANK($L15))),_xlfn.NORM.INV(ABS(VLOOKUP($Q$1,VLookups!$A$38:$B$39,2,FALSE)-W$3),$K15,$O15),"")</f>
        <v/>
      </c>
      <c r="X15" s="100" t="str">
        <f>IF(AND($D15&gt;0,$E15&gt;0,$F15&gt;0,NOT(ISBLANK($L15))),_xlfn.NORM.INV(ABS(VLOOKUP($Q$1,VLookups!$A$38:$B$39,2,FALSE)-X$3),$K15,$O15),"")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hidden="1"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IF(AND(D16&gt;0,E16&gt;0,F16&gt;0),IF(ISBLANK(N16),IF(ISBLANK(L16),"",(F16-D16)*VLOOKUP(L16,VLookups!$A$2:$B$8,2,FALSE)),N16),"")</f>
        <v/>
      </c>
      <c r="P16" s="82" t="str">
        <f t="shared" si="2"/>
        <v/>
      </c>
      <c r="Q16" s="102"/>
      <c r="R16" s="294" t="str">
        <f>IF(AND(Q16&gt;0,E16&gt;0,NOT(O16="")),ABS(VLOOKUP($Q$1,VLookups!$A$38:$B$39,2,FALSE)-_xlfn.NORM.DIST(Q16,K16,O16,TRUE)),"")</f>
        <v/>
      </c>
      <c r="S16" s="101" t="str">
        <f>IF(AND($D16&gt;0,$E16&gt;0,$F16&gt;0,NOT(ISBLANK($L16))),_xlfn.NORM.INV(ABS(VLOOKUP($Q$1,VLookups!$A$38:$B$39,2,FALSE)-S$3),$K16,$O16),"")</f>
        <v/>
      </c>
      <c r="T16" s="100" t="str">
        <f>IF(AND($D16&gt;0,$E16&gt;0,$F16&gt;0,NOT(ISBLANK($L16))),_xlfn.NORM.INV(ABS(VLOOKUP($Q$1,VLookups!$A$38:$B$39,2,FALSE)-T$3),$K16,$O16),"")</f>
        <v/>
      </c>
      <c r="U16" s="101" t="str">
        <f>IF(AND($D16&gt;0,$E16&gt;0,$F16&gt;0,NOT(ISBLANK($L16))),_xlfn.NORM.INV(ABS(VLOOKUP($Q$1,VLookups!$A$38:$B$39,2,FALSE)-U$3),$K16,$O16),"")</f>
        <v/>
      </c>
      <c r="V16" s="100" t="str">
        <f>IF(AND($D16&gt;0,$E16&gt;0,$F16&gt;0,NOT(ISBLANK($L16))),_xlfn.NORM.INV(ABS(VLOOKUP($Q$1,VLookups!$A$38:$B$39,2,FALSE)-V$3),$K16,$O16),"")</f>
        <v/>
      </c>
      <c r="W16" s="101" t="str">
        <f>IF(AND($D16&gt;0,$E16&gt;0,$F16&gt;0,NOT(ISBLANK($L16))),_xlfn.NORM.INV(ABS(VLOOKUP($Q$1,VLookups!$A$38:$B$39,2,FALSE)-W$3),$K16,$O16),"")</f>
        <v/>
      </c>
      <c r="X16" s="100" t="str">
        <f>IF(AND($D16&gt;0,$E16&gt;0,$F16&gt;0,NOT(ISBLANK($L16))),_xlfn.NORM.INV(ABS(VLOOKUP($Q$1,VLookups!$A$38:$B$39,2,FALSE)-X$3),$K16,$O16),"")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hidden="1"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IF(AND(D17&gt;0,E17&gt;0,F17&gt;0),IF(ISBLANK(N17),IF(ISBLANK(L17),"",(F17-D17)*VLOOKUP(L17,VLookups!$A$2:$B$8,2,FALSE)),N17),"")</f>
        <v/>
      </c>
      <c r="P17" s="82" t="str">
        <f t="shared" si="2"/>
        <v/>
      </c>
      <c r="Q17" s="102"/>
      <c r="R17" s="294" t="str">
        <f>IF(AND(Q17&gt;0,E17&gt;0,NOT(O17="")),ABS(VLOOKUP($Q$1,VLookups!$A$38:$B$39,2,FALSE)-_xlfn.NORM.DIST(Q17,K17,O17,TRUE)),"")</f>
        <v/>
      </c>
      <c r="S17" s="101" t="str">
        <f>IF(AND($D17&gt;0,$E17&gt;0,$F17&gt;0,NOT(ISBLANK($L17))),_xlfn.NORM.INV(ABS(VLOOKUP($Q$1,VLookups!$A$38:$B$39,2,FALSE)-S$3),$K17,$O17),"")</f>
        <v/>
      </c>
      <c r="T17" s="100" t="str">
        <f>IF(AND($D17&gt;0,$E17&gt;0,$F17&gt;0,NOT(ISBLANK($L17))),_xlfn.NORM.INV(ABS(VLOOKUP($Q$1,VLookups!$A$38:$B$39,2,FALSE)-T$3),$K17,$O17),"")</f>
        <v/>
      </c>
      <c r="U17" s="101" t="str">
        <f>IF(AND($D17&gt;0,$E17&gt;0,$F17&gt;0,NOT(ISBLANK($L17))),_xlfn.NORM.INV(ABS(VLOOKUP($Q$1,VLookups!$A$38:$B$39,2,FALSE)-U$3),$K17,$O17),"")</f>
        <v/>
      </c>
      <c r="V17" s="100" t="str">
        <f>IF(AND($D17&gt;0,$E17&gt;0,$F17&gt;0,NOT(ISBLANK($L17))),_xlfn.NORM.INV(ABS(VLOOKUP($Q$1,VLookups!$A$38:$B$39,2,FALSE)-V$3),$K17,$O17),"")</f>
        <v/>
      </c>
      <c r="W17" s="101" t="str">
        <f>IF(AND($D17&gt;0,$E17&gt;0,$F17&gt;0,NOT(ISBLANK($L17))),_xlfn.NORM.INV(ABS(VLOOKUP($Q$1,VLookups!$A$38:$B$39,2,FALSE)-W$3),$K17,$O17),"")</f>
        <v/>
      </c>
      <c r="X17" s="100" t="str">
        <f>IF(AND($D17&gt;0,$E17&gt;0,$F17&gt;0,NOT(ISBLANK($L17))),_xlfn.NORM.INV(ABS(VLOOKUP($Q$1,VLookups!$A$38:$B$39,2,FALSE)-X$3),$K17,$O17),"")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hidden="1"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IF(AND(D18&gt;0,E18&gt;0,F18&gt;0),IF(ISBLANK(N18),IF(ISBLANK(L18),"",(F18-D18)*VLOOKUP(L18,VLookups!$A$2:$B$8,2,FALSE)),N18),"")</f>
        <v/>
      </c>
      <c r="P18" s="82" t="str">
        <f t="shared" si="2"/>
        <v/>
      </c>
      <c r="Q18" s="102"/>
      <c r="R18" s="294" t="str">
        <f>IF(AND(Q18&gt;0,E18&gt;0,NOT(O18="")),ABS(VLOOKUP($Q$1,VLookups!$A$38:$B$39,2,FALSE)-_xlfn.NORM.DIST(Q18,K18,O18,TRUE)),"")</f>
        <v/>
      </c>
      <c r="S18" s="101" t="str">
        <f>IF(AND($D18&gt;0,$E18&gt;0,$F18&gt;0,NOT(ISBLANK($L18))),_xlfn.NORM.INV(ABS(VLOOKUP($Q$1,VLookups!$A$38:$B$39,2,FALSE)-S$3),$K18,$O18),"")</f>
        <v/>
      </c>
      <c r="T18" s="100" t="str">
        <f>IF(AND($D18&gt;0,$E18&gt;0,$F18&gt;0,NOT(ISBLANK($L18))),_xlfn.NORM.INV(ABS(VLOOKUP($Q$1,VLookups!$A$38:$B$39,2,FALSE)-T$3),$K18,$O18),"")</f>
        <v/>
      </c>
      <c r="U18" s="101" t="str">
        <f>IF(AND($D18&gt;0,$E18&gt;0,$F18&gt;0,NOT(ISBLANK($L18))),_xlfn.NORM.INV(ABS(VLOOKUP($Q$1,VLookups!$A$38:$B$39,2,FALSE)-U$3),$K18,$O18),"")</f>
        <v/>
      </c>
      <c r="V18" s="100" t="str">
        <f>IF(AND($D18&gt;0,$E18&gt;0,$F18&gt;0,NOT(ISBLANK($L18))),_xlfn.NORM.INV(ABS(VLOOKUP($Q$1,VLookups!$A$38:$B$39,2,FALSE)-V$3),$K18,$O18),"")</f>
        <v/>
      </c>
      <c r="W18" s="101" t="str">
        <f>IF(AND($D18&gt;0,$E18&gt;0,$F18&gt;0,NOT(ISBLANK($L18))),_xlfn.NORM.INV(ABS(VLOOKUP($Q$1,VLookups!$A$38:$B$39,2,FALSE)-W$3),$K18,$O18),"")</f>
        <v/>
      </c>
      <c r="X18" s="100" t="str">
        <f>IF(AND($D18&gt;0,$E18&gt;0,$F18&gt;0,NOT(ISBLANK($L18))),_xlfn.NORM.INV(ABS(VLOOKUP($Q$1,VLookups!$A$38:$B$39,2,FALSE)-X$3),$K18,$O18),"")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hidden="1"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IF(AND(D19&gt;0,E19&gt;0,F19&gt;0),IF(ISBLANK(N19),IF(ISBLANK(L19),"",(F19-D19)*VLOOKUP(L19,VLookups!$A$2:$B$8,2,FALSE)),N19),"")</f>
        <v/>
      </c>
      <c r="P19" s="82" t="str">
        <f t="shared" si="2"/>
        <v/>
      </c>
      <c r="Q19" s="102"/>
      <c r="R19" s="294" t="str">
        <f>IF(AND(Q19&gt;0,E19&gt;0,NOT(O19="")),ABS(VLOOKUP($Q$1,VLookups!$A$38:$B$39,2,FALSE)-_xlfn.NORM.DIST(Q19,K19,O19,TRUE)),"")</f>
        <v/>
      </c>
      <c r="S19" s="101" t="str">
        <f>IF(AND($D19&gt;0,$E19&gt;0,$F19&gt;0,NOT(ISBLANK($L19))),_xlfn.NORM.INV(ABS(VLOOKUP($Q$1,VLookups!$A$38:$B$39,2,FALSE)-S$3),$K19,$O19),"")</f>
        <v/>
      </c>
      <c r="T19" s="100" t="str">
        <f>IF(AND($D19&gt;0,$E19&gt;0,$F19&gt;0,NOT(ISBLANK($L19))),_xlfn.NORM.INV(ABS(VLOOKUP($Q$1,VLookups!$A$38:$B$39,2,FALSE)-T$3),$K19,$O19),"")</f>
        <v/>
      </c>
      <c r="U19" s="101" t="str">
        <f>IF(AND($D19&gt;0,$E19&gt;0,$F19&gt;0,NOT(ISBLANK($L19))),_xlfn.NORM.INV(ABS(VLOOKUP($Q$1,VLookups!$A$38:$B$39,2,FALSE)-U$3),$K19,$O19),"")</f>
        <v/>
      </c>
      <c r="V19" s="100" t="str">
        <f>IF(AND($D19&gt;0,$E19&gt;0,$F19&gt;0,NOT(ISBLANK($L19))),_xlfn.NORM.INV(ABS(VLOOKUP($Q$1,VLookups!$A$38:$B$39,2,FALSE)-V$3),$K19,$O19),"")</f>
        <v/>
      </c>
      <c r="W19" s="101" t="str">
        <f>IF(AND($D19&gt;0,$E19&gt;0,$F19&gt;0,NOT(ISBLANK($L19))),_xlfn.NORM.INV(ABS(VLOOKUP($Q$1,VLookups!$A$38:$B$39,2,FALSE)-W$3),$K19,$O19),"")</f>
        <v/>
      </c>
      <c r="X19" s="100" t="str">
        <f>IF(AND($D19&gt;0,$E19&gt;0,$F19&gt;0,NOT(ISBLANK($L19))),_xlfn.NORM.INV(ABS(VLOOKUP($Q$1,VLookups!$A$38:$B$39,2,FALSE)-X$3),$K19,$O19),"")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hidden="1"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IF(AND(D20&gt;0,E20&gt;0,F20&gt;0),IF(ISBLANK(N20),IF(ISBLANK(L20),"",(F20-D20)*VLOOKUP(L20,VLookups!$A$2:$B$8,2,FALSE)),N20),"")</f>
        <v/>
      </c>
      <c r="P20" s="82" t="str">
        <f t="shared" si="2"/>
        <v/>
      </c>
      <c r="Q20" s="102"/>
      <c r="R20" s="294" t="str">
        <f>IF(AND(Q20&gt;0,E20&gt;0,NOT(O20="")),ABS(VLOOKUP($Q$1,VLookups!$A$38:$B$39,2,FALSE)-_xlfn.NORM.DIST(Q20,K20,O20,TRUE)),"")</f>
        <v/>
      </c>
      <c r="S20" s="101" t="str">
        <f>IF(AND($D20&gt;0,$E20&gt;0,$F20&gt;0,NOT(ISBLANK($L20))),_xlfn.NORM.INV(ABS(VLOOKUP($Q$1,VLookups!$A$38:$B$39,2,FALSE)-S$3),$K20,$O20),"")</f>
        <v/>
      </c>
      <c r="T20" s="100" t="str">
        <f>IF(AND($D20&gt;0,$E20&gt;0,$F20&gt;0,NOT(ISBLANK($L20))),_xlfn.NORM.INV(ABS(VLOOKUP($Q$1,VLookups!$A$38:$B$39,2,FALSE)-T$3),$K20,$O20),"")</f>
        <v/>
      </c>
      <c r="U20" s="101" t="str">
        <f>IF(AND($D20&gt;0,$E20&gt;0,$F20&gt;0,NOT(ISBLANK($L20))),_xlfn.NORM.INV(ABS(VLOOKUP($Q$1,VLookups!$A$38:$B$39,2,FALSE)-U$3),$K20,$O20),"")</f>
        <v/>
      </c>
      <c r="V20" s="100" t="str">
        <f>IF(AND($D20&gt;0,$E20&gt;0,$F20&gt;0,NOT(ISBLANK($L20))),_xlfn.NORM.INV(ABS(VLOOKUP($Q$1,VLookups!$A$38:$B$39,2,FALSE)-V$3),$K20,$O20),"")</f>
        <v/>
      </c>
      <c r="W20" s="101" t="str">
        <f>IF(AND($D20&gt;0,$E20&gt;0,$F20&gt;0,NOT(ISBLANK($L20))),_xlfn.NORM.INV(ABS(VLOOKUP($Q$1,VLookups!$A$38:$B$39,2,FALSE)-W$3),$K20,$O20),"")</f>
        <v/>
      </c>
      <c r="X20" s="100" t="str">
        <f>IF(AND($D20&gt;0,$E20&gt;0,$F20&gt;0,NOT(ISBLANK($L20))),_xlfn.NORM.INV(ABS(VLOOKUP($Q$1,VLookups!$A$38:$B$39,2,FALSE)-X$3),$K20,$O20),"")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hidden="1"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IF(AND(D21&gt;0,E21&gt;0,F21&gt;0),IF(ISBLANK(N21),IF(ISBLANK(L21),"",(F21-D21)*VLOOKUP(L21,VLookups!$A$2:$B$8,2,FALSE)),N21),"")</f>
        <v/>
      </c>
      <c r="P21" s="82" t="str">
        <f t="shared" si="2"/>
        <v/>
      </c>
      <c r="Q21" s="102"/>
      <c r="R21" s="294" t="str">
        <f>IF(AND(Q21&gt;0,E21&gt;0,NOT(O21="")),ABS(VLOOKUP($Q$1,VLookups!$A$38:$B$39,2,FALSE)-_xlfn.NORM.DIST(Q21,K21,O21,TRUE)),"")</f>
        <v/>
      </c>
      <c r="S21" s="101" t="str">
        <f>IF(AND($D21&gt;0,$E21&gt;0,$F21&gt;0,NOT(ISBLANK($L21))),_xlfn.NORM.INV(ABS(VLOOKUP($Q$1,VLookups!$A$38:$B$39,2,FALSE)-S$3),$K21,$O21),"")</f>
        <v/>
      </c>
      <c r="T21" s="100" t="str">
        <f>IF(AND($D21&gt;0,$E21&gt;0,$F21&gt;0,NOT(ISBLANK($L21))),_xlfn.NORM.INV(ABS(VLOOKUP($Q$1,VLookups!$A$38:$B$39,2,FALSE)-T$3),$K21,$O21),"")</f>
        <v/>
      </c>
      <c r="U21" s="101" t="str">
        <f>IF(AND($D21&gt;0,$E21&gt;0,$F21&gt;0,NOT(ISBLANK($L21))),_xlfn.NORM.INV(ABS(VLOOKUP($Q$1,VLookups!$A$38:$B$39,2,FALSE)-U$3),$K21,$O21),"")</f>
        <v/>
      </c>
      <c r="V21" s="100" t="str">
        <f>IF(AND($D21&gt;0,$E21&gt;0,$F21&gt;0,NOT(ISBLANK($L21))),_xlfn.NORM.INV(ABS(VLOOKUP($Q$1,VLookups!$A$38:$B$39,2,FALSE)-V$3),$K21,$O21),"")</f>
        <v/>
      </c>
      <c r="W21" s="101" t="str">
        <f>IF(AND($D21&gt;0,$E21&gt;0,$F21&gt;0,NOT(ISBLANK($L21))),_xlfn.NORM.INV(ABS(VLOOKUP($Q$1,VLookups!$A$38:$B$39,2,FALSE)-W$3),$K21,$O21),"")</f>
        <v/>
      </c>
      <c r="X21" s="100" t="str">
        <f>IF(AND($D21&gt;0,$E21&gt;0,$F21&gt;0,NOT(ISBLANK($L21))),_xlfn.NORM.INV(ABS(VLOOKUP($Q$1,VLookups!$A$38:$B$39,2,FALSE)-X$3),$K21,$O21),"")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hidden="1"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IF(AND(D22&gt;0,E22&gt;0,F22&gt;0),IF(ISBLANK(N22),IF(ISBLANK(L22),"",(F22-D22)*VLOOKUP(L22,VLookups!$A$2:$B$8,2,FALSE)),N22),"")</f>
        <v/>
      </c>
      <c r="P22" s="82" t="str">
        <f t="shared" si="2"/>
        <v/>
      </c>
      <c r="Q22" s="102"/>
      <c r="R22" s="294" t="str">
        <f>IF(AND(Q22&gt;0,E22&gt;0,NOT(O22="")),ABS(VLOOKUP($Q$1,VLookups!$A$38:$B$39,2,FALSE)-_xlfn.NORM.DIST(Q22,K22,O22,TRUE)),"")</f>
        <v/>
      </c>
      <c r="S22" s="101" t="str">
        <f>IF(AND($D22&gt;0,$E22&gt;0,$F22&gt;0,NOT(ISBLANK($L22))),_xlfn.NORM.INV(ABS(VLOOKUP($Q$1,VLookups!$A$38:$B$39,2,FALSE)-S$3),$K22,$O22),"")</f>
        <v/>
      </c>
      <c r="T22" s="100" t="str">
        <f>IF(AND($D22&gt;0,$E22&gt;0,$F22&gt;0,NOT(ISBLANK($L22))),_xlfn.NORM.INV(ABS(VLOOKUP($Q$1,VLookups!$A$38:$B$39,2,FALSE)-T$3),$K22,$O22),"")</f>
        <v/>
      </c>
      <c r="U22" s="101" t="str">
        <f>IF(AND($D22&gt;0,$E22&gt;0,$F22&gt;0,NOT(ISBLANK($L22))),_xlfn.NORM.INV(ABS(VLOOKUP($Q$1,VLookups!$A$38:$B$39,2,FALSE)-U$3),$K22,$O22),"")</f>
        <v/>
      </c>
      <c r="V22" s="100" t="str">
        <f>IF(AND($D22&gt;0,$E22&gt;0,$F22&gt;0,NOT(ISBLANK($L22))),_xlfn.NORM.INV(ABS(VLOOKUP($Q$1,VLookups!$A$38:$B$39,2,FALSE)-V$3),$K22,$O22),"")</f>
        <v/>
      </c>
      <c r="W22" s="101" t="str">
        <f>IF(AND($D22&gt;0,$E22&gt;0,$F22&gt;0,NOT(ISBLANK($L22))),_xlfn.NORM.INV(ABS(VLOOKUP($Q$1,VLookups!$A$38:$B$39,2,FALSE)-W$3),$K22,$O22),"")</f>
        <v/>
      </c>
      <c r="X22" s="100" t="str">
        <f>IF(AND($D22&gt;0,$E22&gt;0,$F22&gt;0,NOT(ISBLANK($L22))),_xlfn.NORM.INV(ABS(VLOOKUP($Q$1,VLookups!$A$38:$B$39,2,FALSE)-X$3),$K22,$O22),"")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hidden="1"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IF(AND(D23&gt;0,E23&gt;0,F23&gt;0),IF(ISBLANK(N23),IF(ISBLANK(L23),"",(F23-D23)*VLOOKUP(L23,VLookups!$A$2:$B$8,2,FALSE)),N23),"")</f>
        <v/>
      </c>
      <c r="P23" s="82" t="str">
        <f t="shared" si="2"/>
        <v/>
      </c>
      <c r="Q23" s="102"/>
      <c r="R23" s="294" t="str">
        <f>IF(AND(Q23&gt;0,E23&gt;0,NOT(O23="")),ABS(VLOOKUP($Q$1,VLookups!$A$38:$B$39,2,FALSE)-_xlfn.NORM.DIST(Q23,K23,O23,TRUE)),"")</f>
        <v/>
      </c>
      <c r="S23" s="101" t="str">
        <f>IF(AND($D23&gt;0,$E23&gt;0,$F23&gt;0,NOT(ISBLANK($L23))),_xlfn.NORM.INV(ABS(VLOOKUP($Q$1,VLookups!$A$38:$B$39,2,FALSE)-S$3),$K23,$O23),"")</f>
        <v/>
      </c>
      <c r="T23" s="100" t="str">
        <f>IF(AND($D23&gt;0,$E23&gt;0,$F23&gt;0,NOT(ISBLANK($L23))),_xlfn.NORM.INV(ABS(VLOOKUP($Q$1,VLookups!$A$38:$B$39,2,FALSE)-T$3),$K23,$O23),"")</f>
        <v/>
      </c>
      <c r="U23" s="101" t="str">
        <f>IF(AND($D23&gt;0,$E23&gt;0,$F23&gt;0,NOT(ISBLANK($L23))),_xlfn.NORM.INV(ABS(VLOOKUP($Q$1,VLookups!$A$38:$B$39,2,FALSE)-U$3),$K23,$O23),"")</f>
        <v/>
      </c>
      <c r="V23" s="100" t="str">
        <f>IF(AND($D23&gt;0,$E23&gt;0,$F23&gt;0,NOT(ISBLANK($L23))),_xlfn.NORM.INV(ABS(VLOOKUP($Q$1,VLookups!$A$38:$B$39,2,FALSE)-V$3),$K23,$O23),"")</f>
        <v/>
      </c>
      <c r="W23" s="101" t="str">
        <f>IF(AND($D23&gt;0,$E23&gt;0,$F23&gt;0,NOT(ISBLANK($L23))),_xlfn.NORM.INV(ABS(VLOOKUP($Q$1,VLookups!$A$38:$B$39,2,FALSE)-W$3),$K23,$O23),"")</f>
        <v/>
      </c>
      <c r="X23" s="100" t="str">
        <f>IF(AND($D23&gt;0,$E23&gt;0,$F23&gt;0,NOT(ISBLANK($L23))),_xlfn.NORM.INV(ABS(VLOOKUP($Q$1,VLookups!$A$38:$B$39,2,FALSE)-X$3),$K23,$O23),"")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hidden="1"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IF(AND(D24&gt;0,E24&gt;0,F24&gt;0),IF(ISBLANK(N24),IF(ISBLANK(L24),"",(F24-D24)*VLOOKUP(L24,VLookups!$A$2:$B$8,2,FALSE)),N24),"")</f>
        <v/>
      </c>
      <c r="P24" s="82" t="str">
        <f t="shared" si="2"/>
        <v/>
      </c>
      <c r="Q24" s="102"/>
      <c r="R24" s="294" t="str">
        <f>IF(AND(Q24&gt;0,E24&gt;0,NOT(O24="")),ABS(VLOOKUP($Q$1,VLookups!$A$38:$B$39,2,FALSE)-_xlfn.NORM.DIST(Q24,K24,O24,TRUE)),"")</f>
        <v/>
      </c>
      <c r="S24" s="101" t="str">
        <f>IF(AND($D24&gt;0,$E24&gt;0,$F24&gt;0,NOT(ISBLANK($L24))),_xlfn.NORM.INV(ABS(VLOOKUP($Q$1,VLookups!$A$38:$B$39,2,FALSE)-S$3),$K24,$O24),"")</f>
        <v/>
      </c>
      <c r="T24" s="100" t="str">
        <f>IF(AND($D24&gt;0,$E24&gt;0,$F24&gt;0,NOT(ISBLANK($L24))),_xlfn.NORM.INV(ABS(VLOOKUP($Q$1,VLookups!$A$38:$B$39,2,FALSE)-T$3),$K24,$O24),"")</f>
        <v/>
      </c>
      <c r="U24" s="101" t="str">
        <f>IF(AND($D24&gt;0,$E24&gt;0,$F24&gt;0,NOT(ISBLANK($L24))),_xlfn.NORM.INV(ABS(VLOOKUP($Q$1,VLookups!$A$38:$B$39,2,FALSE)-U$3),$K24,$O24),"")</f>
        <v/>
      </c>
      <c r="V24" s="100" t="str">
        <f>IF(AND($D24&gt;0,$E24&gt;0,$F24&gt;0,NOT(ISBLANK($L24))),_xlfn.NORM.INV(ABS(VLOOKUP($Q$1,VLookups!$A$38:$B$39,2,FALSE)-V$3),$K24,$O24),"")</f>
        <v/>
      </c>
      <c r="W24" s="101" t="str">
        <f>IF(AND($D24&gt;0,$E24&gt;0,$F24&gt;0,NOT(ISBLANK($L24))),_xlfn.NORM.INV(ABS(VLOOKUP($Q$1,VLookups!$A$38:$B$39,2,FALSE)-W$3),$K24,$O24),"")</f>
        <v/>
      </c>
      <c r="X24" s="100" t="str">
        <f>IF(AND($D24&gt;0,$E24&gt;0,$F24&gt;0,NOT(ISBLANK($L24))),_xlfn.NORM.INV(ABS(VLOOKUP($Q$1,VLookups!$A$38:$B$39,2,FALSE)-X$3),$K24,$O24),"")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hidden="1"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IF(AND(D25&gt;0,E25&gt;0,F25&gt;0),IF(ISBLANK(N25),IF(ISBLANK(L25),"",(F25-D25)*VLOOKUP(L25,VLookups!$A$2:$B$8,2,FALSE)),N25),"")</f>
        <v/>
      </c>
      <c r="P25" s="82" t="str">
        <f t="shared" si="2"/>
        <v/>
      </c>
      <c r="Q25" s="102"/>
      <c r="R25" s="294" t="str">
        <f>IF(AND(Q25&gt;0,E25&gt;0,NOT(O25="")),ABS(VLOOKUP($Q$1,VLookups!$A$38:$B$39,2,FALSE)-_xlfn.NORM.DIST(Q25,K25,O25,TRUE)),"")</f>
        <v/>
      </c>
      <c r="S25" s="101" t="str">
        <f>IF(AND($D25&gt;0,$E25&gt;0,$F25&gt;0,NOT(ISBLANK($L25))),_xlfn.NORM.INV(ABS(VLOOKUP($Q$1,VLookups!$A$38:$B$39,2,FALSE)-S$3),$K25,$O25),"")</f>
        <v/>
      </c>
      <c r="T25" s="100" t="str">
        <f>IF(AND($D25&gt;0,$E25&gt;0,$F25&gt;0,NOT(ISBLANK($L25))),_xlfn.NORM.INV(ABS(VLOOKUP($Q$1,VLookups!$A$38:$B$39,2,FALSE)-T$3),$K25,$O25),"")</f>
        <v/>
      </c>
      <c r="U25" s="101" t="str">
        <f>IF(AND($D25&gt;0,$E25&gt;0,$F25&gt;0,NOT(ISBLANK($L25))),_xlfn.NORM.INV(ABS(VLOOKUP($Q$1,VLookups!$A$38:$B$39,2,FALSE)-U$3),$K25,$O25),"")</f>
        <v/>
      </c>
      <c r="V25" s="100" t="str">
        <f>IF(AND($D25&gt;0,$E25&gt;0,$F25&gt;0,NOT(ISBLANK($L25))),_xlfn.NORM.INV(ABS(VLOOKUP($Q$1,VLookups!$A$38:$B$39,2,FALSE)-V$3),$K25,$O25),"")</f>
        <v/>
      </c>
      <c r="W25" s="101" t="str">
        <f>IF(AND($D25&gt;0,$E25&gt;0,$F25&gt;0,NOT(ISBLANK($L25))),_xlfn.NORM.INV(ABS(VLOOKUP($Q$1,VLookups!$A$38:$B$39,2,FALSE)-W$3),$K25,$O25),"")</f>
        <v/>
      </c>
      <c r="X25" s="100" t="str">
        <f>IF(AND($D25&gt;0,$E25&gt;0,$F25&gt;0,NOT(ISBLANK($L25))),_xlfn.NORM.INV(ABS(VLOOKUP($Q$1,VLookups!$A$38:$B$39,2,FALSE)-X$3),$K25,$O25),"")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hidden="1"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IF(AND(D26&gt;0,E26&gt;0,F26&gt;0),IF(ISBLANK(N26),IF(ISBLANK(L26),"",(F26-D26)*VLOOKUP(L26,VLookups!$A$2:$B$8,2,FALSE)),N26),"")</f>
        <v/>
      </c>
      <c r="P26" s="82" t="str">
        <f t="shared" si="2"/>
        <v/>
      </c>
      <c r="Q26" s="102"/>
      <c r="R26" s="294" t="str">
        <f>IF(AND(Q26&gt;0,E26&gt;0,NOT(O26="")),ABS(VLOOKUP($Q$1,VLookups!$A$38:$B$39,2,FALSE)-_xlfn.NORM.DIST(Q26,K26,O26,TRUE)),"")</f>
        <v/>
      </c>
      <c r="S26" s="101" t="str">
        <f>IF(AND($D26&gt;0,$E26&gt;0,$F26&gt;0,NOT(ISBLANK($L26))),_xlfn.NORM.INV(ABS(VLOOKUP($Q$1,VLookups!$A$38:$B$39,2,FALSE)-S$3),$K26,$O26),"")</f>
        <v/>
      </c>
      <c r="T26" s="100" t="str">
        <f>IF(AND($D26&gt;0,$E26&gt;0,$F26&gt;0,NOT(ISBLANK($L26))),_xlfn.NORM.INV(ABS(VLOOKUP($Q$1,VLookups!$A$38:$B$39,2,FALSE)-T$3),$K26,$O26),"")</f>
        <v/>
      </c>
      <c r="U26" s="101" t="str">
        <f>IF(AND($D26&gt;0,$E26&gt;0,$F26&gt;0,NOT(ISBLANK($L26))),_xlfn.NORM.INV(ABS(VLOOKUP($Q$1,VLookups!$A$38:$B$39,2,FALSE)-U$3),$K26,$O26),"")</f>
        <v/>
      </c>
      <c r="V26" s="100" t="str">
        <f>IF(AND($D26&gt;0,$E26&gt;0,$F26&gt;0,NOT(ISBLANK($L26))),_xlfn.NORM.INV(ABS(VLOOKUP($Q$1,VLookups!$A$38:$B$39,2,FALSE)-V$3),$K26,$O26),"")</f>
        <v/>
      </c>
      <c r="W26" s="101" t="str">
        <f>IF(AND($D26&gt;0,$E26&gt;0,$F26&gt;0,NOT(ISBLANK($L26))),_xlfn.NORM.INV(ABS(VLOOKUP($Q$1,VLookups!$A$38:$B$39,2,FALSE)-W$3),$K26,$O26),"")</f>
        <v/>
      </c>
      <c r="X26" s="100" t="str">
        <f>IF(AND($D26&gt;0,$E26&gt;0,$F26&gt;0,NOT(ISBLANK($L26))),_xlfn.NORM.INV(ABS(VLOOKUP($Q$1,VLookups!$A$38:$B$39,2,FALSE)-X$3),$K26,$O26),"")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hidden="1"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IF(AND(D27&gt;0,E27&gt;0,F27&gt;0),IF(ISBLANK(N27),IF(ISBLANK(L27),"",(F27-D27)*VLOOKUP(L27,VLookups!$A$2:$B$8,2,FALSE)),N27),"")</f>
        <v/>
      </c>
      <c r="P27" s="82" t="str">
        <f t="shared" si="2"/>
        <v/>
      </c>
      <c r="Q27" s="102"/>
      <c r="R27" s="294" t="str">
        <f>IF(AND(Q27&gt;0,E27&gt;0,NOT(O27="")),ABS(VLOOKUP($Q$1,VLookups!$A$38:$B$39,2,FALSE)-_xlfn.NORM.DIST(Q27,K27,O27,TRUE)),"")</f>
        <v/>
      </c>
      <c r="S27" s="101" t="str">
        <f>IF(AND($D27&gt;0,$E27&gt;0,$F27&gt;0,NOT(ISBLANK($L27))),_xlfn.NORM.INV(ABS(VLOOKUP($Q$1,VLookups!$A$38:$B$39,2,FALSE)-S$3),$K27,$O27),"")</f>
        <v/>
      </c>
      <c r="T27" s="100" t="str">
        <f>IF(AND($D27&gt;0,$E27&gt;0,$F27&gt;0,NOT(ISBLANK($L27))),_xlfn.NORM.INV(ABS(VLOOKUP($Q$1,VLookups!$A$38:$B$39,2,FALSE)-T$3),$K27,$O27),"")</f>
        <v/>
      </c>
      <c r="U27" s="101" t="str">
        <f>IF(AND($D27&gt;0,$E27&gt;0,$F27&gt;0,NOT(ISBLANK($L27))),_xlfn.NORM.INV(ABS(VLOOKUP($Q$1,VLookups!$A$38:$B$39,2,FALSE)-U$3),$K27,$O27),"")</f>
        <v/>
      </c>
      <c r="V27" s="100" t="str">
        <f>IF(AND($D27&gt;0,$E27&gt;0,$F27&gt;0,NOT(ISBLANK($L27))),_xlfn.NORM.INV(ABS(VLOOKUP($Q$1,VLookups!$A$38:$B$39,2,FALSE)-V$3),$K27,$O27),"")</f>
        <v/>
      </c>
      <c r="W27" s="101" t="str">
        <f>IF(AND($D27&gt;0,$E27&gt;0,$F27&gt;0,NOT(ISBLANK($L27))),_xlfn.NORM.INV(ABS(VLOOKUP($Q$1,VLookups!$A$38:$B$39,2,FALSE)-W$3),$K27,$O27),"")</f>
        <v/>
      </c>
      <c r="X27" s="100" t="str">
        <f>IF(AND($D27&gt;0,$E27&gt;0,$F27&gt;0,NOT(ISBLANK($L27))),_xlfn.NORM.INV(ABS(VLOOKUP($Q$1,VLookups!$A$38:$B$39,2,FALSE)-X$3),$K27,$O27),"")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hidden="1"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IF(AND(D28&gt;0,E28&gt;0,F28&gt;0),IF(ISBLANK(N28),IF(ISBLANK(L28),"",(F28-D28)*VLOOKUP(L28,VLookups!$A$2:$B$8,2,FALSE)),N28),"")</f>
        <v/>
      </c>
      <c r="P28" s="82" t="str">
        <f t="shared" si="2"/>
        <v/>
      </c>
      <c r="Q28" s="102"/>
      <c r="R28" s="294" t="str">
        <f>IF(AND(Q28&gt;0,E28&gt;0,NOT(O28="")),ABS(VLOOKUP($Q$1,VLookups!$A$38:$B$39,2,FALSE)-_xlfn.NORM.DIST(Q28,K28,O28,TRUE)),"")</f>
        <v/>
      </c>
      <c r="S28" s="101" t="str">
        <f>IF(AND($D28&gt;0,$E28&gt;0,$F28&gt;0,NOT(ISBLANK($L28))),_xlfn.NORM.INV(ABS(VLOOKUP($Q$1,VLookups!$A$38:$B$39,2,FALSE)-S$3),$K28,$O28),"")</f>
        <v/>
      </c>
      <c r="T28" s="100" t="str">
        <f>IF(AND($D28&gt;0,$E28&gt;0,$F28&gt;0,NOT(ISBLANK($L28))),_xlfn.NORM.INV(ABS(VLOOKUP($Q$1,VLookups!$A$38:$B$39,2,FALSE)-T$3),$K28,$O28),"")</f>
        <v/>
      </c>
      <c r="U28" s="101" t="str">
        <f>IF(AND($D28&gt;0,$E28&gt;0,$F28&gt;0,NOT(ISBLANK($L28))),_xlfn.NORM.INV(ABS(VLOOKUP($Q$1,VLookups!$A$38:$B$39,2,FALSE)-U$3),$K28,$O28),"")</f>
        <v/>
      </c>
      <c r="V28" s="100" t="str">
        <f>IF(AND($D28&gt;0,$E28&gt;0,$F28&gt;0,NOT(ISBLANK($L28))),_xlfn.NORM.INV(ABS(VLOOKUP($Q$1,VLookups!$A$38:$B$39,2,FALSE)-V$3),$K28,$O28),"")</f>
        <v/>
      </c>
      <c r="W28" s="101" t="str">
        <f>IF(AND($D28&gt;0,$E28&gt;0,$F28&gt;0,NOT(ISBLANK($L28))),_xlfn.NORM.INV(ABS(VLOOKUP($Q$1,VLookups!$A$38:$B$39,2,FALSE)-W$3),$K28,$O28),"")</f>
        <v/>
      </c>
      <c r="X28" s="100" t="str">
        <f>IF(AND($D28&gt;0,$E28&gt;0,$F28&gt;0,NOT(ISBLANK($L28))),_xlfn.NORM.INV(ABS(VLOOKUP($Q$1,VLookups!$A$38:$B$39,2,FALSE)-X$3),$K28,$O28),"")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hidden="1"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IF(AND(D29&gt;0,E29&gt;0,F29&gt;0),IF(ISBLANK(N29),IF(ISBLANK(L29),"",(F29-D29)*VLOOKUP(L29,VLookups!$A$2:$B$8,2,FALSE)),N29),"")</f>
        <v/>
      </c>
      <c r="P29" s="82" t="str">
        <f t="shared" si="2"/>
        <v/>
      </c>
      <c r="Q29" s="102"/>
      <c r="R29" s="294" t="str">
        <f>IF(AND(Q29&gt;0,E29&gt;0,NOT(O29="")),ABS(VLOOKUP($Q$1,VLookups!$A$38:$B$39,2,FALSE)-_xlfn.NORM.DIST(Q29,K29,O29,TRUE)),"")</f>
        <v/>
      </c>
      <c r="S29" s="101" t="str">
        <f>IF(AND($D29&gt;0,$E29&gt;0,$F29&gt;0,NOT(ISBLANK($L29))),_xlfn.NORM.INV(ABS(VLOOKUP($Q$1,VLookups!$A$38:$B$39,2,FALSE)-S$3),$K29,$O29),"")</f>
        <v/>
      </c>
      <c r="T29" s="100" t="str">
        <f>IF(AND($D29&gt;0,$E29&gt;0,$F29&gt;0,NOT(ISBLANK($L29))),_xlfn.NORM.INV(ABS(VLOOKUP($Q$1,VLookups!$A$38:$B$39,2,FALSE)-T$3),$K29,$O29),"")</f>
        <v/>
      </c>
      <c r="U29" s="101" t="str">
        <f>IF(AND($D29&gt;0,$E29&gt;0,$F29&gt;0,NOT(ISBLANK($L29))),_xlfn.NORM.INV(ABS(VLOOKUP($Q$1,VLookups!$A$38:$B$39,2,FALSE)-U$3),$K29,$O29),"")</f>
        <v/>
      </c>
      <c r="V29" s="100" t="str">
        <f>IF(AND($D29&gt;0,$E29&gt;0,$F29&gt;0,NOT(ISBLANK($L29))),_xlfn.NORM.INV(ABS(VLOOKUP($Q$1,VLookups!$A$38:$B$39,2,FALSE)-V$3),$K29,$O29),"")</f>
        <v/>
      </c>
      <c r="W29" s="101" t="str">
        <f>IF(AND($D29&gt;0,$E29&gt;0,$F29&gt;0,NOT(ISBLANK($L29))),_xlfn.NORM.INV(ABS(VLOOKUP($Q$1,VLookups!$A$38:$B$39,2,FALSE)-W$3),$K29,$O29),"")</f>
        <v/>
      </c>
      <c r="X29" s="100" t="str">
        <f>IF(AND($D29&gt;0,$E29&gt;0,$F29&gt;0,NOT(ISBLANK($L29))),_xlfn.NORM.INV(ABS(VLOOKUP($Q$1,VLookups!$A$38:$B$39,2,FALSE)-X$3),$K29,$O29),"")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hidden="1"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IF(AND(D30&gt;0,E30&gt;0,F30&gt;0),IF(ISBLANK(N30),IF(ISBLANK(L30),"",(F30-D30)*VLOOKUP(L30,VLookups!$A$2:$B$8,2,FALSE)),N30),"")</f>
        <v/>
      </c>
      <c r="P30" s="82" t="str">
        <f t="shared" si="2"/>
        <v/>
      </c>
      <c r="Q30" s="102"/>
      <c r="R30" s="294" t="str">
        <f>IF(AND(Q30&gt;0,E30&gt;0,NOT(O30="")),ABS(VLOOKUP($Q$1,VLookups!$A$38:$B$39,2,FALSE)-_xlfn.NORM.DIST(Q30,K30,O30,TRUE)),"")</f>
        <v/>
      </c>
      <c r="S30" s="101" t="str">
        <f>IF(AND($D30&gt;0,$E30&gt;0,$F30&gt;0,NOT(ISBLANK($L30))),_xlfn.NORM.INV(ABS(VLOOKUP($Q$1,VLookups!$A$38:$B$39,2,FALSE)-S$3),$K30,$O30),"")</f>
        <v/>
      </c>
      <c r="T30" s="100" t="str">
        <f>IF(AND($D30&gt;0,$E30&gt;0,$F30&gt;0,NOT(ISBLANK($L30))),_xlfn.NORM.INV(ABS(VLOOKUP($Q$1,VLookups!$A$38:$B$39,2,FALSE)-T$3),$K30,$O30),"")</f>
        <v/>
      </c>
      <c r="U30" s="101" t="str">
        <f>IF(AND($D30&gt;0,$E30&gt;0,$F30&gt;0,NOT(ISBLANK($L30))),_xlfn.NORM.INV(ABS(VLOOKUP($Q$1,VLookups!$A$38:$B$39,2,FALSE)-U$3),$K30,$O30),"")</f>
        <v/>
      </c>
      <c r="V30" s="100" t="str">
        <f>IF(AND($D30&gt;0,$E30&gt;0,$F30&gt;0,NOT(ISBLANK($L30))),_xlfn.NORM.INV(ABS(VLOOKUP($Q$1,VLookups!$A$38:$B$39,2,FALSE)-V$3),$K30,$O30),"")</f>
        <v/>
      </c>
      <c r="W30" s="101" t="str">
        <f>IF(AND($D30&gt;0,$E30&gt;0,$F30&gt;0,NOT(ISBLANK($L30))),_xlfn.NORM.INV(ABS(VLOOKUP($Q$1,VLookups!$A$38:$B$39,2,FALSE)-W$3),$K30,$O30),"")</f>
        <v/>
      </c>
      <c r="X30" s="100" t="str">
        <f>IF(AND($D30&gt;0,$E30&gt;0,$F30&gt;0,NOT(ISBLANK($L30))),_xlfn.NORM.INV(ABS(VLOOKUP($Q$1,VLookups!$A$38:$B$39,2,FALSE)-X$3),$K30,$O30),"")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hidden="1"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IF(AND(D31&gt;0,E31&gt;0,F31&gt;0),IF(ISBLANK(N31),IF(ISBLANK(L31),"",(F31-D31)*VLOOKUP(L31,VLookups!$A$2:$B$8,2,FALSE)),N31),"")</f>
        <v/>
      </c>
      <c r="P31" s="82" t="str">
        <f t="shared" si="2"/>
        <v/>
      </c>
      <c r="Q31" s="102"/>
      <c r="R31" s="294" t="str">
        <f>IF(AND(Q31&gt;0,E31&gt;0,NOT(O31="")),ABS(VLOOKUP($Q$1,VLookups!$A$38:$B$39,2,FALSE)-_xlfn.NORM.DIST(Q31,K31,O31,TRUE)),"")</f>
        <v/>
      </c>
      <c r="S31" s="101" t="str">
        <f>IF(AND($D31&gt;0,$E31&gt;0,$F31&gt;0,NOT(ISBLANK($L31))),_xlfn.NORM.INV(ABS(VLOOKUP($Q$1,VLookups!$A$38:$B$39,2,FALSE)-S$3),$K31,$O31),"")</f>
        <v/>
      </c>
      <c r="T31" s="100" t="str">
        <f>IF(AND($D31&gt;0,$E31&gt;0,$F31&gt;0,NOT(ISBLANK($L31))),_xlfn.NORM.INV(ABS(VLOOKUP($Q$1,VLookups!$A$38:$B$39,2,FALSE)-T$3),$K31,$O31),"")</f>
        <v/>
      </c>
      <c r="U31" s="101" t="str">
        <f>IF(AND($D31&gt;0,$E31&gt;0,$F31&gt;0,NOT(ISBLANK($L31))),_xlfn.NORM.INV(ABS(VLOOKUP($Q$1,VLookups!$A$38:$B$39,2,FALSE)-U$3),$K31,$O31),"")</f>
        <v/>
      </c>
      <c r="V31" s="100" t="str">
        <f>IF(AND($D31&gt;0,$E31&gt;0,$F31&gt;0,NOT(ISBLANK($L31))),_xlfn.NORM.INV(ABS(VLOOKUP($Q$1,VLookups!$A$38:$B$39,2,FALSE)-V$3),$K31,$O31),"")</f>
        <v/>
      </c>
      <c r="W31" s="101" t="str">
        <f>IF(AND($D31&gt;0,$E31&gt;0,$F31&gt;0,NOT(ISBLANK($L31))),_xlfn.NORM.INV(ABS(VLOOKUP($Q$1,VLookups!$A$38:$B$39,2,FALSE)-W$3),$K31,$O31),"")</f>
        <v/>
      </c>
      <c r="X31" s="100" t="str">
        <f>IF(AND($D31&gt;0,$E31&gt;0,$F31&gt;0,NOT(ISBLANK($L31))),_xlfn.NORM.INV(ABS(VLOOKUP($Q$1,VLookups!$A$38:$B$39,2,FALSE)-X$3),$K31,$O31),"")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hidden="1"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IF(AND(D32&gt;0,E32&gt;0,F32&gt;0),IF(ISBLANK(N32),IF(ISBLANK(L32),"",(F32-D32)*VLOOKUP(L32,VLookups!$A$2:$B$8,2,FALSE)),N32),"")</f>
        <v/>
      </c>
      <c r="P32" s="82" t="str">
        <f t="shared" si="2"/>
        <v/>
      </c>
      <c r="Q32" s="102"/>
      <c r="R32" s="294" t="str">
        <f>IF(AND(Q32&gt;0,E32&gt;0,NOT(O32="")),ABS(VLOOKUP($Q$1,VLookups!$A$38:$B$39,2,FALSE)-_xlfn.NORM.DIST(Q32,K32,O32,TRUE)),"")</f>
        <v/>
      </c>
      <c r="S32" s="101" t="str">
        <f>IF(AND($D32&gt;0,$E32&gt;0,$F32&gt;0,NOT(ISBLANK($L32))),_xlfn.NORM.INV(ABS(VLOOKUP($Q$1,VLookups!$A$38:$B$39,2,FALSE)-S$3),$K32,$O32),"")</f>
        <v/>
      </c>
      <c r="T32" s="100" t="str">
        <f>IF(AND($D32&gt;0,$E32&gt;0,$F32&gt;0,NOT(ISBLANK($L32))),_xlfn.NORM.INV(ABS(VLOOKUP($Q$1,VLookups!$A$38:$B$39,2,FALSE)-T$3),$K32,$O32),"")</f>
        <v/>
      </c>
      <c r="U32" s="101" t="str">
        <f>IF(AND($D32&gt;0,$E32&gt;0,$F32&gt;0,NOT(ISBLANK($L32))),_xlfn.NORM.INV(ABS(VLOOKUP($Q$1,VLookups!$A$38:$B$39,2,FALSE)-U$3),$K32,$O32),"")</f>
        <v/>
      </c>
      <c r="V32" s="100" t="str">
        <f>IF(AND($D32&gt;0,$E32&gt;0,$F32&gt;0,NOT(ISBLANK($L32))),_xlfn.NORM.INV(ABS(VLOOKUP($Q$1,VLookups!$A$38:$B$39,2,FALSE)-V$3),$K32,$O32),"")</f>
        <v/>
      </c>
      <c r="W32" s="101" t="str">
        <f>IF(AND($D32&gt;0,$E32&gt;0,$F32&gt;0,NOT(ISBLANK($L32))),_xlfn.NORM.INV(ABS(VLOOKUP($Q$1,VLookups!$A$38:$B$39,2,FALSE)-W$3),$K32,$O32),"")</f>
        <v/>
      </c>
      <c r="X32" s="100" t="str">
        <f>IF(AND($D32&gt;0,$E32&gt;0,$F32&gt;0,NOT(ISBLANK($L32))),_xlfn.NORM.INV(ABS(VLOOKUP($Q$1,VLookups!$A$38:$B$39,2,FALSE)-X$3),$K32,$O32),"")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hidden="1"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IF(AND(D33&gt;0,E33&gt;0,F33&gt;0),IF(ISBLANK(N33),IF(ISBLANK(L33),"",(F33-D33)*VLOOKUP(L33,VLookups!$A$2:$B$8,2,FALSE)),N33),"")</f>
        <v/>
      </c>
      <c r="P33" s="82" t="str">
        <f t="shared" si="2"/>
        <v/>
      </c>
      <c r="Q33" s="102"/>
      <c r="R33" s="294" t="str">
        <f>IF(AND(Q33&gt;0,E33&gt;0,NOT(O33="")),ABS(VLOOKUP($Q$1,VLookups!$A$38:$B$39,2,FALSE)-_xlfn.NORM.DIST(Q33,K33,O33,TRUE)),"")</f>
        <v/>
      </c>
      <c r="S33" s="101" t="str">
        <f>IF(AND($D33&gt;0,$E33&gt;0,$F33&gt;0,NOT(ISBLANK($L33))),_xlfn.NORM.INV(ABS(VLOOKUP($Q$1,VLookups!$A$38:$B$39,2,FALSE)-S$3),$K33,$O33),"")</f>
        <v/>
      </c>
      <c r="T33" s="100" t="str">
        <f>IF(AND($D33&gt;0,$E33&gt;0,$F33&gt;0,NOT(ISBLANK($L33))),_xlfn.NORM.INV(ABS(VLOOKUP($Q$1,VLookups!$A$38:$B$39,2,FALSE)-T$3),$K33,$O33),"")</f>
        <v/>
      </c>
      <c r="U33" s="101" t="str">
        <f>IF(AND($D33&gt;0,$E33&gt;0,$F33&gt;0,NOT(ISBLANK($L33))),_xlfn.NORM.INV(ABS(VLOOKUP($Q$1,VLookups!$A$38:$B$39,2,FALSE)-U$3),$K33,$O33),"")</f>
        <v/>
      </c>
      <c r="V33" s="100" t="str">
        <f>IF(AND($D33&gt;0,$E33&gt;0,$F33&gt;0,NOT(ISBLANK($L33))),_xlfn.NORM.INV(ABS(VLOOKUP($Q$1,VLookups!$A$38:$B$39,2,FALSE)-V$3),$K33,$O33),"")</f>
        <v/>
      </c>
      <c r="W33" s="101" t="str">
        <f>IF(AND($D33&gt;0,$E33&gt;0,$F33&gt;0,NOT(ISBLANK($L33))),_xlfn.NORM.INV(ABS(VLOOKUP($Q$1,VLookups!$A$38:$B$39,2,FALSE)-W$3),$K33,$O33),"")</f>
        <v/>
      </c>
      <c r="X33" s="100" t="str">
        <f>IF(AND($D33&gt;0,$E33&gt;0,$F33&gt;0,NOT(ISBLANK($L33))),_xlfn.NORM.INV(ABS(VLOOKUP($Q$1,VLookups!$A$38:$B$39,2,FALSE)-X$3),$K33,$O33),"")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hidden="1"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IF(AND(D34&gt;0,E34&gt;0,F34&gt;0),IF(ISBLANK(N34),IF(ISBLANK(L34),"",(F34-D34)*VLOOKUP(L34,VLookups!$A$2:$B$8,2,FALSE)),N34),"")</f>
        <v/>
      </c>
      <c r="P34" s="82" t="str">
        <f t="shared" si="2"/>
        <v/>
      </c>
      <c r="Q34" s="102"/>
      <c r="R34" s="294" t="str">
        <f>IF(AND(Q34&gt;0,E34&gt;0,NOT(O34="")),ABS(VLOOKUP($Q$1,VLookups!$A$38:$B$39,2,FALSE)-_xlfn.NORM.DIST(Q34,K34,O34,TRUE)),"")</f>
        <v/>
      </c>
      <c r="S34" s="101" t="str">
        <f>IF(AND($D34&gt;0,$E34&gt;0,$F34&gt;0,NOT(ISBLANK($L34))),_xlfn.NORM.INV(ABS(VLOOKUP($Q$1,VLookups!$A$38:$B$39,2,FALSE)-S$3),$K34,$O34),"")</f>
        <v/>
      </c>
      <c r="T34" s="100" t="str">
        <f>IF(AND($D34&gt;0,$E34&gt;0,$F34&gt;0,NOT(ISBLANK($L34))),_xlfn.NORM.INV(ABS(VLOOKUP($Q$1,VLookups!$A$38:$B$39,2,FALSE)-T$3),$K34,$O34),"")</f>
        <v/>
      </c>
      <c r="U34" s="101" t="str">
        <f>IF(AND($D34&gt;0,$E34&gt;0,$F34&gt;0,NOT(ISBLANK($L34))),_xlfn.NORM.INV(ABS(VLOOKUP($Q$1,VLookups!$A$38:$B$39,2,FALSE)-U$3),$K34,$O34),"")</f>
        <v/>
      </c>
      <c r="V34" s="100" t="str">
        <f>IF(AND($D34&gt;0,$E34&gt;0,$F34&gt;0,NOT(ISBLANK($L34))),_xlfn.NORM.INV(ABS(VLOOKUP($Q$1,VLookups!$A$38:$B$39,2,FALSE)-V$3),$K34,$O34),"")</f>
        <v/>
      </c>
      <c r="W34" s="101" t="str">
        <f>IF(AND($D34&gt;0,$E34&gt;0,$F34&gt;0,NOT(ISBLANK($L34))),_xlfn.NORM.INV(ABS(VLOOKUP($Q$1,VLookups!$A$38:$B$39,2,FALSE)-W$3),$K34,$O34),"")</f>
        <v/>
      </c>
      <c r="X34" s="100" t="str">
        <f>IF(AND($D34&gt;0,$E34&gt;0,$F34&gt;0,NOT(ISBLANK($L34))),_xlfn.NORM.INV(ABS(VLOOKUP($Q$1,VLookups!$A$38:$B$39,2,FALSE)-X$3),$K34,$O34),"")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hidden="1"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IF(AND(D35&gt;0,E35&gt;0,F35&gt;0),IF(ISBLANK(N35),IF(ISBLANK(L35),"",(F35-D35)*VLOOKUP(L35,VLookups!$A$2:$B$8,2,FALSE)),N35),"")</f>
        <v/>
      </c>
      <c r="P35" s="82" t="str">
        <f t="shared" si="2"/>
        <v/>
      </c>
      <c r="Q35" s="102"/>
      <c r="R35" s="294" t="str">
        <f>IF(AND(Q35&gt;0,E35&gt;0,NOT(O35="")),ABS(VLOOKUP($Q$1,VLookups!$A$38:$B$39,2,FALSE)-_xlfn.NORM.DIST(Q35,K35,O35,TRUE)),"")</f>
        <v/>
      </c>
      <c r="S35" s="101" t="str">
        <f>IF(AND($D35&gt;0,$E35&gt;0,$F35&gt;0,NOT(ISBLANK($L35))),_xlfn.NORM.INV(ABS(VLOOKUP($Q$1,VLookups!$A$38:$B$39,2,FALSE)-S$3),$K35,$O35),"")</f>
        <v/>
      </c>
      <c r="T35" s="100" t="str">
        <f>IF(AND($D35&gt;0,$E35&gt;0,$F35&gt;0,NOT(ISBLANK($L35))),_xlfn.NORM.INV(ABS(VLOOKUP($Q$1,VLookups!$A$38:$B$39,2,FALSE)-T$3),$K35,$O35),"")</f>
        <v/>
      </c>
      <c r="U35" s="101" t="str">
        <f>IF(AND($D35&gt;0,$E35&gt;0,$F35&gt;0,NOT(ISBLANK($L35))),_xlfn.NORM.INV(ABS(VLOOKUP($Q$1,VLookups!$A$38:$B$39,2,FALSE)-U$3),$K35,$O35),"")</f>
        <v/>
      </c>
      <c r="V35" s="100" t="str">
        <f>IF(AND($D35&gt;0,$E35&gt;0,$F35&gt;0,NOT(ISBLANK($L35))),_xlfn.NORM.INV(ABS(VLOOKUP($Q$1,VLookups!$A$38:$B$39,2,FALSE)-V$3),$K35,$O35),"")</f>
        <v/>
      </c>
      <c r="W35" s="101" t="str">
        <f>IF(AND($D35&gt;0,$E35&gt;0,$F35&gt;0,NOT(ISBLANK($L35))),_xlfn.NORM.INV(ABS(VLOOKUP($Q$1,VLookups!$A$38:$B$39,2,FALSE)-W$3),$K35,$O35),"")</f>
        <v/>
      </c>
      <c r="X35" s="100" t="str">
        <f>IF(AND($D35&gt;0,$E35&gt;0,$F35&gt;0,NOT(ISBLANK($L35))),_xlfn.NORM.INV(ABS(VLOOKUP($Q$1,VLookups!$A$38:$B$39,2,FALSE)-X$3),$K35,$O35),"")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hidden="1"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IF(AND(D36&gt;0,E36&gt;0,F36&gt;0),IF(ISBLANK(N36),IF(ISBLANK(L36),"",(F36-D36)*VLOOKUP(L36,VLookups!$A$2:$B$8,2,FALSE)),N36),"")</f>
        <v/>
      </c>
      <c r="P36" s="82" t="str">
        <f t="shared" ref="P36:P67" si="207">IF(O36="","",O36^2)</f>
        <v/>
      </c>
      <c r="Q36" s="102"/>
      <c r="R36" s="294" t="str">
        <f>IF(AND(Q36&gt;0,E36&gt;0,NOT(O36="")),ABS(VLOOKUP($Q$1,VLookups!$A$38:$B$39,2,FALSE)-_xlfn.NORM.DIST(Q36,K36,O36,TRUE)),"")</f>
        <v/>
      </c>
      <c r="S36" s="101" t="str">
        <f>IF(AND($D36&gt;0,$E36&gt;0,$F36&gt;0,NOT(ISBLANK($L36))),_xlfn.NORM.INV(ABS(VLOOKUP($Q$1,VLookups!$A$38:$B$39,2,FALSE)-S$3),$K36,$O36),"")</f>
        <v/>
      </c>
      <c r="T36" s="100" t="str">
        <f>IF(AND($D36&gt;0,$E36&gt;0,$F36&gt;0,NOT(ISBLANK($L36))),_xlfn.NORM.INV(ABS(VLOOKUP($Q$1,VLookups!$A$38:$B$39,2,FALSE)-T$3),$K36,$O36),"")</f>
        <v/>
      </c>
      <c r="U36" s="101" t="str">
        <f>IF(AND($D36&gt;0,$E36&gt;0,$F36&gt;0,NOT(ISBLANK($L36))),_xlfn.NORM.INV(ABS(VLOOKUP($Q$1,VLookups!$A$38:$B$39,2,FALSE)-U$3),$K36,$O36),"")</f>
        <v/>
      </c>
      <c r="V36" s="100" t="str">
        <f>IF(AND($D36&gt;0,$E36&gt;0,$F36&gt;0,NOT(ISBLANK($L36))),_xlfn.NORM.INV(ABS(VLOOKUP($Q$1,VLookups!$A$38:$B$39,2,FALSE)-V$3),$K36,$O36),"")</f>
        <v/>
      </c>
      <c r="W36" s="101" t="str">
        <f>IF(AND($D36&gt;0,$E36&gt;0,$F36&gt;0,NOT(ISBLANK($L36))),_xlfn.NORM.INV(ABS(VLOOKUP($Q$1,VLookups!$A$38:$B$39,2,FALSE)-W$3),$K36,$O36),"")</f>
        <v/>
      </c>
      <c r="X36" s="100" t="str">
        <f>IF(AND($D36&gt;0,$E36&gt;0,$F36&gt;0,NOT(ISBLANK($L36))),_xlfn.NORM.INV(ABS(VLOOKUP($Q$1,VLookups!$A$38:$B$39,2,FALSE)-X$3),$K36,$O36),"")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hidden="1"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IF(AND(D37&gt;0,E37&gt;0,F37&gt;0),IF(ISBLANK(N37),IF(ISBLANK(L37),"",(F37-D37)*VLOOKUP(L37,VLookups!$A$2:$B$8,2,FALSE)),N37),"")</f>
        <v/>
      </c>
      <c r="P37" s="82" t="str">
        <f t="shared" si="207"/>
        <v/>
      </c>
      <c r="Q37" s="102"/>
      <c r="R37" s="294" t="str">
        <f>IF(AND(Q37&gt;0,E37&gt;0,NOT(O37="")),ABS(VLOOKUP($Q$1,VLookups!$A$38:$B$39,2,FALSE)-_xlfn.NORM.DIST(Q37,K37,O37,TRUE)),"")</f>
        <v/>
      </c>
      <c r="S37" s="101" t="str">
        <f>IF(AND($D37&gt;0,$E37&gt;0,$F37&gt;0,NOT(ISBLANK($L37))),_xlfn.NORM.INV(ABS(VLOOKUP($Q$1,VLookups!$A$38:$B$39,2,FALSE)-S$3),$K37,$O37),"")</f>
        <v/>
      </c>
      <c r="T37" s="100" t="str">
        <f>IF(AND($D37&gt;0,$E37&gt;0,$F37&gt;0,NOT(ISBLANK($L37))),_xlfn.NORM.INV(ABS(VLOOKUP($Q$1,VLookups!$A$38:$B$39,2,FALSE)-T$3),$K37,$O37),"")</f>
        <v/>
      </c>
      <c r="U37" s="101" t="str">
        <f>IF(AND($D37&gt;0,$E37&gt;0,$F37&gt;0,NOT(ISBLANK($L37))),_xlfn.NORM.INV(ABS(VLOOKUP($Q$1,VLookups!$A$38:$B$39,2,FALSE)-U$3),$K37,$O37),"")</f>
        <v/>
      </c>
      <c r="V37" s="100" t="str">
        <f>IF(AND($D37&gt;0,$E37&gt;0,$F37&gt;0,NOT(ISBLANK($L37))),_xlfn.NORM.INV(ABS(VLOOKUP($Q$1,VLookups!$A$38:$B$39,2,FALSE)-V$3),$K37,$O37),"")</f>
        <v/>
      </c>
      <c r="W37" s="101" t="str">
        <f>IF(AND($D37&gt;0,$E37&gt;0,$F37&gt;0,NOT(ISBLANK($L37))),_xlfn.NORM.INV(ABS(VLOOKUP($Q$1,VLookups!$A$38:$B$39,2,FALSE)-W$3),$K37,$O37),"")</f>
        <v/>
      </c>
      <c r="X37" s="100" t="str">
        <f>IF(AND($D37&gt;0,$E37&gt;0,$F37&gt;0,NOT(ISBLANK($L37))),_xlfn.NORM.INV(ABS(VLOOKUP($Q$1,VLookups!$A$38:$B$39,2,FALSE)-X$3),$K37,$O37),"")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hidden="1"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IF(AND(D38&gt;0,E38&gt;0,F38&gt;0),IF(ISBLANK(N38),IF(ISBLANK(L38),"",(F38-D38)*VLOOKUP(L38,VLookups!$A$2:$B$8,2,FALSE)),N38),"")</f>
        <v/>
      </c>
      <c r="P38" s="82" t="str">
        <f t="shared" si="207"/>
        <v/>
      </c>
      <c r="Q38" s="102"/>
      <c r="R38" s="294" t="str">
        <f>IF(AND(Q38&gt;0,E38&gt;0,NOT(O38="")),ABS(VLOOKUP($Q$1,VLookups!$A$38:$B$39,2,FALSE)-_xlfn.NORM.DIST(Q38,K38,O38,TRUE)),"")</f>
        <v/>
      </c>
      <c r="S38" s="101" t="str">
        <f>IF(AND($D38&gt;0,$E38&gt;0,$F38&gt;0,NOT(ISBLANK($L38))),_xlfn.NORM.INV(ABS(VLOOKUP($Q$1,VLookups!$A$38:$B$39,2,FALSE)-S$3),$K38,$O38),"")</f>
        <v/>
      </c>
      <c r="T38" s="100" t="str">
        <f>IF(AND($D38&gt;0,$E38&gt;0,$F38&gt;0,NOT(ISBLANK($L38))),_xlfn.NORM.INV(ABS(VLOOKUP($Q$1,VLookups!$A$38:$B$39,2,FALSE)-T$3),$K38,$O38),"")</f>
        <v/>
      </c>
      <c r="U38" s="101" t="str">
        <f>IF(AND($D38&gt;0,$E38&gt;0,$F38&gt;0,NOT(ISBLANK($L38))),_xlfn.NORM.INV(ABS(VLOOKUP($Q$1,VLookups!$A$38:$B$39,2,FALSE)-U$3),$K38,$O38),"")</f>
        <v/>
      </c>
      <c r="V38" s="100" t="str">
        <f>IF(AND($D38&gt;0,$E38&gt;0,$F38&gt;0,NOT(ISBLANK($L38))),_xlfn.NORM.INV(ABS(VLOOKUP($Q$1,VLookups!$A$38:$B$39,2,FALSE)-V$3),$K38,$O38),"")</f>
        <v/>
      </c>
      <c r="W38" s="101" t="str">
        <f>IF(AND($D38&gt;0,$E38&gt;0,$F38&gt;0,NOT(ISBLANK($L38))),_xlfn.NORM.INV(ABS(VLOOKUP($Q$1,VLookups!$A$38:$B$39,2,FALSE)-W$3),$K38,$O38),"")</f>
        <v/>
      </c>
      <c r="X38" s="100" t="str">
        <f>IF(AND($D38&gt;0,$E38&gt;0,$F38&gt;0,NOT(ISBLANK($L38))),_xlfn.NORM.INV(ABS(VLOOKUP($Q$1,VLookups!$A$38:$B$39,2,FALSE)-X$3),$K38,$O38),"")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hidden="1"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IF(AND(D39&gt;0,E39&gt;0,F39&gt;0),IF(ISBLANK(N39),IF(ISBLANK(L39),"",(F39-D39)*VLOOKUP(L39,VLookups!$A$2:$B$8,2,FALSE)),N39),"")</f>
        <v/>
      </c>
      <c r="P39" s="82" t="str">
        <f t="shared" si="207"/>
        <v/>
      </c>
      <c r="Q39" s="102"/>
      <c r="R39" s="294" t="str">
        <f>IF(AND(Q39&gt;0,E39&gt;0,NOT(O39="")),ABS(VLOOKUP($Q$1,VLookups!$A$38:$B$39,2,FALSE)-_xlfn.NORM.DIST(Q39,K39,O39,TRUE)),"")</f>
        <v/>
      </c>
      <c r="S39" s="101" t="str">
        <f>IF(AND($D39&gt;0,$E39&gt;0,$F39&gt;0,NOT(ISBLANK($L39))),_xlfn.NORM.INV(ABS(VLOOKUP($Q$1,VLookups!$A$38:$B$39,2,FALSE)-S$3),$K39,$O39),"")</f>
        <v/>
      </c>
      <c r="T39" s="100" t="str">
        <f>IF(AND($D39&gt;0,$E39&gt;0,$F39&gt;0,NOT(ISBLANK($L39))),_xlfn.NORM.INV(ABS(VLOOKUP($Q$1,VLookups!$A$38:$B$39,2,FALSE)-T$3),$K39,$O39),"")</f>
        <v/>
      </c>
      <c r="U39" s="101" t="str">
        <f>IF(AND($D39&gt;0,$E39&gt;0,$F39&gt;0,NOT(ISBLANK($L39))),_xlfn.NORM.INV(ABS(VLOOKUP($Q$1,VLookups!$A$38:$B$39,2,FALSE)-U$3),$K39,$O39),"")</f>
        <v/>
      </c>
      <c r="V39" s="100" t="str">
        <f>IF(AND($D39&gt;0,$E39&gt;0,$F39&gt;0,NOT(ISBLANK($L39))),_xlfn.NORM.INV(ABS(VLOOKUP($Q$1,VLookups!$A$38:$B$39,2,FALSE)-V$3),$K39,$O39),"")</f>
        <v/>
      </c>
      <c r="W39" s="101" t="str">
        <f>IF(AND($D39&gt;0,$E39&gt;0,$F39&gt;0,NOT(ISBLANK($L39))),_xlfn.NORM.INV(ABS(VLOOKUP($Q$1,VLookups!$A$38:$B$39,2,FALSE)-W$3),$K39,$O39),"")</f>
        <v/>
      </c>
      <c r="X39" s="100" t="str">
        <f>IF(AND($D39&gt;0,$E39&gt;0,$F39&gt;0,NOT(ISBLANK($L39))),_xlfn.NORM.INV(ABS(VLOOKUP($Q$1,VLookups!$A$38:$B$39,2,FALSE)-X$3),$K39,$O39),"")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hidden="1"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IF(AND(D40&gt;0,E40&gt;0,F40&gt;0),IF(ISBLANK(N40),IF(ISBLANK(L40),"",(F40-D40)*VLOOKUP(L40,VLookups!$A$2:$B$8,2,FALSE)),N40),"")</f>
        <v/>
      </c>
      <c r="P40" s="82" t="str">
        <f t="shared" si="207"/>
        <v/>
      </c>
      <c r="Q40" s="102"/>
      <c r="R40" s="294" t="str">
        <f>IF(AND(Q40&gt;0,E40&gt;0,NOT(O40="")),ABS(VLOOKUP($Q$1,VLookups!$A$38:$B$39,2,FALSE)-_xlfn.NORM.DIST(Q40,K40,O40,TRUE)),"")</f>
        <v/>
      </c>
      <c r="S40" s="101" t="str">
        <f>IF(AND($D40&gt;0,$E40&gt;0,$F40&gt;0,NOT(ISBLANK($L40))),_xlfn.NORM.INV(ABS(VLOOKUP($Q$1,VLookups!$A$38:$B$39,2,FALSE)-S$3),$K40,$O40),"")</f>
        <v/>
      </c>
      <c r="T40" s="100" t="str">
        <f>IF(AND($D40&gt;0,$E40&gt;0,$F40&gt;0,NOT(ISBLANK($L40))),_xlfn.NORM.INV(ABS(VLOOKUP($Q$1,VLookups!$A$38:$B$39,2,FALSE)-T$3),$K40,$O40),"")</f>
        <v/>
      </c>
      <c r="U40" s="101" t="str">
        <f>IF(AND($D40&gt;0,$E40&gt;0,$F40&gt;0,NOT(ISBLANK($L40))),_xlfn.NORM.INV(ABS(VLOOKUP($Q$1,VLookups!$A$38:$B$39,2,FALSE)-U$3),$K40,$O40),"")</f>
        <v/>
      </c>
      <c r="V40" s="100" t="str">
        <f>IF(AND($D40&gt;0,$E40&gt;0,$F40&gt;0,NOT(ISBLANK($L40))),_xlfn.NORM.INV(ABS(VLOOKUP($Q$1,VLookups!$A$38:$B$39,2,FALSE)-V$3),$K40,$O40),"")</f>
        <v/>
      </c>
      <c r="W40" s="101" t="str">
        <f>IF(AND($D40&gt;0,$E40&gt;0,$F40&gt;0,NOT(ISBLANK($L40))),_xlfn.NORM.INV(ABS(VLOOKUP($Q$1,VLookups!$A$38:$B$39,2,FALSE)-W$3),$K40,$O40),"")</f>
        <v/>
      </c>
      <c r="X40" s="100" t="str">
        <f>IF(AND($D40&gt;0,$E40&gt;0,$F40&gt;0,NOT(ISBLANK($L40))),_xlfn.NORM.INV(ABS(VLOOKUP($Q$1,VLookups!$A$38:$B$39,2,FALSE)-X$3),$K40,$O40),"")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hidden="1"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IF(AND(D41&gt;0,E41&gt;0,F41&gt;0),IF(ISBLANK(N41),IF(ISBLANK(L41),"",(F41-D41)*VLOOKUP(L41,VLookups!$A$2:$B$8,2,FALSE)),N41),"")</f>
        <v/>
      </c>
      <c r="P41" s="82" t="str">
        <f t="shared" si="207"/>
        <v/>
      </c>
      <c r="Q41" s="102"/>
      <c r="R41" s="294" t="str">
        <f>IF(AND(Q41&gt;0,E41&gt;0,NOT(O41="")),ABS(VLOOKUP($Q$1,VLookups!$A$38:$B$39,2,FALSE)-_xlfn.NORM.DIST(Q41,K41,O41,TRUE)),"")</f>
        <v/>
      </c>
      <c r="S41" s="101" t="str">
        <f>IF(AND($D41&gt;0,$E41&gt;0,$F41&gt;0,NOT(ISBLANK($L41))),_xlfn.NORM.INV(ABS(VLOOKUP($Q$1,VLookups!$A$38:$B$39,2,FALSE)-S$3),$K41,$O41),"")</f>
        <v/>
      </c>
      <c r="T41" s="100" t="str">
        <f>IF(AND($D41&gt;0,$E41&gt;0,$F41&gt;0,NOT(ISBLANK($L41))),_xlfn.NORM.INV(ABS(VLOOKUP($Q$1,VLookups!$A$38:$B$39,2,FALSE)-T$3),$K41,$O41),"")</f>
        <v/>
      </c>
      <c r="U41" s="101" t="str">
        <f>IF(AND($D41&gt;0,$E41&gt;0,$F41&gt;0,NOT(ISBLANK($L41))),_xlfn.NORM.INV(ABS(VLOOKUP($Q$1,VLookups!$A$38:$B$39,2,FALSE)-U$3),$K41,$O41),"")</f>
        <v/>
      </c>
      <c r="V41" s="100" t="str">
        <f>IF(AND($D41&gt;0,$E41&gt;0,$F41&gt;0,NOT(ISBLANK($L41))),_xlfn.NORM.INV(ABS(VLOOKUP($Q$1,VLookups!$A$38:$B$39,2,FALSE)-V$3),$K41,$O41),"")</f>
        <v/>
      </c>
      <c r="W41" s="101" t="str">
        <f>IF(AND($D41&gt;0,$E41&gt;0,$F41&gt;0,NOT(ISBLANK($L41))),_xlfn.NORM.INV(ABS(VLOOKUP($Q$1,VLookups!$A$38:$B$39,2,FALSE)-W$3),$K41,$O41),"")</f>
        <v/>
      </c>
      <c r="X41" s="100" t="str">
        <f>IF(AND($D41&gt;0,$E41&gt;0,$F41&gt;0,NOT(ISBLANK($L41))),_xlfn.NORM.INV(ABS(VLOOKUP($Q$1,VLookups!$A$38:$B$39,2,FALSE)-X$3),$K41,$O41),"")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hidden="1"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IF(AND(D42&gt;0,E42&gt;0,F42&gt;0),IF(ISBLANK(N42),IF(ISBLANK(L42),"",(F42-D42)*VLOOKUP(L42,VLookups!$A$2:$B$8,2,FALSE)),N42),"")</f>
        <v/>
      </c>
      <c r="P42" s="82" t="str">
        <f t="shared" si="207"/>
        <v/>
      </c>
      <c r="Q42" s="102"/>
      <c r="R42" s="294" t="str">
        <f>IF(AND(Q42&gt;0,E42&gt;0,NOT(O42="")),ABS(VLOOKUP($Q$1,VLookups!$A$38:$B$39,2,FALSE)-_xlfn.NORM.DIST(Q42,K42,O42,TRUE)),"")</f>
        <v/>
      </c>
      <c r="S42" s="101" t="str">
        <f>IF(AND($D42&gt;0,$E42&gt;0,$F42&gt;0,NOT(ISBLANK($L42))),_xlfn.NORM.INV(ABS(VLOOKUP($Q$1,VLookups!$A$38:$B$39,2,FALSE)-S$3),$K42,$O42),"")</f>
        <v/>
      </c>
      <c r="T42" s="100" t="str">
        <f>IF(AND($D42&gt;0,$E42&gt;0,$F42&gt;0,NOT(ISBLANK($L42))),_xlfn.NORM.INV(ABS(VLOOKUP($Q$1,VLookups!$A$38:$B$39,2,FALSE)-T$3),$K42,$O42),"")</f>
        <v/>
      </c>
      <c r="U42" s="101" t="str">
        <f>IF(AND($D42&gt;0,$E42&gt;0,$F42&gt;0,NOT(ISBLANK($L42))),_xlfn.NORM.INV(ABS(VLOOKUP($Q$1,VLookups!$A$38:$B$39,2,FALSE)-U$3),$K42,$O42),"")</f>
        <v/>
      </c>
      <c r="V42" s="100" t="str">
        <f>IF(AND($D42&gt;0,$E42&gt;0,$F42&gt;0,NOT(ISBLANK($L42))),_xlfn.NORM.INV(ABS(VLOOKUP($Q$1,VLookups!$A$38:$B$39,2,FALSE)-V$3),$K42,$O42),"")</f>
        <v/>
      </c>
      <c r="W42" s="101" t="str">
        <f>IF(AND($D42&gt;0,$E42&gt;0,$F42&gt;0,NOT(ISBLANK($L42))),_xlfn.NORM.INV(ABS(VLOOKUP($Q$1,VLookups!$A$38:$B$39,2,FALSE)-W$3),$K42,$O42),"")</f>
        <v/>
      </c>
      <c r="X42" s="100" t="str">
        <f>IF(AND($D42&gt;0,$E42&gt;0,$F42&gt;0,NOT(ISBLANK($L42))),_xlfn.NORM.INV(ABS(VLOOKUP($Q$1,VLookups!$A$38:$B$39,2,FALSE)-X$3),$K42,$O42),"")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hidden="1"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IF(AND(D43&gt;0,E43&gt;0,F43&gt;0),IF(ISBLANK(N43),IF(ISBLANK(L43),"",(F43-D43)*VLOOKUP(L43,VLookups!$A$2:$B$8,2,FALSE)),N43),"")</f>
        <v/>
      </c>
      <c r="P43" s="82" t="str">
        <f t="shared" si="207"/>
        <v/>
      </c>
      <c r="Q43" s="102"/>
      <c r="R43" s="294" t="str">
        <f>IF(AND(Q43&gt;0,E43&gt;0,NOT(O43="")),ABS(VLOOKUP($Q$1,VLookups!$A$38:$B$39,2,FALSE)-_xlfn.NORM.DIST(Q43,K43,O43,TRUE)),"")</f>
        <v/>
      </c>
      <c r="S43" s="101" t="str">
        <f>IF(AND($D43&gt;0,$E43&gt;0,$F43&gt;0,NOT(ISBLANK($L43))),_xlfn.NORM.INV(ABS(VLOOKUP($Q$1,VLookups!$A$38:$B$39,2,FALSE)-S$3),$K43,$O43),"")</f>
        <v/>
      </c>
      <c r="T43" s="100" t="str">
        <f>IF(AND($D43&gt;0,$E43&gt;0,$F43&gt;0,NOT(ISBLANK($L43))),_xlfn.NORM.INV(ABS(VLOOKUP($Q$1,VLookups!$A$38:$B$39,2,FALSE)-T$3),$K43,$O43),"")</f>
        <v/>
      </c>
      <c r="U43" s="101" t="str">
        <f>IF(AND($D43&gt;0,$E43&gt;0,$F43&gt;0,NOT(ISBLANK($L43))),_xlfn.NORM.INV(ABS(VLOOKUP($Q$1,VLookups!$A$38:$B$39,2,FALSE)-U$3),$K43,$O43),"")</f>
        <v/>
      </c>
      <c r="V43" s="100" t="str">
        <f>IF(AND($D43&gt;0,$E43&gt;0,$F43&gt;0,NOT(ISBLANK($L43))),_xlfn.NORM.INV(ABS(VLOOKUP($Q$1,VLookups!$A$38:$B$39,2,FALSE)-V$3),$K43,$O43),"")</f>
        <v/>
      </c>
      <c r="W43" s="101" t="str">
        <f>IF(AND($D43&gt;0,$E43&gt;0,$F43&gt;0,NOT(ISBLANK($L43))),_xlfn.NORM.INV(ABS(VLOOKUP($Q$1,VLookups!$A$38:$B$39,2,FALSE)-W$3),$K43,$O43),"")</f>
        <v/>
      </c>
      <c r="X43" s="100" t="str">
        <f>IF(AND($D43&gt;0,$E43&gt;0,$F43&gt;0,NOT(ISBLANK($L43))),_xlfn.NORM.INV(ABS(VLOOKUP($Q$1,VLookups!$A$38:$B$39,2,FALSE)-X$3),$K43,$O43),"")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hidden="1"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IF(AND(D44&gt;0,E44&gt;0,F44&gt;0),IF(ISBLANK(N44),IF(ISBLANK(L44),"",(F44-D44)*VLOOKUP(L44,VLookups!$A$2:$B$8,2,FALSE)),N44),"")</f>
        <v/>
      </c>
      <c r="P44" s="82" t="str">
        <f t="shared" si="207"/>
        <v/>
      </c>
      <c r="Q44" s="102"/>
      <c r="R44" s="294" t="str">
        <f>IF(AND(Q44&gt;0,E44&gt;0,NOT(O44="")),ABS(VLOOKUP($Q$1,VLookups!$A$38:$B$39,2,FALSE)-_xlfn.NORM.DIST(Q44,K44,O44,TRUE)),"")</f>
        <v/>
      </c>
      <c r="S44" s="101" t="str">
        <f>IF(AND($D44&gt;0,$E44&gt;0,$F44&gt;0,NOT(ISBLANK($L44))),_xlfn.NORM.INV(ABS(VLOOKUP($Q$1,VLookups!$A$38:$B$39,2,FALSE)-S$3),$K44,$O44),"")</f>
        <v/>
      </c>
      <c r="T44" s="100" t="str">
        <f>IF(AND($D44&gt;0,$E44&gt;0,$F44&gt;0,NOT(ISBLANK($L44))),_xlfn.NORM.INV(ABS(VLOOKUP($Q$1,VLookups!$A$38:$B$39,2,FALSE)-T$3),$K44,$O44),"")</f>
        <v/>
      </c>
      <c r="U44" s="101" t="str">
        <f>IF(AND($D44&gt;0,$E44&gt;0,$F44&gt;0,NOT(ISBLANK($L44))),_xlfn.NORM.INV(ABS(VLOOKUP($Q$1,VLookups!$A$38:$B$39,2,FALSE)-U$3),$K44,$O44),"")</f>
        <v/>
      </c>
      <c r="V44" s="100" t="str">
        <f>IF(AND($D44&gt;0,$E44&gt;0,$F44&gt;0,NOT(ISBLANK($L44))),_xlfn.NORM.INV(ABS(VLOOKUP($Q$1,VLookups!$A$38:$B$39,2,FALSE)-V$3),$K44,$O44),"")</f>
        <v/>
      </c>
      <c r="W44" s="101" t="str">
        <f>IF(AND($D44&gt;0,$E44&gt;0,$F44&gt;0,NOT(ISBLANK($L44))),_xlfn.NORM.INV(ABS(VLOOKUP($Q$1,VLookups!$A$38:$B$39,2,FALSE)-W$3),$K44,$O44),"")</f>
        <v/>
      </c>
      <c r="X44" s="100" t="str">
        <f>IF(AND($D44&gt;0,$E44&gt;0,$F44&gt;0,NOT(ISBLANK($L44))),_xlfn.NORM.INV(ABS(VLOOKUP($Q$1,VLookups!$A$38:$B$39,2,FALSE)-X$3),$K44,$O44),"")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hidden="1"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IF(AND(D45&gt;0,E45&gt;0,F45&gt;0),IF(ISBLANK(N45),IF(ISBLANK(L45),"",(F45-D45)*VLOOKUP(L45,VLookups!$A$2:$B$8,2,FALSE)),N45),"")</f>
        <v/>
      </c>
      <c r="P45" s="82" t="str">
        <f t="shared" si="207"/>
        <v/>
      </c>
      <c r="Q45" s="102"/>
      <c r="R45" s="294" t="str">
        <f>IF(AND(Q45&gt;0,E45&gt;0,NOT(O45="")),ABS(VLOOKUP($Q$1,VLookups!$A$38:$B$39,2,FALSE)-_xlfn.NORM.DIST(Q45,K45,O45,TRUE)),"")</f>
        <v/>
      </c>
      <c r="S45" s="101" t="str">
        <f>IF(AND($D45&gt;0,$E45&gt;0,$F45&gt;0,NOT(ISBLANK($L45))),_xlfn.NORM.INV(ABS(VLOOKUP($Q$1,VLookups!$A$38:$B$39,2,FALSE)-S$3),$K45,$O45),"")</f>
        <v/>
      </c>
      <c r="T45" s="100" t="str">
        <f>IF(AND($D45&gt;0,$E45&gt;0,$F45&gt;0,NOT(ISBLANK($L45))),_xlfn.NORM.INV(ABS(VLOOKUP($Q$1,VLookups!$A$38:$B$39,2,FALSE)-T$3),$K45,$O45),"")</f>
        <v/>
      </c>
      <c r="U45" s="101" t="str">
        <f>IF(AND($D45&gt;0,$E45&gt;0,$F45&gt;0,NOT(ISBLANK($L45))),_xlfn.NORM.INV(ABS(VLOOKUP($Q$1,VLookups!$A$38:$B$39,2,FALSE)-U$3),$K45,$O45),"")</f>
        <v/>
      </c>
      <c r="V45" s="100" t="str">
        <f>IF(AND($D45&gt;0,$E45&gt;0,$F45&gt;0,NOT(ISBLANK($L45))),_xlfn.NORM.INV(ABS(VLOOKUP($Q$1,VLookups!$A$38:$B$39,2,FALSE)-V$3),$K45,$O45),"")</f>
        <v/>
      </c>
      <c r="W45" s="101" t="str">
        <f>IF(AND($D45&gt;0,$E45&gt;0,$F45&gt;0,NOT(ISBLANK($L45))),_xlfn.NORM.INV(ABS(VLOOKUP($Q$1,VLookups!$A$38:$B$39,2,FALSE)-W$3),$K45,$O45),"")</f>
        <v/>
      </c>
      <c r="X45" s="100" t="str">
        <f>IF(AND($D45&gt;0,$E45&gt;0,$F45&gt;0,NOT(ISBLANK($L45))),_xlfn.NORM.INV(ABS(VLOOKUP($Q$1,VLookups!$A$38:$B$39,2,FALSE)-X$3),$K45,$O45),"")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hidden="1"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IF(AND(D46&gt;0,E46&gt;0,F46&gt;0),IF(ISBLANK(N46),IF(ISBLANK(L46),"",(F46-D46)*VLOOKUP(L46,VLookups!$A$2:$B$8,2,FALSE)),N46),"")</f>
        <v/>
      </c>
      <c r="P46" s="82" t="str">
        <f t="shared" si="207"/>
        <v/>
      </c>
      <c r="Q46" s="102"/>
      <c r="R46" s="294" t="str">
        <f>IF(AND(Q46&gt;0,E46&gt;0,NOT(O46="")),ABS(VLOOKUP($Q$1,VLookups!$A$38:$B$39,2,FALSE)-_xlfn.NORM.DIST(Q46,K46,O46,TRUE)),"")</f>
        <v/>
      </c>
      <c r="S46" s="101" t="str">
        <f>IF(AND($D46&gt;0,$E46&gt;0,$F46&gt;0,NOT(ISBLANK($L46))),_xlfn.NORM.INV(ABS(VLOOKUP($Q$1,VLookups!$A$38:$B$39,2,FALSE)-S$3),$K46,$O46),"")</f>
        <v/>
      </c>
      <c r="T46" s="100" t="str">
        <f>IF(AND($D46&gt;0,$E46&gt;0,$F46&gt;0,NOT(ISBLANK($L46))),_xlfn.NORM.INV(ABS(VLOOKUP($Q$1,VLookups!$A$38:$B$39,2,FALSE)-T$3),$K46,$O46),"")</f>
        <v/>
      </c>
      <c r="U46" s="101" t="str">
        <f>IF(AND($D46&gt;0,$E46&gt;0,$F46&gt;0,NOT(ISBLANK($L46))),_xlfn.NORM.INV(ABS(VLOOKUP($Q$1,VLookups!$A$38:$B$39,2,FALSE)-U$3),$K46,$O46),"")</f>
        <v/>
      </c>
      <c r="V46" s="100" t="str">
        <f>IF(AND($D46&gt;0,$E46&gt;0,$F46&gt;0,NOT(ISBLANK($L46))),_xlfn.NORM.INV(ABS(VLOOKUP($Q$1,VLookups!$A$38:$B$39,2,FALSE)-V$3),$K46,$O46),"")</f>
        <v/>
      </c>
      <c r="W46" s="101" t="str">
        <f>IF(AND($D46&gt;0,$E46&gt;0,$F46&gt;0,NOT(ISBLANK($L46))),_xlfn.NORM.INV(ABS(VLOOKUP($Q$1,VLookups!$A$38:$B$39,2,FALSE)-W$3),$K46,$O46),"")</f>
        <v/>
      </c>
      <c r="X46" s="100" t="str">
        <f>IF(AND($D46&gt;0,$E46&gt;0,$F46&gt;0,NOT(ISBLANK($L46))),_xlfn.NORM.INV(ABS(VLOOKUP($Q$1,VLookups!$A$38:$B$39,2,FALSE)-X$3),$K46,$O46),"")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hidden="1"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IF(AND(D47&gt;0,E47&gt;0,F47&gt;0),IF(ISBLANK(N47),IF(ISBLANK(L47),"",(F47-D47)*VLOOKUP(L47,VLookups!$A$2:$B$8,2,FALSE)),N47),"")</f>
        <v/>
      </c>
      <c r="P47" s="82" t="str">
        <f t="shared" si="207"/>
        <v/>
      </c>
      <c r="Q47" s="102"/>
      <c r="R47" s="294" t="str">
        <f>IF(AND(Q47&gt;0,E47&gt;0,NOT(O47="")),ABS(VLOOKUP($Q$1,VLookups!$A$38:$B$39,2,FALSE)-_xlfn.NORM.DIST(Q47,K47,O47,TRUE)),"")</f>
        <v/>
      </c>
      <c r="S47" s="101" t="str">
        <f>IF(AND($D47&gt;0,$E47&gt;0,$F47&gt;0,NOT(ISBLANK($L47))),_xlfn.NORM.INV(ABS(VLOOKUP($Q$1,VLookups!$A$38:$B$39,2,FALSE)-S$3),$K47,$O47),"")</f>
        <v/>
      </c>
      <c r="T47" s="100" t="str">
        <f>IF(AND($D47&gt;0,$E47&gt;0,$F47&gt;0,NOT(ISBLANK($L47))),_xlfn.NORM.INV(ABS(VLOOKUP($Q$1,VLookups!$A$38:$B$39,2,FALSE)-T$3),$K47,$O47),"")</f>
        <v/>
      </c>
      <c r="U47" s="101" t="str">
        <f>IF(AND($D47&gt;0,$E47&gt;0,$F47&gt;0,NOT(ISBLANK($L47))),_xlfn.NORM.INV(ABS(VLOOKUP($Q$1,VLookups!$A$38:$B$39,2,FALSE)-U$3),$K47,$O47),"")</f>
        <v/>
      </c>
      <c r="V47" s="100" t="str">
        <f>IF(AND($D47&gt;0,$E47&gt;0,$F47&gt;0,NOT(ISBLANK($L47))),_xlfn.NORM.INV(ABS(VLOOKUP($Q$1,VLookups!$A$38:$B$39,2,FALSE)-V$3),$K47,$O47),"")</f>
        <v/>
      </c>
      <c r="W47" s="101" t="str">
        <f>IF(AND($D47&gt;0,$E47&gt;0,$F47&gt;0,NOT(ISBLANK($L47))),_xlfn.NORM.INV(ABS(VLOOKUP($Q$1,VLookups!$A$38:$B$39,2,FALSE)-W$3),$K47,$O47),"")</f>
        <v/>
      </c>
      <c r="X47" s="100" t="str">
        <f>IF(AND($D47&gt;0,$E47&gt;0,$F47&gt;0,NOT(ISBLANK($L47))),_xlfn.NORM.INV(ABS(VLOOKUP($Q$1,VLookups!$A$38:$B$39,2,FALSE)-X$3),$K47,$O47),"")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hidden="1"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IF(AND(D48&gt;0,E48&gt;0,F48&gt;0),IF(ISBLANK(N48),IF(ISBLANK(L48),"",(F48-D48)*VLOOKUP(L48,VLookups!$A$2:$B$8,2,FALSE)),N48),"")</f>
        <v/>
      </c>
      <c r="P48" s="82" t="str">
        <f t="shared" si="207"/>
        <v/>
      </c>
      <c r="Q48" s="102"/>
      <c r="R48" s="294" t="str">
        <f>IF(AND(Q48&gt;0,E48&gt;0,NOT(O48="")),ABS(VLOOKUP($Q$1,VLookups!$A$38:$B$39,2,FALSE)-_xlfn.NORM.DIST(Q48,K48,O48,TRUE)),"")</f>
        <v/>
      </c>
      <c r="S48" s="101" t="str">
        <f>IF(AND($D48&gt;0,$E48&gt;0,$F48&gt;0,NOT(ISBLANK($L48))),_xlfn.NORM.INV(ABS(VLOOKUP($Q$1,VLookups!$A$38:$B$39,2,FALSE)-S$3),$K48,$O48),"")</f>
        <v/>
      </c>
      <c r="T48" s="100" t="str">
        <f>IF(AND($D48&gt;0,$E48&gt;0,$F48&gt;0,NOT(ISBLANK($L48))),_xlfn.NORM.INV(ABS(VLOOKUP($Q$1,VLookups!$A$38:$B$39,2,FALSE)-T$3),$K48,$O48),"")</f>
        <v/>
      </c>
      <c r="U48" s="101" t="str">
        <f>IF(AND($D48&gt;0,$E48&gt;0,$F48&gt;0,NOT(ISBLANK($L48))),_xlfn.NORM.INV(ABS(VLOOKUP($Q$1,VLookups!$A$38:$B$39,2,FALSE)-U$3),$K48,$O48),"")</f>
        <v/>
      </c>
      <c r="V48" s="100" t="str">
        <f>IF(AND($D48&gt;0,$E48&gt;0,$F48&gt;0,NOT(ISBLANK($L48))),_xlfn.NORM.INV(ABS(VLOOKUP($Q$1,VLookups!$A$38:$B$39,2,FALSE)-V$3),$K48,$O48),"")</f>
        <v/>
      </c>
      <c r="W48" s="101" t="str">
        <f>IF(AND($D48&gt;0,$E48&gt;0,$F48&gt;0,NOT(ISBLANK($L48))),_xlfn.NORM.INV(ABS(VLOOKUP($Q$1,VLookups!$A$38:$B$39,2,FALSE)-W$3),$K48,$O48),"")</f>
        <v/>
      </c>
      <c r="X48" s="100" t="str">
        <f>IF(AND($D48&gt;0,$E48&gt;0,$F48&gt;0,NOT(ISBLANK($L48))),_xlfn.NORM.INV(ABS(VLOOKUP($Q$1,VLookups!$A$38:$B$39,2,FALSE)-X$3),$K48,$O48),"")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hidden="1"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IF(AND(D49&gt;0,E49&gt;0,F49&gt;0),IF(ISBLANK(N49),IF(ISBLANK(L49),"",(F49-D49)*VLOOKUP(L49,VLookups!$A$2:$B$8,2,FALSE)),N49),"")</f>
        <v/>
      </c>
      <c r="P49" s="82" t="str">
        <f t="shared" si="207"/>
        <v/>
      </c>
      <c r="Q49" s="102"/>
      <c r="R49" s="294" t="str">
        <f>IF(AND(Q49&gt;0,E49&gt;0,NOT(O49="")),ABS(VLOOKUP($Q$1,VLookups!$A$38:$B$39,2,FALSE)-_xlfn.NORM.DIST(Q49,K49,O49,TRUE)),"")</f>
        <v/>
      </c>
      <c r="S49" s="101" t="str">
        <f>IF(AND($D49&gt;0,$E49&gt;0,$F49&gt;0,NOT(ISBLANK($L49))),_xlfn.NORM.INV(ABS(VLOOKUP($Q$1,VLookups!$A$38:$B$39,2,FALSE)-S$3),$K49,$O49),"")</f>
        <v/>
      </c>
      <c r="T49" s="100" t="str">
        <f>IF(AND($D49&gt;0,$E49&gt;0,$F49&gt;0,NOT(ISBLANK($L49))),_xlfn.NORM.INV(ABS(VLOOKUP($Q$1,VLookups!$A$38:$B$39,2,FALSE)-T$3),$K49,$O49),"")</f>
        <v/>
      </c>
      <c r="U49" s="101" t="str">
        <f>IF(AND($D49&gt;0,$E49&gt;0,$F49&gt;0,NOT(ISBLANK($L49))),_xlfn.NORM.INV(ABS(VLOOKUP($Q$1,VLookups!$A$38:$B$39,2,FALSE)-U$3),$K49,$O49),"")</f>
        <v/>
      </c>
      <c r="V49" s="100" t="str">
        <f>IF(AND($D49&gt;0,$E49&gt;0,$F49&gt;0,NOT(ISBLANK($L49))),_xlfn.NORM.INV(ABS(VLOOKUP($Q$1,VLookups!$A$38:$B$39,2,FALSE)-V$3),$K49,$O49),"")</f>
        <v/>
      </c>
      <c r="W49" s="101" t="str">
        <f>IF(AND($D49&gt;0,$E49&gt;0,$F49&gt;0,NOT(ISBLANK($L49))),_xlfn.NORM.INV(ABS(VLOOKUP($Q$1,VLookups!$A$38:$B$39,2,FALSE)-W$3),$K49,$O49),"")</f>
        <v/>
      </c>
      <c r="X49" s="100" t="str">
        <f>IF(AND($D49&gt;0,$E49&gt;0,$F49&gt;0,NOT(ISBLANK($L49))),_xlfn.NORM.INV(ABS(VLOOKUP($Q$1,VLookups!$A$38:$B$39,2,FALSE)-X$3),$K49,$O49),"")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hidden="1"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IF(AND(D50&gt;0,E50&gt;0,F50&gt;0),IF(ISBLANK(N50),IF(ISBLANK(L50),"",(F50-D50)*VLOOKUP(L50,VLookups!$A$2:$B$8,2,FALSE)),N50),"")</f>
        <v/>
      </c>
      <c r="P50" s="82" t="str">
        <f t="shared" si="207"/>
        <v/>
      </c>
      <c r="Q50" s="102"/>
      <c r="R50" s="294" t="str">
        <f>IF(AND(Q50&gt;0,E50&gt;0,NOT(O50="")),ABS(VLOOKUP($Q$1,VLookups!$A$38:$B$39,2,FALSE)-_xlfn.NORM.DIST(Q50,K50,O50,TRUE)),"")</f>
        <v/>
      </c>
      <c r="S50" s="101" t="str">
        <f>IF(AND($D50&gt;0,$E50&gt;0,$F50&gt;0,NOT(ISBLANK($L50))),_xlfn.NORM.INV(ABS(VLOOKUP($Q$1,VLookups!$A$38:$B$39,2,FALSE)-S$3),$K50,$O50),"")</f>
        <v/>
      </c>
      <c r="T50" s="100" t="str">
        <f>IF(AND($D50&gt;0,$E50&gt;0,$F50&gt;0,NOT(ISBLANK($L50))),_xlfn.NORM.INV(ABS(VLOOKUP($Q$1,VLookups!$A$38:$B$39,2,FALSE)-T$3),$K50,$O50),"")</f>
        <v/>
      </c>
      <c r="U50" s="101" t="str">
        <f>IF(AND($D50&gt;0,$E50&gt;0,$F50&gt;0,NOT(ISBLANK($L50))),_xlfn.NORM.INV(ABS(VLOOKUP($Q$1,VLookups!$A$38:$B$39,2,FALSE)-U$3),$K50,$O50),"")</f>
        <v/>
      </c>
      <c r="V50" s="100" t="str">
        <f>IF(AND($D50&gt;0,$E50&gt;0,$F50&gt;0,NOT(ISBLANK($L50))),_xlfn.NORM.INV(ABS(VLOOKUP($Q$1,VLookups!$A$38:$B$39,2,FALSE)-V$3),$K50,$O50),"")</f>
        <v/>
      </c>
      <c r="W50" s="101" t="str">
        <f>IF(AND($D50&gt;0,$E50&gt;0,$F50&gt;0,NOT(ISBLANK($L50))),_xlfn.NORM.INV(ABS(VLOOKUP($Q$1,VLookups!$A$38:$B$39,2,FALSE)-W$3),$K50,$O50),"")</f>
        <v/>
      </c>
      <c r="X50" s="100" t="str">
        <f>IF(AND($D50&gt;0,$E50&gt;0,$F50&gt;0,NOT(ISBLANK($L50))),_xlfn.NORM.INV(ABS(VLOOKUP($Q$1,VLookups!$A$38:$B$39,2,FALSE)-X$3),$K50,$O50),"")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hidden="1"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IF(AND(D51&gt;0,E51&gt;0,F51&gt;0),IF(ISBLANK(N51),IF(ISBLANK(L51),"",(F51-D51)*VLOOKUP(L51,VLookups!$A$2:$B$8,2,FALSE)),N51),"")</f>
        <v/>
      </c>
      <c r="P51" s="82" t="str">
        <f t="shared" si="207"/>
        <v/>
      </c>
      <c r="Q51" s="102"/>
      <c r="R51" s="294" t="str">
        <f>IF(AND(Q51&gt;0,E51&gt;0,NOT(O51="")),ABS(VLOOKUP($Q$1,VLookups!$A$38:$B$39,2,FALSE)-_xlfn.NORM.DIST(Q51,K51,O51,TRUE)),"")</f>
        <v/>
      </c>
      <c r="S51" s="101" t="str">
        <f>IF(AND($D51&gt;0,$E51&gt;0,$F51&gt;0,NOT(ISBLANK($L51))),_xlfn.NORM.INV(ABS(VLOOKUP($Q$1,VLookups!$A$38:$B$39,2,FALSE)-S$3),$K51,$O51),"")</f>
        <v/>
      </c>
      <c r="T51" s="100" t="str">
        <f>IF(AND($D51&gt;0,$E51&gt;0,$F51&gt;0,NOT(ISBLANK($L51))),_xlfn.NORM.INV(ABS(VLOOKUP($Q$1,VLookups!$A$38:$B$39,2,FALSE)-T$3),$K51,$O51),"")</f>
        <v/>
      </c>
      <c r="U51" s="101" t="str">
        <f>IF(AND($D51&gt;0,$E51&gt;0,$F51&gt;0,NOT(ISBLANK($L51))),_xlfn.NORM.INV(ABS(VLOOKUP($Q$1,VLookups!$A$38:$B$39,2,FALSE)-U$3),$K51,$O51),"")</f>
        <v/>
      </c>
      <c r="V51" s="100" t="str">
        <f>IF(AND($D51&gt;0,$E51&gt;0,$F51&gt;0,NOT(ISBLANK($L51))),_xlfn.NORM.INV(ABS(VLOOKUP($Q$1,VLookups!$A$38:$B$39,2,FALSE)-V$3),$K51,$O51),"")</f>
        <v/>
      </c>
      <c r="W51" s="101" t="str">
        <f>IF(AND($D51&gt;0,$E51&gt;0,$F51&gt;0,NOT(ISBLANK($L51))),_xlfn.NORM.INV(ABS(VLOOKUP($Q$1,VLookups!$A$38:$B$39,2,FALSE)-W$3),$K51,$O51),"")</f>
        <v/>
      </c>
      <c r="X51" s="100" t="str">
        <f>IF(AND($D51&gt;0,$E51&gt;0,$F51&gt;0,NOT(ISBLANK($L51))),_xlfn.NORM.INV(ABS(VLOOKUP($Q$1,VLookups!$A$38:$B$39,2,FALSE)-X$3),$K51,$O51),"")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hidden="1"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IF(AND(D52&gt;0,E52&gt;0,F52&gt;0),IF(ISBLANK(N52),IF(ISBLANK(L52),"",(F52-D52)*VLOOKUP(L52,VLookups!$A$2:$B$8,2,FALSE)),N52),"")</f>
        <v/>
      </c>
      <c r="P52" s="82" t="str">
        <f t="shared" si="207"/>
        <v/>
      </c>
      <c r="Q52" s="102"/>
      <c r="R52" s="294" t="str">
        <f>IF(AND(Q52&gt;0,E52&gt;0,NOT(O52="")),ABS(VLOOKUP($Q$1,VLookups!$A$38:$B$39,2,FALSE)-_xlfn.NORM.DIST(Q52,K52,O52,TRUE)),"")</f>
        <v/>
      </c>
      <c r="S52" s="101" t="str">
        <f>IF(AND($D52&gt;0,$E52&gt;0,$F52&gt;0,NOT(ISBLANK($L52))),_xlfn.NORM.INV(ABS(VLOOKUP($Q$1,VLookups!$A$38:$B$39,2,FALSE)-S$3),$K52,$O52),"")</f>
        <v/>
      </c>
      <c r="T52" s="100" t="str">
        <f>IF(AND($D52&gt;0,$E52&gt;0,$F52&gt;0,NOT(ISBLANK($L52))),_xlfn.NORM.INV(ABS(VLOOKUP($Q$1,VLookups!$A$38:$B$39,2,FALSE)-T$3),$K52,$O52),"")</f>
        <v/>
      </c>
      <c r="U52" s="101" t="str">
        <f>IF(AND($D52&gt;0,$E52&gt;0,$F52&gt;0,NOT(ISBLANK($L52))),_xlfn.NORM.INV(ABS(VLOOKUP($Q$1,VLookups!$A$38:$B$39,2,FALSE)-U$3),$K52,$O52),"")</f>
        <v/>
      </c>
      <c r="V52" s="100" t="str">
        <f>IF(AND($D52&gt;0,$E52&gt;0,$F52&gt;0,NOT(ISBLANK($L52))),_xlfn.NORM.INV(ABS(VLOOKUP($Q$1,VLookups!$A$38:$B$39,2,FALSE)-V$3),$K52,$O52),"")</f>
        <v/>
      </c>
      <c r="W52" s="101" t="str">
        <f>IF(AND($D52&gt;0,$E52&gt;0,$F52&gt;0,NOT(ISBLANK($L52))),_xlfn.NORM.INV(ABS(VLOOKUP($Q$1,VLookups!$A$38:$B$39,2,FALSE)-W$3),$K52,$O52),"")</f>
        <v/>
      </c>
      <c r="X52" s="100" t="str">
        <f>IF(AND($D52&gt;0,$E52&gt;0,$F52&gt;0,NOT(ISBLANK($L52))),_xlfn.NORM.INV(ABS(VLOOKUP($Q$1,VLookups!$A$38:$B$39,2,FALSE)-X$3),$K52,$O52),"")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hidden="1"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IF(AND(D53&gt;0,E53&gt;0,F53&gt;0),IF(ISBLANK(N53),IF(ISBLANK(L53),"",(F53-D53)*VLOOKUP(L53,VLookups!$A$2:$B$8,2,FALSE)),N53),"")</f>
        <v/>
      </c>
      <c r="P53" s="82" t="str">
        <f t="shared" si="207"/>
        <v/>
      </c>
      <c r="Q53" s="102"/>
      <c r="R53" s="294" t="str">
        <f>IF(AND(Q53&gt;0,E53&gt;0,NOT(O53="")),ABS(VLOOKUP($Q$1,VLookups!$A$38:$B$39,2,FALSE)-_xlfn.NORM.DIST(Q53,K53,O53,TRUE)),"")</f>
        <v/>
      </c>
      <c r="S53" s="101" t="str">
        <f>IF(AND($D53&gt;0,$E53&gt;0,$F53&gt;0,NOT(ISBLANK($L53))),_xlfn.NORM.INV(ABS(VLOOKUP($Q$1,VLookups!$A$38:$B$39,2,FALSE)-S$3),$K53,$O53),"")</f>
        <v/>
      </c>
      <c r="T53" s="100" t="str">
        <f>IF(AND($D53&gt;0,$E53&gt;0,$F53&gt;0,NOT(ISBLANK($L53))),_xlfn.NORM.INV(ABS(VLOOKUP($Q$1,VLookups!$A$38:$B$39,2,FALSE)-T$3),$K53,$O53),"")</f>
        <v/>
      </c>
      <c r="U53" s="101" t="str">
        <f>IF(AND($D53&gt;0,$E53&gt;0,$F53&gt;0,NOT(ISBLANK($L53))),_xlfn.NORM.INV(ABS(VLOOKUP($Q$1,VLookups!$A$38:$B$39,2,FALSE)-U$3),$K53,$O53),"")</f>
        <v/>
      </c>
      <c r="V53" s="100" t="str">
        <f>IF(AND($D53&gt;0,$E53&gt;0,$F53&gt;0,NOT(ISBLANK($L53))),_xlfn.NORM.INV(ABS(VLOOKUP($Q$1,VLookups!$A$38:$B$39,2,FALSE)-V$3),$K53,$O53),"")</f>
        <v/>
      </c>
      <c r="W53" s="101" t="str">
        <f>IF(AND($D53&gt;0,$E53&gt;0,$F53&gt;0,NOT(ISBLANK($L53))),_xlfn.NORM.INV(ABS(VLOOKUP($Q$1,VLookups!$A$38:$B$39,2,FALSE)-W$3),$K53,$O53),"")</f>
        <v/>
      </c>
      <c r="X53" s="100" t="str">
        <f>IF(AND($D53&gt;0,$E53&gt;0,$F53&gt;0,NOT(ISBLANK($L53))),_xlfn.NORM.INV(ABS(VLOOKUP($Q$1,VLookups!$A$38:$B$39,2,FALSE)-X$3),$K53,$O53),"")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hidden="1"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IF(AND(D54&gt;0,E54&gt;0,F54&gt;0),IF(ISBLANK(N54),IF(ISBLANK(L54),"",(F54-D54)*VLOOKUP(L54,VLookups!$A$2:$B$8,2,FALSE)),N54),"")</f>
        <v/>
      </c>
      <c r="P54" s="82" t="str">
        <f t="shared" si="207"/>
        <v/>
      </c>
      <c r="Q54" s="102"/>
      <c r="R54" s="294" t="str">
        <f>IF(AND(Q54&gt;0,E54&gt;0,NOT(O54="")),ABS(VLOOKUP($Q$1,VLookups!$A$38:$B$39,2,FALSE)-_xlfn.NORM.DIST(Q54,K54,O54,TRUE)),"")</f>
        <v/>
      </c>
      <c r="S54" s="101" t="str">
        <f>IF(AND($D54&gt;0,$E54&gt;0,$F54&gt;0,NOT(ISBLANK($L54))),_xlfn.NORM.INV(ABS(VLOOKUP($Q$1,VLookups!$A$38:$B$39,2,FALSE)-S$3),$K54,$O54),"")</f>
        <v/>
      </c>
      <c r="T54" s="100" t="str">
        <f>IF(AND($D54&gt;0,$E54&gt;0,$F54&gt;0,NOT(ISBLANK($L54))),_xlfn.NORM.INV(ABS(VLOOKUP($Q$1,VLookups!$A$38:$B$39,2,FALSE)-T$3),$K54,$O54),"")</f>
        <v/>
      </c>
      <c r="U54" s="101" t="str">
        <f>IF(AND($D54&gt;0,$E54&gt;0,$F54&gt;0,NOT(ISBLANK($L54))),_xlfn.NORM.INV(ABS(VLOOKUP($Q$1,VLookups!$A$38:$B$39,2,FALSE)-U$3),$K54,$O54),"")</f>
        <v/>
      </c>
      <c r="V54" s="100" t="str">
        <f>IF(AND($D54&gt;0,$E54&gt;0,$F54&gt;0,NOT(ISBLANK($L54))),_xlfn.NORM.INV(ABS(VLOOKUP($Q$1,VLookups!$A$38:$B$39,2,FALSE)-V$3),$K54,$O54),"")</f>
        <v/>
      </c>
      <c r="W54" s="101" t="str">
        <f>IF(AND($D54&gt;0,$E54&gt;0,$F54&gt;0,NOT(ISBLANK($L54))),_xlfn.NORM.INV(ABS(VLOOKUP($Q$1,VLookups!$A$38:$B$39,2,FALSE)-W$3),$K54,$O54),"")</f>
        <v/>
      </c>
      <c r="X54" s="100" t="str">
        <f>IF(AND($D54&gt;0,$E54&gt;0,$F54&gt;0,NOT(ISBLANK($L54))),_xlfn.NORM.INV(ABS(VLOOKUP($Q$1,VLookups!$A$38:$B$39,2,FALSE)-X$3),$K54,$O54),"")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hidden="1"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IF(AND(D55&gt;0,E55&gt;0,F55&gt;0),IF(ISBLANK(N55),IF(ISBLANK(L55),"",(F55-D55)*VLOOKUP(L55,VLookups!$A$2:$B$8,2,FALSE)),N55),"")</f>
        <v/>
      </c>
      <c r="P55" s="82" t="str">
        <f t="shared" si="207"/>
        <v/>
      </c>
      <c r="Q55" s="102"/>
      <c r="R55" s="294" t="str">
        <f>IF(AND(Q55&gt;0,E55&gt;0,NOT(O55="")),ABS(VLOOKUP($Q$1,VLookups!$A$38:$B$39,2,FALSE)-_xlfn.NORM.DIST(Q55,K55,O55,TRUE)),"")</f>
        <v/>
      </c>
      <c r="S55" s="101" t="str">
        <f>IF(AND($D55&gt;0,$E55&gt;0,$F55&gt;0,NOT(ISBLANK($L55))),_xlfn.NORM.INV(ABS(VLOOKUP($Q$1,VLookups!$A$38:$B$39,2,FALSE)-S$3),$K55,$O55),"")</f>
        <v/>
      </c>
      <c r="T55" s="100" t="str">
        <f>IF(AND($D55&gt;0,$E55&gt;0,$F55&gt;0,NOT(ISBLANK($L55))),_xlfn.NORM.INV(ABS(VLOOKUP($Q$1,VLookups!$A$38:$B$39,2,FALSE)-T$3),$K55,$O55),"")</f>
        <v/>
      </c>
      <c r="U55" s="101" t="str">
        <f>IF(AND($D55&gt;0,$E55&gt;0,$F55&gt;0,NOT(ISBLANK($L55))),_xlfn.NORM.INV(ABS(VLOOKUP($Q$1,VLookups!$A$38:$B$39,2,FALSE)-U$3),$K55,$O55),"")</f>
        <v/>
      </c>
      <c r="V55" s="100" t="str">
        <f>IF(AND($D55&gt;0,$E55&gt;0,$F55&gt;0,NOT(ISBLANK($L55))),_xlfn.NORM.INV(ABS(VLOOKUP($Q$1,VLookups!$A$38:$B$39,2,FALSE)-V$3),$K55,$O55),"")</f>
        <v/>
      </c>
      <c r="W55" s="101" t="str">
        <f>IF(AND($D55&gt;0,$E55&gt;0,$F55&gt;0,NOT(ISBLANK($L55))),_xlfn.NORM.INV(ABS(VLOOKUP($Q$1,VLookups!$A$38:$B$39,2,FALSE)-W$3),$K55,$O55),"")</f>
        <v/>
      </c>
      <c r="X55" s="100" t="str">
        <f>IF(AND($D55&gt;0,$E55&gt;0,$F55&gt;0,NOT(ISBLANK($L55))),_xlfn.NORM.INV(ABS(VLOOKUP($Q$1,VLookups!$A$38:$B$39,2,FALSE)-X$3),$K55,$O55),"")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hidden="1"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IF(AND(D56&gt;0,E56&gt;0,F56&gt;0),IF(ISBLANK(N56),IF(ISBLANK(L56),"",(F56-D56)*VLOOKUP(L56,VLookups!$A$2:$B$8,2,FALSE)),N56),"")</f>
        <v/>
      </c>
      <c r="P56" s="82" t="str">
        <f t="shared" si="207"/>
        <v/>
      </c>
      <c r="Q56" s="102"/>
      <c r="R56" s="294" t="str">
        <f>IF(AND(Q56&gt;0,E56&gt;0,NOT(O56="")),ABS(VLOOKUP($Q$1,VLookups!$A$38:$B$39,2,FALSE)-_xlfn.NORM.DIST(Q56,K56,O56,TRUE)),"")</f>
        <v/>
      </c>
      <c r="S56" s="101" t="str">
        <f>IF(AND($D56&gt;0,$E56&gt;0,$F56&gt;0,NOT(ISBLANK($L56))),_xlfn.NORM.INV(ABS(VLOOKUP($Q$1,VLookups!$A$38:$B$39,2,FALSE)-S$3),$K56,$O56),"")</f>
        <v/>
      </c>
      <c r="T56" s="100" t="str">
        <f>IF(AND($D56&gt;0,$E56&gt;0,$F56&gt;0,NOT(ISBLANK($L56))),_xlfn.NORM.INV(ABS(VLOOKUP($Q$1,VLookups!$A$38:$B$39,2,FALSE)-T$3),$K56,$O56),"")</f>
        <v/>
      </c>
      <c r="U56" s="101" t="str">
        <f>IF(AND($D56&gt;0,$E56&gt;0,$F56&gt;0,NOT(ISBLANK($L56))),_xlfn.NORM.INV(ABS(VLOOKUP($Q$1,VLookups!$A$38:$B$39,2,FALSE)-U$3),$K56,$O56),"")</f>
        <v/>
      </c>
      <c r="V56" s="100" t="str">
        <f>IF(AND($D56&gt;0,$E56&gt;0,$F56&gt;0,NOT(ISBLANK($L56))),_xlfn.NORM.INV(ABS(VLOOKUP($Q$1,VLookups!$A$38:$B$39,2,FALSE)-V$3),$K56,$O56),"")</f>
        <v/>
      </c>
      <c r="W56" s="101" t="str">
        <f>IF(AND($D56&gt;0,$E56&gt;0,$F56&gt;0,NOT(ISBLANK($L56))),_xlfn.NORM.INV(ABS(VLOOKUP($Q$1,VLookups!$A$38:$B$39,2,FALSE)-W$3),$K56,$O56),"")</f>
        <v/>
      </c>
      <c r="X56" s="100" t="str">
        <f>IF(AND($D56&gt;0,$E56&gt;0,$F56&gt;0,NOT(ISBLANK($L56))),_xlfn.NORM.INV(ABS(VLOOKUP($Q$1,VLookups!$A$38:$B$39,2,FALSE)-X$3),$K56,$O56),"")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hidden="1"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IF(AND(D57&gt;0,E57&gt;0,F57&gt;0),IF(ISBLANK(N57),IF(ISBLANK(L57),"",(F57-D57)*VLOOKUP(L57,VLookups!$A$2:$B$8,2,FALSE)),N57),"")</f>
        <v/>
      </c>
      <c r="P57" s="82" t="str">
        <f t="shared" si="207"/>
        <v/>
      </c>
      <c r="Q57" s="102"/>
      <c r="R57" s="294" t="str">
        <f>IF(AND(Q57&gt;0,E57&gt;0,NOT(O57="")),ABS(VLOOKUP($Q$1,VLookups!$A$38:$B$39,2,FALSE)-_xlfn.NORM.DIST(Q57,K57,O57,TRUE)),"")</f>
        <v/>
      </c>
      <c r="S57" s="101" t="str">
        <f>IF(AND($D57&gt;0,$E57&gt;0,$F57&gt;0,NOT(ISBLANK($L57))),_xlfn.NORM.INV(ABS(VLOOKUP($Q$1,VLookups!$A$38:$B$39,2,FALSE)-S$3),$K57,$O57),"")</f>
        <v/>
      </c>
      <c r="T57" s="100" t="str">
        <f>IF(AND($D57&gt;0,$E57&gt;0,$F57&gt;0,NOT(ISBLANK($L57))),_xlfn.NORM.INV(ABS(VLOOKUP($Q$1,VLookups!$A$38:$B$39,2,FALSE)-T$3),$K57,$O57),"")</f>
        <v/>
      </c>
      <c r="U57" s="101" t="str">
        <f>IF(AND($D57&gt;0,$E57&gt;0,$F57&gt;0,NOT(ISBLANK($L57))),_xlfn.NORM.INV(ABS(VLOOKUP($Q$1,VLookups!$A$38:$B$39,2,FALSE)-U$3),$K57,$O57),"")</f>
        <v/>
      </c>
      <c r="V57" s="100" t="str">
        <f>IF(AND($D57&gt;0,$E57&gt;0,$F57&gt;0,NOT(ISBLANK($L57))),_xlfn.NORM.INV(ABS(VLOOKUP($Q$1,VLookups!$A$38:$B$39,2,FALSE)-V$3),$K57,$O57),"")</f>
        <v/>
      </c>
      <c r="W57" s="101" t="str">
        <f>IF(AND($D57&gt;0,$E57&gt;0,$F57&gt;0,NOT(ISBLANK($L57))),_xlfn.NORM.INV(ABS(VLOOKUP($Q$1,VLookups!$A$38:$B$39,2,FALSE)-W$3),$K57,$O57),"")</f>
        <v/>
      </c>
      <c r="X57" s="100" t="str">
        <f>IF(AND($D57&gt;0,$E57&gt;0,$F57&gt;0,NOT(ISBLANK($L57))),_xlfn.NORM.INV(ABS(VLOOKUP($Q$1,VLookups!$A$38:$B$39,2,FALSE)-X$3),$K57,$O57),"")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hidden="1"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IF(AND(D58&gt;0,E58&gt;0,F58&gt;0),IF(ISBLANK(N58),IF(ISBLANK(L58),"",(F58-D58)*VLOOKUP(L58,VLookups!$A$2:$B$8,2,FALSE)),N58),"")</f>
        <v/>
      </c>
      <c r="P58" s="82" t="str">
        <f t="shared" si="207"/>
        <v/>
      </c>
      <c r="Q58" s="102"/>
      <c r="R58" s="294" t="str">
        <f>IF(AND(Q58&gt;0,E58&gt;0,NOT(O58="")),ABS(VLOOKUP($Q$1,VLookups!$A$38:$B$39,2,FALSE)-_xlfn.NORM.DIST(Q58,K58,O58,TRUE)),"")</f>
        <v/>
      </c>
      <c r="S58" s="101" t="str">
        <f>IF(AND($D58&gt;0,$E58&gt;0,$F58&gt;0,NOT(ISBLANK($L58))),_xlfn.NORM.INV(ABS(VLOOKUP($Q$1,VLookups!$A$38:$B$39,2,FALSE)-S$3),$K58,$O58),"")</f>
        <v/>
      </c>
      <c r="T58" s="100" t="str">
        <f>IF(AND($D58&gt;0,$E58&gt;0,$F58&gt;0,NOT(ISBLANK($L58))),_xlfn.NORM.INV(ABS(VLOOKUP($Q$1,VLookups!$A$38:$B$39,2,FALSE)-T$3),$K58,$O58),"")</f>
        <v/>
      </c>
      <c r="U58" s="101" t="str">
        <f>IF(AND($D58&gt;0,$E58&gt;0,$F58&gt;0,NOT(ISBLANK($L58))),_xlfn.NORM.INV(ABS(VLOOKUP($Q$1,VLookups!$A$38:$B$39,2,FALSE)-U$3),$K58,$O58),"")</f>
        <v/>
      </c>
      <c r="V58" s="100" t="str">
        <f>IF(AND($D58&gt;0,$E58&gt;0,$F58&gt;0,NOT(ISBLANK($L58))),_xlfn.NORM.INV(ABS(VLOOKUP($Q$1,VLookups!$A$38:$B$39,2,FALSE)-V$3),$K58,$O58),"")</f>
        <v/>
      </c>
      <c r="W58" s="101" t="str">
        <f>IF(AND($D58&gt;0,$E58&gt;0,$F58&gt;0,NOT(ISBLANK($L58))),_xlfn.NORM.INV(ABS(VLOOKUP($Q$1,VLookups!$A$38:$B$39,2,FALSE)-W$3),$K58,$O58),"")</f>
        <v/>
      </c>
      <c r="X58" s="100" t="str">
        <f>IF(AND($D58&gt;0,$E58&gt;0,$F58&gt;0,NOT(ISBLANK($L58))),_xlfn.NORM.INV(ABS(VLOOKUP($Q$1,VLookups!$A$38:$B$39,2,FALSE)-X$3),$K58,$O58),"")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hidden="1"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IF(AND(D59&gt;0,E59&gt;0,F59&gt;0),IF(ISBLANK(N59),IF(ISBLANK(L59),"",(F59-D59)*VLOOKUP(L59,VLookups!$A$2:$B$8,2,FALSE)),N59),"")</f>
        <v/>
      </c>
      <c r="P59" s="82" t="str">
        <f t="shared" si="207"/>
        <v/>
      </c>
      <c r="Q59" s="102"/>
      <c r="R59" s="294" t="str">
        <f>IF(AND(Q59&gt;0,E59&gt;0,NOT(O59="")),ABS(VLOOKUP($Q$1,VLookups!$A$38:$B$39,2,FALSE)-_xlfn.NORM.DIST(Q59,K59,O59,TRUE)),"")</f>
        <v/>
      </c>
      <c r="S59" s="101" t="str">
        <f>IF(AND($D59&gt;0,$E59&gt;0,$F59&gt;0,NOT(ISBLANK($L59))),_xlfn.NORM.INV(ABS(VLOOKUP($Q$1,VLookups!$A$38:$B$39,2,FALSE)-S$3),$K59,$O59),"")</f>
        <v/>
      </c>
      <c r="T59" s="100" t="str">
        <f>IF(AND($D59&gt;0,$E59&gt;0,$F59&gt;0,NOT(ISBLANK($L59))),_xlfn.NORM.INV(ABS(VLOOKUP($Q$1,VLookups!$A$38:$B$39,2,FALSE)-T$3),$K59,$O59),"")</f>
        <v/>
      </c>
      <c r="U59" s="101" t="str">
        <f>IF(AND($D59&gt;0,$E59&gt;0,$F59&gt;0,NOT(ISBLANK($L59))),_xlfn.NORM.INV(ABS(VLOOKUP($Q$1,VLookups!$A$38:$B$39,2,FALSE)-U$3),$K59,$O59),"")</f>
        <v/>
      </c>
      <c r="V59" s="100" t="str">
        <f>IF(AND($D59&gt;0,$E59&gt;0,$F59&gt;0,NOT(ISBLANK($L59))),_xlfn.NORM.INV(ABS(VLOOKUP($Q$1,VLookups!$A$38:$B$39,2,FALSE)-V$3),$K59,$O59),"")</f>
        <v/>
      </c>
      <c r="W59" s="101" t="str">
        <f>IF(AND($D59&gt;0,$E59&gt;0,$F59&gt;0,NOT(ISBLANK($L59))),_xlfn.NORM.INV(ABS(VLOOKUP($Q$1,VLookups!$A$38:$B$39,2,FALSE)-W$3),$K59,$O59),"")</f>
        <v/>
      </c>
      <c r="X59" s="100" t="str">
        <f>IF(AND($D59&gt;0,$E59&gt;0,$F59&gt;0,NOT(ISBLANK($L59))),_xlfn.NORM.INV(ABS(VLOOKUP($Q$1,VLookups!$A$38:$B$39,2,FALSE)-X$3),$K59,$O59),"")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hidden="1"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IF(AND(D60&gt;0,E60&gt;0,F60&gt;0),IF(ISBLANK(N60),IF(ISBLANK(L60),"",(F60-D60)*VLOOKUP(L60,VLookups!$A$2:$B$8,2,FALSE)),N60),"")</f>
        <v/>
      </c>
      <c r="P60" s="82" t="str">
        <f t="shared" si="207"/>
        <v/>
      </c>
      <c r="Q60" s="102"/>
      <c r="R60" s="294" t="str">
        <f>IF(AND(Q60&gt;0,E60&gt;0,NOT(O60="")),ABS(VLOOKUP($Q$1,VLookups!$A$38:$B$39,2,FALSE)-_xlfn.NORM.DIST(Q60,K60,O60,TRUE)),"")</f>
        <v/>
      </c>
      <c r="S60" s="101" t="str">
        <f>IF(AND($D60&gt;0,$E60&gt;0,$F60&gt;0,NOT(ISBLANK($L60))),_xlfn.NORM.INV(ABS(VLOOKUP($Q$1,VLookups!$A$38:$B$39,2,FALSE)-S$3),$K60,$O60),"")</f>
        <v/>
      </c>
      <c r="T60" s="100" t="str">
        <f>IF(AND($D60&gt;0,$E60&gt;0,$F60&gt;0,NOT(ISBLANK($L60))),_xlfn.NORM.INV(ABS(VLOOKUP($Q$1,VLookups!$A$38:$B$39,2,FALSE)-T$3),$K60,$O60),"")</f>
        <v/>
      </c>
      <c r="U60" s="101" t="str">
        <f>IF(AND($D60&gt;0,$E60&gt;0,$F60&gt;0,NOT(ISBLANK($L60))),_xlfn.NORM.INV(ABS(VLOOKUP($Q$1,VLookups!$A$38:$B$39,2,FALSE)-U$3),$K60,$O60),"")</f>
        <v/>
      </c>
      <c r="V60" s="100" t="str">
        <f>IF(AND($D60&gt;0,$E60&gt;0,$F60&gt;0,NOT(ISBLANK($L60))),_xlfn.NORM.INV(ABS(VLOOKUP($Q$1,VLookups!$A$38:$B$39,2,FALSE)-V$3),$K60,$O60),"")</f>
        <v/>
      </c>
      <c r="W60" s="101" t="str">
        <f>IF(AND($D60&gt;0,$E60&gt;0,$F60&gt;0,NOT(ISBLANK($L60))),_xlfn.NORM.INV(ABS(VLOOKUP($Q$1,VLookups!$A$38:$B$39,2,FALSE)-W$3),$K60,$O60),"")</f>
        <v/>
      </c>
      <c r="X60" s="100" t="str">
        <f>IF(AND($D60&gt;0,$E60&gt;0,$F60&gt;0,NOT(ISBLANK($L60))),_xlfn.NORM.INV(ABS(VLOOKUP($Q$1,VLookups!$A$38:$B$39,2,FALSE)-X$3),$K60,$O60),"")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hidden="1"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IF(AND(D61&gt;0,E61&gt;0,F61&gt;0),IF(ISBLANK(N61),IF(ISBLANK(L61),"",(F61-D61)*VLOOKUP(L61,VLookups!$A$2:$B$8,2,FALSE)),N61),"")</f>
        <v/>
      </c>
      <c r="P61" s="82" t="str">
        <f t="shared" si="207"/>
        <v/>
      </c>
      <c r="Q61" s="102"/>
      <c r="R61" s="294" t="str">
        <f>IF(AND(Q61&gt;0,E61&gt;0,NOT(O61="")),ABS(VLOOKUP($Q$1,VLookups!$A$38:$B$39,2,FALSE)-_xlfn.NORM.DIST(Q61,K61,O61,TRUE)),"")</f>
        <v/>
      </c>
      <c r="S61" s="101" t="str">
        <f>IF(AND($D61&gt;0,$E61&gt;0,$F61&gt;0,NOT(ISBLANK($L61))),_xlfn.NORM.INV(ABS(VLOOKUP($Q$1,VLookups!$A$38:$B$39,2,FALSE)-S$3),$K61,$O61),"")</f>
        <v/>
      </c>
      <c r="T61" s="100" t="str">
        <f>IF(AND($D61&gt;0,$E61&gt;0,$F61&gt;0,NOT(ISBLANK($L61))),_xlfn.NORM.INV(ABS(VLOOKUP($Q$1,VLookups!$A$38:$B$39,2,FALSE)-T$3),$K61,$O61),"")</f>
        <v/>
      </c>
      <c r="U61" s="101" t="str">
        <f>IF(AND($D61&gt;0,$E61&gt;0,$F61&gt;0,NOT(ISBLANK($L61))),_xlfn.NORM.INV(ABS(VLOOKUP($Q$1,VLookups!$A$38:$B$39,2,FALSE)-U$3),$K61,$O61),"")</f>
        <v/>
      </c>
      <c r="V61" s="100" t="str">
        <f>IF(AND($D61&gt;0,$E61&gt;0,$F61&gt;0,NOT(ISBLANK($L61))),_xlfn.NORM.INV(ABS(VLOOKUP($Q$1,VLookups!$A$38:$B$39,2,FALSE)-V$3),$K61,$O61),"")</f>
        <v/>
      </c>
      <c r="W61" s="101" t="str">
        <f>IF(AND($D61&gt;0,$E61&gt;0,$F61&gt;0,NOT(ISBLANK($L61))),_xlfn.NORM.INV(ABS(VLOOKUP($Q$1,VLookups!$A$38:$B$39,2,FALSE)-W$3),$K61,$O61),"")</f>
        <v/>
      </c>
      <c r="X61" s="100" t="str">
        <f>IF(AND($D61&gt;0,$E61&gt;0,$F61&gt;0,NOT(ISBLANK($L61))),_xlfn.NORM.INV(ABS(VLOOKUP($Q$1,VLookups!$A$38:$B$39,2,FALSE)-X$3),$K61,$O61),"")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hidden="1"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IF(AND(D62&gt;0,E62&gt;0,F62&gt;0),IF(ISBLANK(N62),IF(ISBLANK(L62),"",(F62-D62)*VLOOKUP(L62,VLookups!$A$2:$B$8,2,FALSE)),N62),"")</f>
        <v/>
      </c>
      <c r="P62" s="82" t="str">
        <f t="shared" si="207"/>
        <v/>
      </c>
      <c r="Q62" s="102"/>
      <c r="R62" s="294" t="str">
        <f>IF(AND(Q62&gt;0,E62&gt;0,NOT(O62="")),ABS(VLOOKUP($Q$1,VLookups!$A$38:$B$39,2,FALSE)-_xlfn.NORM.DIST(Q62,K62,O62,TRUE)),"")</f>
        <v/>
      </c>
      <c r="S62" s="101" t="str">
        <f>IF(AND($D62&gt;0,$E62&gt;0,$F62&gt;0,NOT(ISBLANK($L62))),_xlfn.NORM.INV(ABS(VLOOKUP($Q$1,VLookups!$A$38:$B$39,2,FALSE)-S$3),$K62,$O62),"")</f>
        <v/>
      </c>
      <c r="T62" s="100" t="str">
        <f>IF(AND($D62&gt;0,$E62&gt;0,$F62&gt;0,NOT(ISBLANK($L62))),_xlfn.NORM.INV(ABS(VLOOKUP($Q$1,VLookups!$A$38:$B$39,2,FALSE)-T$3),$K62,$O62),"")</f>
        <v/>
      </c>
      <c r="U62" s="101" t="str">
        <f>IF(AND($D62&gt;0,$E62&gt;0,$F62&gt;0,NOT(ISBLANK($L62))),_xlfn.NORM.INV(ABS(VLOOKUP($Q$1,VLookups!$A$38:$B$39,2,FALSE)-U$3),$K62,$O62),"")</f>
        <v/>
      </c>
      <c r="V62" s="100" t="str">
        <f>IF(AND($D62&gt;0,$E62&gt;0,$F62&gt;0,NOT(ISBLANK($L62))),_xlfn.NORM.INV(ABS(VLOOKUP($Q$1,VLookups!$A$38:$B$39,2,FALSE)-V$3),$K62,$O62),"")</f>
        <v/>
      </c>
      <c r="W62" s="101" t="str">
        <f>IF(AND($D62&gt;0,$E62&gt;0,$F62&gt;0,NOT(ISBLANK($L62))),_xlfn.NORM.INV(ABS(VLOOKUP($Q$1,VLookups!$A$38:$B$39,2,FALSE)-W$3),$K62,$O62),"")</f>
        <v/>
      </c>
      <c r="X62" s="100" t="str">
        <f>IF(AND($D62&gt;0,$E62&gt;0,$F62&gt;0,NOT(ISBLANK($L62))),_xlfn.NORM.INV(ABS(VLOOKUP($Q$1,VLookups!$A$38:$B$39,2,FALSE)-X$3),$K62,$O62),"")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hidden="1"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IF(AND(D63&gt;0,E63&gt;0,F63&gt;0),IF(ISBLANK(N63),IF(ISBLANK(L63),"",(F63-D63)*VLOOKUP(L63,VLookups!$A$2:$B$8,2,FALSE)),N63),"")</f>
        <v/>
      </c>
      <c r="P63" s="82" t="str">
        <f t="shared" si="207"/>
        <v/>
      </c>
      <c r="Q63" s="102"/>
      <c r="R63" s="294" t="str">
        <f>IF(AND(Q63&gt;0,E63&gt;0,NOT(O63="")),ABS(VLOOKUP($Q$1,VLookups!$A$38:$B$39,2,FALSE)-_xlfn.NORM.DIST(Q63,K63,O63,TRUE)),"")</f>
        <v/>
      </c>
      <c r="S63" s="101" t="str">
        <f>IF(AND($D63&gt;0,$E63&gt;0,$F63&gt;0,NOT(ISBLANK($L63))),_xlfn.NORM.INV(ABS(VLOOKUP($Q$1,VLookups!$A$38:$B$39,2,FALSE)-S$3),$K63,$O63),"")</f>
        <v/>
      </c>
      <c r="T63" s="100" t="str">
        <f>IF(AND($D63&gt;0,$E63&gt;0,$F63&gt;0,NOT(ISBLANK($L63))),_xlfn.NORM.INV(ABS(VLOOKUP($Q$1,VLookups!$A$38:$B$39,2,FALSE)-T$3),$K63,$O63),"")</f>
        <v/>
      </c>
      <c r="U63" s="101" t="str">
        <f>IF(AND($D63&gt;0,$E63&gt;0,$F63&gt;0,NOT(ISBLANK($L63))),_xlfn.NORM.INV(ABS(VLOOKUP($Q$1,VLookups!$A$38:$B$39,2,FALSE)-U$3),$K63,$O63),"")</f>
        <v/>
      </c>
      <c r="V63" s="100" t="str">
        <f>IF(AND($D63&gt;0,$E63&gt;0,$F63&gt;0,NOT(ISBLANK($L63))),_xlfn.NORM.INV(ABS(VLOOKUP($Q$1,VLookups!$A$38:$B$39,2,FALSE)-V$3),$K63,$O63),"")</f>
        <v/>
      </c>
      <c r="W63" s="101" t="str">
        <f>IF(AND($D63&gt;0,$E63&gt;0,$F63&gt;0,NOT(ISBLANK($L63))),_xlfn.NORM.INV(ABS(VLOOKUP($Q$1,VLookups!$A$38:$B$39,2,FALSE)-W$3),$K63,$O63),"")</f>
        <v/>
      </c>
      <c r="X63" s="100" t="str">
        <f>IF(AND($D63&gt;0,$E63&gt;0,$F63&gt;0,NOT(ISBLANK($L63))),_xlfn.NORM.INV(ABS(VLOOKUP($Q$1,VLookups!$A$38:$B$39,2,FALSE)-X$3),$K63,$O63),"")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hidden="1"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IF(AND(D64&gt;0,E64&gt;0,F64&gt;0),IF(ISBLANK(N64),IF(ISBLANK(L64),"",(F64-D64)*VLOOKUP(L64,VLookups!$A$2:$B$8,2,FALSE)),N64),"")</f>
        <v/>
      </c>
      <c r="P64" s="82" t="str">
        <f t="shared" si="207"/>
        <v/>
      </c>
      <c r="Q64" s="102"/>
      <c r="R64" s="294" t="str">
        <f>IF(AND(Q64&gt;0,E64&gt;0,NOT(O64="")),ABS(VLOOKUP($Q$1,VLookups!$A$38:$B$39,2,FALSE)-_xlfn.NORM.DIST(Q64,K64,O64,TRUE)),"")</f>
        <v/>
      </c>
      <c r="S64" s="101" t="str">
        <f>IF(AND($D64&gt;0,$E64&gt;0,$F64&gt;0,NOT(ISBLANK($L64))),_xlfn.NORM.INV(ABS(VLOOKUP($Q$1,VLookups!$A$38:$B$39,2,FALSE)-S$3),$K64,$O64),"")</f>
        <v/>
      </c>
      <c r="T64" s="100" t="str">
        <f>IF(AND($D64&gt;0,$E64&gt;0,$F64&gt;0,NOT(ISBLANK($L64))),_xlfn.NORM.INV(ABS(VLOOKUP($Q$1,VLookups!$A$38:$B$39,2,FALSE)-T$3),$K64,$O64),"")</f>
        <v/>
      </c>
      <c r="U64" s="101" t="str">
        <f>IF(AND($D64&gt;0,$E64&gt;0,$F64&gt;0,NOT(ISBLANK($L64))),_xlfn.NORM.INV(ABS(VLOOKUP($Q$1,VLookups!$A$38:$B$39,2,FALSE)-U$3),$K64,$O64),"")</f>
        <v/>
      </c>
      <c r="V64" s="100" t="str">
        <f>IF(AND($D64&gt;0,$E64&gt;0,$F64&gt;0,NOT(ISBLANK($L64))),_xlfn.NORM.INV(ABS(VLOOKUP($Q$1,VLookups!$A$38:$B$39,2,FALSE)-V$3),$K64,$O64),"")</f>
        <v/>
      </c>
      <c r="W64" s="101" t="str">
        <f>IF(AND($D64&gt;0,$E64&gt;0,$F64&gt;0,NOT(ISBLANK($L64))),_xlfn.NORM.INV(ABS(VLOOKUP($Q$1,VLookups!$A$38:$B$39,2,FALSE)-W$3),$K64,$O64),"")</f>
        <v/>
      </c>
      <c r="X64" s="100" t="str">
        <f>IF(AND($D64&gt;0,$E64&gt;0,$F64&gt;0,NOT(ISBLANK($L64))),_xlfn.NORM.INV(ABS(VLOOKUP($Q$1,VLookups!$A$38:$B$39,2,FALSE)-X$3),$K64,$O64),"")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hidden="1"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IF(AND(D65&gt;0,E65&gt;0,F65&gt;0),IF(ISBLANK(N65),IF(ISBLANK(L65),"",(F65-D65)*VLOOKUP(L65,VLookups!$A$2:$B$8,2,FALSE)),N65),"")</f>
        <v/>
      </c>
      <c r="P65" s="82" t="str">
        <f t="shared" si="207"/>
        <v/>
      </c>
      <c r="Q65" s="102"/>
      <c r="R65" s="294" t="str">
        <f>IF(AND(Q65&gt;0,E65&gt;0,NOT(O65="")),ABS(VLOOKUP($Q$1,VLookups!$A$38:$B$39,2,FALSE)-_xlfn.NORM.DIST(Q65,K65,O65,TRUE)),"")</f>
        <v/>
      </c>
      <c r="S65" s="101" t="str">
        <f>IF(AND($D65&gt;0,$E65&gt;0,$F65&gt;0,NOT(ISBLANK($L65))),_xlfn.NORM.INV(ABS(VLOOKUP($Q$1,VLookups!$A$38:$B$39,2,FALSE)-S$3),$K65,$O65),"")</f>
        <v/>
      </c>
      <c r="T65" s="100" t="str">
        <f>IF(AND($D65&gt;0,$E65&gt;0,$F65&gt;0,NOT(ISBLANK($L65))),_xlfn.NORM.INV(ABS(VLOOKUP($Q$1,VLookups!$A$38:$B$39,2,FALSE)-T$3),$K65,$O65),"")</f>
        <v/>
      </c>
      <c r="U65" s="101" t="str">
        <f>IF(AND($D65&gt;0,$E65&gt;0,$F65&gt;0,NOT(ISBLANK($L65))),_xlfn.NORM.INV(ABS(VLOOKUP($Q$1,VLookups!$A$38:$B$39,2,FALSE)-U$3),$K65,$O65),"")</f>
        <v/>
      </c>
      <c r="V65" s="100" t="str">
        <f>IF(AND($D65&gt;0,$E65&gt;0,$F65&gt;0,NOT(ISBLANK($L65))),_xlfn.NORM.INV(ABS(VLOOKUP($Q$1,VLookups!$A$38:$B$39,2,FALSE)-V$3),$K65,$O65),"")</f>
        <v/>
      </c>
      <c r="W65" s="101" t="str">
        <f>IF(AND($D65&gt;0,$E65&gt;0,$F65&gt;0,NOT(ISBLANK($L65))),_xlfn.NORM.INV(ABS(VLOOKUP($Q$1,VLookups!$A$38:$B$39,2,FALSE)-W$3),$K65,$O65),"")</f>
        <v/>
      </c>
      <c r="X65" s="100" t="str">
        <f>IF(AND($D65&gt;0,$E65&gt;0,$F65&gt;0,NOT(ISBLANK($L65))),_xlfn.NORM.INV(ABS(VLOOKUP($Q$1,VLookups!$A$38:$B$39,2,FALSE)-X$3),$K65,$O65),"")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hidden="1"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IF(AND(D66&gt;0,E66&gt;0,F66&gt;0),IF(ISBLANK(N66),IF(ISBLANK(L66),"",(F66-D66)*VLOOKUP(L66,VLookups!$A$2:$B$8,2,FALSE)),N66),"")</f>
        <v/>
      </c>
      <c r="P66" s="82" t="str">
        <f t="shared" si="207"/>
        <v/>
      </c>
      <c r="Q66" s="102"/>
      <c r="R66" s="294" t="str">
        <f>IF(AND(Q66&gt;0,E66&gt;0,NOT(O66="")),ABS(VLOOKUP($Q$1,VLookups!$A$38:$B$39,2,FALSE)-_xlfn.NORM.DIST(Q66,K66,O66,TRUE)),"")</f>
        <v/>
      </c>
      <c r="S66" s="101" t="str">
        <f>IF(AND($D66&gt;0,$E66&gt;0,$F66&gt;0,NOT(ISBLANK($L66))),_xlfn.NORM.INV(ABS(VLOOKUP($Q$1,VLookups!$A$38:$B$39,2,FALSE)-S$3),$K66,$O66),"")</f>
        <v/>
      </c>
      <c r="T66" s="100" t="str">
        <f>IF(AND($D66&gt;0,$E66&gt;0,$F66&gt;0,NOT(ISBLANK($L66))),_xlfn.NORM.INV(ABS(VLOOKUP($Q$1,VLookups!$A$38:$B$39,2,FALSE)-T$3),$K66,$O66),"")</f>
        <v/>
      </c>
      <c r="U66" s="101" t="str">
        <f>IF(AND($D66&gt;0,$E66&gt;0,$F66&gt;0,NOT(ISBLANK($L66))),_xlfn.NORM.INV(ABS(VLOOKUP($Q$1,VLookups!$A$38:$B$39,2,FALSE)-U$3),$K66,$O66),"")</f>
        <v/>
      </c>
      <c r="V66" s="100" t="str">
        <f>IF(AND($D66&gt;0,$E66&gt;0,$F66&gt;0,NOT(ISBLANK($L66))),_xlfn.NORM.INV(ABS(VLOOKUP($Q$1,VLookups!$A$38:$B$39,2,FALSE)-V$3),$K66,$O66),"")</f>
        <v/>
      </c>
      <c r="W66" s="101" t="str">
        <f>IF(AND($D66&gt;0,$E66&gt;0,$F66&gt;0,NOT(ISBLANK($L66))),_xlfn.NORM.INV(ABS(VLOOKUP($Q$1,VLookups!$A$38:$B$39,2,FALSE)-W$3),$K66,$O66),"")</f>
        <v/>
      </c>
      <c r="X66" s="100" t="str">
        <f>IF(AND($D66&gt;0,$E66&gt;0,$F66&gt;0,NOT(ISBLANK($L66))),_xlfn.NORM.INV(ABS(VLOOKUP($Q$1,VLookups!$A$38:$B$39,2,FALSE)-X$3),$K66,$O66),"")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hidden="1"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IF(AND(D67&gt;0,E67&gt;0,F67&gt;0),IF(ISBLANK(N67),IF(ISBLANK(L67),"",(F67-D67)*VLOOKUP(L67,VLookups!$A$2:$B$8,2,FALSE)),N67),"")</f>
        <v/>
      </c>
      <c r="P67" s="82" t="str">
        <f t="shared" si="207"/>
        <v/>
      </c>
      <c r="Q67" s="102"/>
      <c r="R67" s="294" t="str">
        <f>IF(AND(Q67&gt;0,E67&gt;0,NOT(O67="")),ABS(VLOOKUP($Q$1,VLookups!$A$38:$B$39,2,FALSE)-_xlfn.NORM.DIST(Q67,K67,O67,TRUE)),"")</f>
        <v/>
      </c>
      <c r="S67" s="101" t="str">
        <f>IF(AND($D67&gt;0,$E67&gt;0,$F67&gt;0,NOT(ISBLANK($L67))),_xlfn.NORM.INV(ABS(VLOOKUP($Q$1,VLookups!$A$38:$B$39,2,FALSE)-S$3),$K67,$O67),"")</f>
        <v/>
      </c>
      <c r="T67" s="100" t="str">
        <f>IF(AND($D67&gt;0,$E67&gt;0,$F67&gt;0,NOT(ISBLANK($L67))),_xlfn.NORM.INV(ABS(VLOOKUP($Q$1,VLookups!$A$38:$B$39,2,FALSE)-T$3),$K67,$O67),"")</f>
        <v/>
      </c>
      <c r="U67" s="101" t="str">
        <f>IF(AND($D67&gt;0,$E67&gt;0,$F67&gt;0,NOT(ISBLANK($L67))),_xlfn.NORM.INV(ABS(VLOOKUP($Q$1,VLookups!$A$38:$B$39,2,FALSE)-U$3),$K67,$O67),"")</f>
        <v/>
      </c>
      <c r="V67" s="100" t="str">
        <f>IF(AND($D67&gt;0,$E67&gt;0,$F67&gt;0,NOT(ISBLANK($L67))),_xlfn.NORM.INV(ABS(VLOOKUP($Q$1,VLookups!$A$38:$B$39,2,FALSE)-V$3),$K67,$O67),"")</f>
        <v/>
      </c>
      <c r="W67" s="101" t="str">
        <f>IF(AND($D67&gt;0,$E67&gt;0,$F67&gt;0,NOT(ISBLANK($L67))),_xlfn.NORM.INV(ABS(VLOOKUP($Q$1,VLookups!$A$38:$B$39,2,FALSE)-W$3),$K67,$O67),"")</f>
        <v/>
      </c>
      <c r="X67" s="100" t="str">
        <f>IF(AND($D67&gt;0,$E67&gt;0,$F67&gt;0,NOT(ISBLANK($L67))),_xlfn.NORM.INV(ABS(VLOOKUP($Q$1,VLookups!$A$38:$B$39,2,FALSE)-X$3),$K67,$O67),"")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hidden="1"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IF(AND(D68&gt;0,E68&gt;0,F68&gt;0),IF(ISBLANK(N68),IF(ISBLANK(L68),"",(F68-D68)*VLOOKUP(L68,VLookups!$A$2:$B$8,2,FALSE)),N68),"")</f>
        <v/>
      </c>
      <c r="P68" s="82" t="str">
        <f t="shared" ref="P68:P99" si="409">IF(O68="","",O68^2)</f>
        <v/>
      </c>
      <c r="Q68" s="102"/>
      <c r="R68" s="294" t="str">
        <f>IF(AND(Q68&gt;0,E68&gt;0,NOT(O68="")),ABS(VLOOKUP($Q$1,VLookups!$A$38:$B$39,2,FALSE)-_xlfn.NORM.DIST(Q68,K68,O68,TRUE)),"")</f>
        <v/>
      </c>
      <c r="S68" s="101" t="str">
        <f>IF(AND($D68&gt;0,$E68&gt;0,$F68&gt;0,NOT(ISBLANK($L68))),_xlfn.NORM.INV(ABS(VLOOKUP($Q$1,VLookups!$A$38:$B$39,2,FALSE)-S$3),$K68,$O68),"")</f>
        <v/>
      </c>
      <c r="T68" s="100" t="str">
        <f>IF(AND($D68&gt;0,$E68&gt;0,$F68&gt;0,NOT(ISBLANK($L68))),_xlfn.NORM.INV(ABS(VLOOKUP($Q$1,VLookups!$A$38:$B$39,2,FALSE)-T$3),$K68,$O68),"")</f>
        <v/>
      </c>
      <c r="U68" s="101" t="str">
        <f>IF(AND($D68&gt;0,$E68&gt;0,$F68&gt;0,NOT(ISBLANK($L68))),_xlfn.NORM.INV(ABS(VLOOKUP($Q$1,VLookups!$A$38:$B$39,2,FALSE)-U$3),$K68,$O68),"")</f>
        <v/>
      </c>
      <c r="V68" s="100" t="str">
        <f>IF(AND($D68&gt;0,$E68&gt;0,$F68&gt;0,NOT(ISBLANK($L68))),_xlfn.NORM.INV(ABS(VLOOKUP($Q$1,VLookups!$A$38:$B$39,2,FALSE)-V$3),$K68,$O68),"")</f>
        <v/>
      </c>
      <c r="W68" s="101" t="str">
        <f>IF(AND($D68&gt;0,$E68&gt;0,$F68&gt;0,NOT(ISBLANK($L68))),_xlfn.NORM.INV(ABS(VLOOKUP($Q$1,VLookups!$A$38:$B$39,2,FALSE)-W$3),$K68,$O68),"")</f>
        <v/>
      </c>
      <c r="X68" s="100" t="str">
        <f>IF(AND($D68&gt;0,$E68&gt;0,$F68&gt;0,NOT(ISBLANK($L68))),_xlfn.NORM.INV(ABS(VLOOKUP($Q$1,VLookups!$A$38:$B$39,2,FALSE)-X$3),$K68,$O68),"")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hidden="1"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IF(AND(D69&gt;0,E69&gt;0,F69&gt;0),IF(ISBLANK(N69),IF(ISBLANK(L69),"",(F69-D69)*VLOOKUP(L69,VLookups!$A$2:$B$8,2,FALSE)),N69),"")</f>
        <v/>
      </c>
      <c r="P69" s="82" t="str">
        <f t="shared" si="409"/>
        <v/>
      </c>
      <c r="Q69" s="102"/>
      <c r="R69" s="294" t="str">
        <f>IF(AND(Q69&gt;0,E69&gt;0,NOT(O69="")),ABS(VLOOKUP($Q$1,VLookups!$A$38:$B$39,2,FALSE)-_xlfn.NORM.DIST(Q69,K69,O69,TRUE)),"")</f>
        <v/>
      </c>
      <c r="S69" s="101" t="str">
        <f>IF(AND($D69&gt;0,$E69&gt;0,$F69&gt;0,NOT(ISBLANK($L69))),_xlfn.NORM.INV(ABS(VLOOKUP($Q$1,VLookups!$A$38:$B$39,2,FALSE)-S$3),$K69,$O69),"")</f>
        <v/>
      </c>
      <c r="T69" s="100" t="str">
        <f>IF(AND($D69&gt;0,$E69&gt;0,$F69&gt;0,NOT(ISBLANK($L69))),_xlfn.NORM.INV(ABS(VLOOKUP($Q$1,VLookups!$A$38:$B$39,2,FALSE)-T$3),$K69,$O69),"")</f>
        <v/>
      </c>
      <c r="U69" s="101" t="str">
        <f>IF(AND($D69&gt;0,$E69&gt;0,$F69&gt;0,NOT(ISBLANK($L69))),_xlfn.NORM.INV(ABS(VLOOKUP($Q$1,VLookups!$A$38:$B$39,2,FALSE)-U$3),$K69,$O69),"")</f>
        <v/>
      </c>
      <c r="V69" s="100" t="str">
        <f>IF(AND($D69&gt;0,$E69&gt;0,$F69&gt;0,NOT(ISBLANK($L69))),_xlfn.NORM.INV(ABS(VLOOKUP($Q$1,VLookups!$A$38:$B$39,2,FALSE)-V$3),$K69,$O69),"")</f>
        <v/>
      </c>
      <c r="W69" s="101" t="str">
        <f>IF(AND($D69&gt;0,$E69&gt;0,$F69&gt;0,NOT(ISBLANK($L69))),_xlfn.NORM.INV(ABS(VLOOKUP($Q$1,VLookups!$A$38:$B$39,2,FALSE)-W$3),$K69,$O69),"")</f>
        <v/>
      </c>
      <c r="X69" s="100" t="str">
        <f>IF(AND($D69&gt;0,$E69&gt;0,$F69&gt;0,NOT(ISBLANK($L69))),_xlfn.NORM.INV(ABS(VLOOKUP($Q$1,VLookups!$A$38:$B$39,2,FALSE)-X$3),$K69,$O69),"")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hidden="1"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IF(AND(D70&gt;0,E70&gt;0,F70&gt;0),IF(ISBLANK(N70),IF(ISBLANK(L70),"",(F70-D70)*VLOOKUP(L70,VLookups!$A$2:$B$8,2,FALSE)),N70),"")</f>
        <v/>
      </c>
      <c r="P70" s="82" t="str">
        <f t="shared" si="409"/>
        <v/>
      </c>
      <c r="Q70" s="102"/>
      <c r="R70" s="294" t="str">
        <f>IF(AND(Q70&gt;0,E70&gt;0,NOT(O70="")),ABS(VLOOKUP($Q$1,VLookups!$A$38:$B$39,2,FALSE)-_xlfn.NORM.DIST(Q70,K70,O70,TRUE)),"")</f>
        <v/>
      </c>
      <c r="S70" s="101" t="str">
        <f>IF(AND($D70&gt;0,$E70&gt;0,$F70&gt;0,NOT(ISBLANK($L70))),_xlfn.NORM.INV(ABS(VLOOKUP($Q$1,VLookups!$A$38:$B$39,2,FALSE)-S$3),$K70,$O70),"")</f>
        <v/>
      </c>
      <c r="T70" s="100" t="str">
        <f>IF(AND($D70&gt;0,$E70&gt;0,$F70&gt;0,NOT(ISBLANK($L70))),_xlfn.NORM.INV(ABS(VLOOKUP($Q$1,VLookups!$A$38:$B$39,2,FALSE)-T$3),$K70,$O70),"")</f>
        <v/>
      </c>
      <c r="U70" s="101" t="str">
        <f>IF(AND($D70&gt;0,$E70&gt;0,$F70&gt;0,NOT(ISBLANK($L70))),_xlfn.NORM.INV(ABS(VLOOKUP($Q$1,VLookups!$A$38:$B$39,2,FALSE)-U$3),$K70,$O70),"")</f>
        <v/>
      </c>
      <c r="V70" s="100" t="str">
        <f>IF(AND($D70&gt;0,$E70&gt;0,$F70&gt;0,NOT(ISBLANK($L70))),_xlfn.NORM.INV(ABS(VLOOKUP($Q$1,VLookups!$A$38:$B$39,2,FALSE)-V$3),$K70,$O70),"")</f>
        <v/>
      </c>
      <c r="W70" s="101" t="str">
        <f>IF(AND($D70&gt;0,$E70&gt;0,$F70&gt;0,NOT(ISBLANK($L70))),_xlfn.NORM.INV(ABS(VLOOKUP($Q$1,VLookups!$A$38:$B$39,2,FALSE)-W$3),$K70,$O70),"")</f>
        <v/>
      </c>
      <c r="X70" s="100" t="str">
        <f>IF(AND($D70&gt;0,$E70&gt;0,$F70&gt;0,NOT(ISBLANK($L70))),_xlfn.NORM.INV(ABS(VLOOKUP($Q$1,VLookups!$A$38:$B$39,2,FALSE)-X$3),$K70,$O70),"")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hidden="1"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IF(AND(D71&gt;0,E71&gt;0,F71&gt;0),IF(ISBLANK(N71),IF(ISBLANK(L71),"",(F71-D71)*VLOOKUP(L71,VLookups!$A$2:$B$8,2,FALSE)),N71),"")</f>
        <v/>
      </c>
      <c r="P71" s="82" t="str">
        <f t="shared" si="409"/>
        <v/>
      </c>
      <c r="Q71" s="102"/>
      <c r="R71" s="294" t="str">
        <f>IF(AND(Q71&gt;0,E71&gt;0,NOT(O71="")),ABS(VLOOKUP($Q$1,VLookups!$A$38:$B$39,2,FALSE)-_xlfn.NORM.DIST(Q71,K71,O71,TRUE)),"")</f>
        <v/>
      </c>
      <c r="S71" s="101" t="str">
        <f>IF(AND($D71&gt;0,$E71&gt;0,$F71&gt;0,NOT(ISBLANK($L71))),_xlfn.NORM.INV(ABS(VLOOKUP($Q$1,VLookups!$A$38:$B$39,2,FALSE)-S$3),$K71,$O71),"")</f>
        <v/>
      </c>
      <c r="T71" s="100" t="str">
        <f>IF(AND($D71&gt;0,$E71&gt;0,$F71&gt;0,NOT(ISBLANK($L71))),_xlfn.NORM.INV(ABS(VLOOKUP($Q$1,VLookups!$A$38:$B$39,2,FALSE)-T$3),$K71,$O71),"")</f>
        <v/>
      </c>
      <c r="U71" s="101" t="str">
        <f>IF(AND($D71&gt;0,$E71&gt;0,$F71&gt;0,NOT(ISBLANK($L71))),_xlfn.NORM.INV(ABS(VLOOKUP($Q$1,VLookups!$A$38:$B$39,2,FALSE)-U$3),$K71,$O71),"")</f>
        <v/>
      </c>
      <c r="V71" s="100" t="str">
        <f>IF(AND($D71&gt;0,$E71&gt;0,$F71&gt;0,NOT(ISBLANK($L71))),_xlfn.NORM.INV(ABS(VLOOKUP($Q$1,VLookups!$A$38:$B$39,2,FALSE)-V$3),$K71,$O71),"")</f>
        <v/>
      </c>
      <c r="W71" s="101" t="str">
        <f>IF(AND($D71&gt;0,$E71&gt;0,$F71&gt;0,NOT(ISBLANK($L71))),_xlfn.NORM.INV(ABS(VLOOKUP($Q$1,VLookups!$A$38:$B$39,2,FALSE)-W$3),$K71,$O71),"")</f>
        <v/>
      </c>
      <c r="X71" s="100" t="str">
        <f>IF(AND($D71&gt;0,$E71&gt;0,$F71&gt;0,NOT(ISBLANK($L71))),_xlfn.NORM.INV(ABS(VLOOKUP($Q$1,VLookups!$A$38:$B$39,2,FALSE)-X$3),$K71,$O71),"")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hidden="1"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IF(AND(D72&gt;0,E72&gt;0,F72&gt;0),IF(ISBLANK(N72),IF(ISBLANK(L72),"",(F72-D72)*VLOOKUP(L72,VLookups!$A$2:$B$8,2,FALSE)),N72),"")</f>
        <v/>
      </c>
      <c r="P72" s="82" t="str">
        <f t="shared" si="409"/>
        <v/>
      </c>
      <c r="Q72" s="102"/>
      <c r="R72" s="294" t="str">
        <f>IF(AND(Q72&gt;0,E72&gt;0,NOT(O72="")),ABS(VLOOKUP($Q$1,VLookups!$A$38:$B$39,2,FALSE)-_xlfn.NORM.DIST(Q72,K72,O72,TRUE)),"")</f>
        <v/>
      </c>
      <c r="S72" s="101" t="str">
        <f>IF(AND($D72&gt;0,$E72&gt;0,$F72&gt;0,NOT(ISBLANK($L72))),_xlfn.NORM.INV(ABS(VLOOKUP($Q$1,VLookups!$A$38:$B$39,2,FALSE)-S$3),$K72,$O72),"")</f>
        <v/>
      </c>
      <c r="T72" s="100" t="str">
        <f>IF(AND($D72&gt;0,$E72&gt;0,$F72&gt;0,NOT(ISBLANK($L72))),_xlfn.NORM.INV(ABS(VLOOKUP($Q$1,VLookups!$A$38:$B$39,2,FALSE)-T$3),$K72,$O72),"")</f>
        <v/>
      </c>
      <c r="U72" s="101" t="str">
        <f>IF(AND($D72&gt;0,$E72&gt;0,$F72&gt;0,NOT(ISBLANK($L72))),_xlfn.NORM.INV(ABS(VLOOKUP($Q$1,VLookups!$A$38:$B$39,2,FALSE)-U$3),$K72,$O72),"")</f>
        <v/>
      </c>
      <c r="V72" s="100" t="str">
        <f>IF(AND($D72&gt;0,$E72&gt;0,$F72&gt;0,NOT(ISBLANK($L72))),_xlfn.NORM.INV(ABS(VLOOKUP($Q$1,VLookups!$A$38:$B$39,2,FALSE)-V$3),$K72,$O72),"")</f>
        <v/>
      </c>
      <c r="W72" s="101" t="str">
        <f>IF(AND($D72&gt;0,$E72&gt;0,$F72&gt;0,NOT(ISBLANK($L72))),_xlfn.NORM.INV(ABS(VLOOKUP($Q$1,VLookups!$A$38:$B$39,2,FALSE)-W$3),$K72,$O72),"")</f>
        <v/>
      </c>
      <c r="X72" s="100" t="str">
        <f>IF(AND($D72&gt;0,$E72&gt;0,$F72&gt;0,NOT(ISBLANK($L72))),_xlfn.NORM.INV(ABS(VLOOKUP($Q$1,VLookups!$A$38:$B$39,2,FALSE)-X$3),$K72,$O72),"")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hidden="1"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IF(AND(D73&gt;0,E73&gt;0,F73&gt;0),IF(ISBLANK(N73),IF(ISBLANK(L73),"",(F73-D73)*VLOOKUP(L73,VLookups!$A$2:$B$8,2,FALSE)),N73),"")</f>
        <v/>
      </c>
      <c r="P73" s="82" t="str">
        <f t="shared" si="409"/>
        <v/>
      </c>
      <c r="Q73" s="102"/>
      <c r="R73" s="294" t="str">
        <f>IF(AND(Q73&gt;0,E73&gt;0,NOT(O73="")),ABS(VLOOKUP($Q$1,VLookups!$A$38:$B$39,2,FALSE)-_xlfn.NORM.DIST(Q73,K73,O73,TRUE)),"")</f>
        <v/>
      </c>
      <c r="S73" s="101" t="str">
        <f>IF(AND($D73&gt;0,$E73&gt;0,$F73&gt;0,NOT(ISBLANK($L73))),_xlfn.NORM.INV(ABS(VLOOKUP($Q$1,VLookups!$A$38:$B$39,2,FALSE)-S$3),$K73,$O73),"")</f>
        <v/>
      </c>
      <c r="T73" s="100" t="str">
        <f>IF(AND($D73&gt;0,$E73&gt;0,$F73&gt;0,NOT(ISBLANK($L73))),_xlfn.NORM.INV(ABS(VLOOKUP($Q$1,VLookups!$A$38:$B$39,2,FALSE)-T$3),$K73,$O73),"")</f>
        <v/>
      </c>
      <c r="U73" s="101" t="str">
        <f>IF(AND($D73&gt;0,$E73&gt;0,$F73&gt;0,NOT(ISBLANK($L73))),_xlfn.NORM.INV(ABS(VLOOKUP($Q$1,VLookups!$A$38:$B$39,2,FALSE)-U$3),$K73,$O73),"")</f>
        <v/>
      </c>
      <c r="V73" s="100" t="str">
        <f>IF(AND($D73&gt;0,$E73&gt;0,$F73&gt;0,NOT(ISBLANK($L73))),_xlfn.NORM.INV(ABS(VLOOKUP($Q$1,VLookups!$A$38:$B$39,2,FALSE)-V$3),$K73,$O73),"")</f>
        <v/>
      </c>
      <c r="W73" s="101" t="str">
        <f>IF(AND($D73&gt;0,$E73&gt;0,$F73&gt;0,NOT(ISBLANK($L73))),_xlfn.NORM.INV(ABS(VLOOKUP($Q$1,VLookups!$A$38:$B$39,2,FALSE)-W$3),$K73,$O73),"")</f>
        <v/>
      </c>
      <c r="X73" s="100" t="str">
        <f>IF(AND($D73&gt;0,$E73&gt;0,$F73&gt;0,NOT(ISBLANK($L73))),_xlfn.NORM.INV(ABS(VLOOKUP($Q$1,VLookups!$A$38:$B$39,2,FALSE)-X$3),$K73,$O73),"")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hidden="1"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IF(AND(D74&gt;0,E74&gt;0,F74&gt;0),IF(ISBLANK(N74),IF(ISBLANK(L74),"",(F74-D74)*VLOOKUP(L74,VLookups!$A$2:$B$8,2,FALSE)),N74),"")</f>
        <v/>
      </c>
      <c r="P74" s="82" t="str">
        <f t="shared" si="409"/>
        <v/>
      </c>
      <c r="Q74" s="102"/>
      <c r="R74" s="294" t="str">
        <f>IF(AND(Q74&gt;0,E74&gt;0,NOT(O74="")),ABS(VLOOKUP($Q$1,VLookups!$A$38:$B$39,2,FALSE)-_xlfn.NORM.DIST(Q74,K74,O74,TRUE)),"")</f>
        <v/>
      </c>
      <c r="S74" s="101" t="str">
        <f>IF(AND($D74&gt;0,$E74&gt;0,$F74&gt;0,NOT(ISBLANK($L74))),_xlfn.NORM.INV(ABS(VLOOKUP($Q$1,VLookups!$A$38:$B$39,2,FALSE)-S$3),$K74,$O74),"")</f>
        <v/>
      </c>
      <c r="T74" s="100" t="str">
        <f>IF(AND($D74&gt;0,$E74&gt;0,$F74&gt;0,NOT(ISBLANK($L74))),_xlfn.NORM.INV(ABS(VLOOKUP($Q$1,VLookups!$A$38:$B$39,2,FALSE)-T$3),$K74,$O74),"")</f>
        <v/>
      </c>
      <c r="U74" s="101" t="str">
        <f>IF(AND($D74&gt;0,$E74&gt;0,$F74&gt;0,NOT(ISBLANK($L74))),_xlfn.NORM.INV(ABS(VLOOKUP($Q$1,VLookups!$A$38:$B$39,2,FALSE)-U$3),$K74,$O74),"")</f>
        <v/>
      </c>
      <c r="V74" s="100" t="str">
        <f>IF(AND($D74&gt;0,$E74&gt;0,$F74&gt;0,NOT(ISBLANK($L74))),_xlfn.NORM.INV(ABS(VLOOKUP($Q$1,VLookups!$A$38:$B$39,2,FALSE)-V$3),$K74,$O74),"")</f>
        <v/>
      </c>
      <c r="W74" s="101" t="str">
        <f>IF(AND($D74&gt;0,$E74&gt;0,$F74&gt;0,NOT(ISBLANK($L74))),_xlfn.NORM.INV(ABS(VLOOKUP($Q$1,VLookups!$A$38:$B$39,2,FALSE)-W$3),$K74,$O74),"")</f>
        <v/>
      </c>
      <c r="X74" s="100" t="str">
        <f>IF(AND($D74&gt;0,$E74&gt;0,$F74&gt;0,NOT(ISBLANK($L74))),_xlfn.NORM.INV(ABS(VLOOKUP($Q$1,VLookups!$A$38:$B$39,2,FALSE)-X$3),$K74,$O74),"")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hidden="1"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IF(AND(D75&gt;0,E75&gt;0,F75&gt;0),IF(ISBLANK(N75),IF(ISBLANK(L75),"",(F75-D75)*VLOOKUP(L75,VLookups!$A$2:$B$8,2,FALSE)),N75),"")</f>
        <v/>
      </c>
      <c r="P75" s="82" t="str">
        <f t="shared" si="409"/>
        <v/>
      </c>
      <c r="Q75" s="102"/>
      <c r="R75" s="294" t="str">
        <f>IF(AND(Q75&gt;0,E75&gt;0,NOT(O75="")),ABS(VLOOKUP($Q$1,VLookups!$A$38:$B$39,2,FALSE)-_xlfn.NORM.DIST(Q75,K75,O75,TRUE)),"")</f>
        <v/>
      </c>
      <c r="S75" s="101" t="str">
        <f>IF(AND($D75&gt;0,$E75&gt;0,$F75&gt;0,NOT(ISBLANK($L75))),_xlfn.NORM.INV(ABS(VLOOKUP($Q$1,VLookups!$A$38:$B$39,2,FALSE)-S$3),$K75,$O75),"")</f>
        <v/>
      </c>
      <c r="T75" s="100" t="str">
        <f>IF(AND($D75&gt;0,$E75&gt;0,$F75&gt;0,NOT(ISBLANK($L75))),_xlfn.NORM.INV(ABS(VLOOKUP($Q$1,VLookups!$A$38:$B$39,2,FALSE)-T$3),$K75,$O75),"")</f>
        <v/>
      </c>
      <c r="U75" s="101" t="str">
        <f>IF(AND($D75&gt;0,$E75&gt;0,$F75&gt;0,NOT(ISBLANK($L75))),_xlfn.NORM.INV(ABS(VLOOKUP($Q$1,VLookups!$A$38:$B$39,2,FALSE)-U$3),$K75,$O75),"")</f>
        <v/>
      </c>
      <c r="V75" s="100" t="str">
        <f>IF(AND($D75&gt;0,$E75&gt;0,$F75&gt;0,NOT(ISBLANK($L75))),_xlfn.NORM.INV(ABS(VLOOKUP($Q$1,VLookups!$A$38:$B$39,2,FALSE)-V$3),$K75,$O75),"")</f>
        <v/>
      </c>
      <c r="W75" s="101" t="str">
        <f>IF(AND($D75&gt;0,$E75&gt;0,$F75&gt;0,NOT(ISBLANK($L75))),_xlfn.NORM.INV(ABS(VLOOKUP($Q$1,VLookups!$A$38:$B$39,2,FALSE)-W$3),$K75,$O75),"")</f>
        <v/>
      </c>
      <c r="X75" s="100" t="str">
        <f>IF(AND($D75&gt;0,$E75&gt;0,$F75&gt;0,NOT(ISBLANK($L75))),_xlfn.NORM.INV(ABS(VLOOKUP($Q$1,VLookups!$A$38:$B$39,2,FALSE)-X$3),$K75,$O75),"")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hidden="1"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IF(AND(D76&gt;0,E76&gt;0,F76&gt;0),IF(ISBLANK(N76),IF(ISBLANK(L76),"",(F76-D76)*VLOOKUP(L76,VLookups!$A$2:$B$8,2,FALSE)),N76),"")</f>
        <v/>
      </c>
      <c r="P76" s="82" t="str">
        <f t="shared" si="409"/>
        <v/>
      </c>
      <c r="Q76" s="102"/>
      <c r="R76" s="294" t="str">
        <f>IF(AND(Q76&gt;0,E76&gt;0,NOT(O76="")),ABS(VLOOKUP($Q$1,VLookups!$A$38:$B$39,2,FALSE)-_xlfn.NORM.DIST(Q76,K76,O76,TRUE)),"")</f>
        <v/>
      </c>
      <c r="S76" s="101" t="str">
        <f>IF(AND($D76&gt;0,$E76&gt;0,$F76&gt;0,NOT(ISBLANK($L76))),_xlfn.NORM.INV(ABS(VLOOKUP($Q$1,VLookups!$A$38:$B$39,2,FALSE)-S$3),$K76,$O76),"")</f>
        <v/>
      </c>
      <c r="T76" s="100" t="str">
        <f>IF(AND($D76&gt;0,$E76&gt;0,$F76&gt;0,NOT(ISBLANK($L76))),_xlfn.NORM.INV(ABS(VLOOKUP($Q$1,VLookups!$A$38:$B$39,2,FALSE)-T$3),$K76,$O76),"")</f>
        <v/>
      </c>
      <c r="U76" s="101" t="str">
        <f>IF(AND($D76&gt;0,$E76&gt;0,$F76&gt;0,NOT(ISBLANK($L76))),_xlfn.NORM.INV(ABS(VLOOKUP($Q$1,VLookups!$A$38:$B$39,2,FALSE)-U$3),$K76,$O76),"")</f>
        <v/>
      </c>
      <c r="V76" s="100" t="str">
        <f>IF(AND($D76&gt;0,$E76&gt;0,$F76&gt;0,NOT(ISBLANK($L76))),_xlfn.NORM.INV(ABS(VLOOKUP($Q$1,VLookups!$A$38:$B$39,2,FALSE)-V$3),$K76,$O76),"")</f>
        <v/>
      </c>
      <c r="W76" s="101" t="str">
        <f>IF(AND($D76&gt;0,$E76&gt;0,$F76&gt;0,NOT(ISBLANK($L76))),_xlfn.NORM.INV(ABS(VLOOKUP($Q$1,VLookups!$A$38:$B$39,2,FALSE)-W$3),$K76,$O76),"")</f>
        <v/>
      </c>
      <c r="X76" s="100" t="str">
        <f>IF(AND($D76&gt;0,$E76&gt;0,$F76&gt;0,NOT(ISBLANK($L76))),_xlfn.NORM.INV(ABS(VLOOKUP($Q$1,VLookups!$A$38:$B$39,2,FALSE)-X$3),$K76,$O76),"")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hidden="1"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IF(AND(D77&gt;0,E77&gt;0,F77&gt;0),IF(ISBLANK(N77),IF(ISBLANK(L77),"",(F77-D77)*VLOOKUP(L77,VLookups!$A$2:$B$8,2,FALSE)),N77),"")</f>
        <v/>
      </c>
      <c r="P77" s="82" t="str">
        <f t="shared" si="409"/>
        <v/>
      </c>
      <c r="Q77" s="102"/>
      <c r="R77" s="294" t="str">
        <f>IF(AND(Q77&gt;0,E77&gt;0,NOT(O77="")),ABS(VLOOKUP($Q$1,VLookups!$A$38:$B$39,2,FALSE)-_xlfn.NORM.DIST(Q77,K77,O77,TRUE)),"")</f>
        <v/>
      </c>
      <c r="S77" s="101" t="str">
        <f>IF(AND($D77&gt;0,$E77&gt;0,$F77&gt;0,NOT(ISBLANK($L77))),_xlfn.NORM.INV(ABS(VLOOKUP($Q$1,VLookups!$A$38:$B$39,2,FALSE)-S$3),$K77,$O77),"")</f>
        <v/>
      </c>
      <c r="T77" s="100" t="str">
        <f>IF(AND($D77&gt;0,$E77&gt;0,$F77&gt;0,NOT(ISBLANK($L77))),_xlfn.NORM.INV(ABS(VLOOKUP($Q$1,VLookups!$A$38:$B$39,2,FALSE)-T$3),$K77,$O77),"")</f>
        <v/>
      </c>
      <c r="U77" s="101" t="str">
        <f>IF(AND($D77&gt;0,$E77&gt;0,$F77&gt;0,NOT(ISBLANK($L77))),_xlfn.NORM.INV(ABS(VLOOKUP($Q$1,VLookups!$A$38:$B$39,2,FALSE)-U$3),$K77,$O77),"")</f>
        <v/>
      </c>
      <c r="V77" s="100" t="str">
        <f>IF(AND($D77&gt;0,$E77&gt;0,$F77&gt;0,NOT(ISBLANK($L77))),_xlfn.NORM.INV(ABS(VLOOKUP($Q$1,VLookups!$A$38:$B$39,2,FALSE)-V$3),$K77,$O77),"")</f>
        <v/>
      </c>
      <c r="W77" s="101" t="str">
        <f>IF(AND($D77&gt;0,$E77&gt;0,$F77&gt;0,NOT(ISBLANK($L77))),_xlfn.NORM.INV(ABS(VLOOKUP($Q$1,VLookups!$A$38:$B$39,2,FALSE)-W$3),$K77,$O77),"")</f>
        <v/>
      </c>
      <c r="X77" s="100" t="str">
        <f>IF(AND($D77&gt;0,$E77&gt;0,$F77&gt;0,NOT(ISBLANK($L77))),_xlfn.NORM.INV(ABS(VLOOKUP($Q$1,VLookups!$A$38:$B$39,2,FALSE)-X$3),$K77,$O77),"")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hidden="1"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IF(AND(D78&gt;0,E78&gt;0,F78&gt;0),IF(ISBLANK(N78),IF(ISBLANK(L78),"",(F78-D78)*VLOOKUP(L78,VLookups!$A$2:$B$8,2,FALSE)),N78),"")</f>
        <v/>
      </c>
      <c r="P78" s="82" t="str">
        <f t="shared" si="409"/>
        <v/>
      </c>
      <c r="Q78" s="102"/>
      <c r="R78" s="294" t="str">
        <f>IF(AND(Q78&gt;0,E78&gt;0,NOT(O78="")),ABS(VLOOKUP($Q$1,VLookups!$A$38:$B$39,2,FALSE)-_xlfn.NORM.DIST(Q78,K78,O78,TRUE)),"")</f>
        <v/>
      </c>
      <c r="S78" s="101" t="str">
        <f>IF(AND($D78&gt;0,$E78&gt;0,$F78&gt;0,NOT(ISBLANK($L78))),_xlfn.NORM.INV(ABS(VLOOKUP($Q$1,VLookups!$A$38:$B$39,2,FALSE)-S$3),$K78,$O78),"")</f>
        <v/>
      </c>
      <c r="T78" s="100" t="str">
        <f>IF(AND($D78&gt;0,$E78&gt;0,$F78&gt;0,NOT(ISBLANK($L78))),_xlfn.NORM.INV(ABS(VLOOKUP($Q$1,VLookups!$A$38:$B$39,2,FALSE)-T$3),$K78,$O78),"")</f>
        <v/>
      </c>
      <c r="U78" s="101" t="str">
        <f>IF(AND($D78&gt;0,$E78&gt;0,$F78&gt;0,NOT(ISBLANK($L78))),_xlfn.NORM.INV(ABS(VLOOKUP($Q$1,VLookups!$A$38:$B$39,2,FALSE)-U$3),$K78,$O78),"")</f>
        <v/>
      </c>
      <c r="V78" s="100" t="str">
        <f>IF(AND($D78&gt;0,$E78&gt;0,$F78&gt;0,NOT(ISBLANK($L78))),_xlfn.NORM.INV(ABS(VLOOKUP($Q$1,VLookups!$A$38:$B$39,2,FALSE)-V$3),$K78,$O78),"")</f>
        <v/>
      </c>
      <c r="W78" s="101" t="str">
        <f>IF(AND($D78&gt;0,$E78&gt;0,$F78&gt;0,NOT(ISBLANK($L78))),_xlfn.NORM.INV(ABS(VLOOKUP($Q$1,VLookups!$A$38:$B$39,2,FALSE)-W$3),$K78,$O78),"")</f>
        <v/>
      </c>
      <c r="X78" s="100" t="str">
        <f>IF(AND($D78&gt;0,$E78&gt;0,$F78&gt;0,NOT(ISBLANK($L78))),_xlfn.NORM.INV(ABS(VLOOKUP($Q$1,VLookups!$A$38:$B$39,2,FALSE)-X$3),$K78,$O78),"")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hidden="1"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IF(AND(D79&gt;0,E79&gt;0,F79&gt;0),IF(ISBLANK(N79),IF(ISBLANK(L79),"",(F79-D79)*VLOOKUP(L79,VLookups!$A$2:$B$8,2,FALSE)),N79),"")</f>
        <v/>
      </c>
      <c r="P79" s="82" t="str">
        <f t="shared" si="409"/>
        <v/>
      </c>
      <c r="Q79" s="102"/>
      <c r="R79" s="294" t="str">
        <f>IF(AND(Q79&gt;0,E79&gt;0,NOT(O79="")),ABS(VLOOKUP($Q$1,VLookups!$A$38:$B$39,2,FALSE)-_xlfn.NORM.DIST(Q79,K79,O79,TRUE)),"")</f>
        <v/>
      </c>
      <c r="S79" s="101" t="str">
        <f>IF(AND($D79&gt;0,$E79&gt;0,$F79&gt;0,NOT(ISBLANK($L79))),_xlfn.NORM.INV(ABS(VLOOKUP($Q$1,VLookups!$A$38:$B$39,2,FALSE)-S$3),$K79,$O79),"")</f>
        <v/>
      </c>
      <c r="T79" s="100" t="str">
        <f>IF(AND($D79&gt;0,$E79&gt;0,$F79&gt;0,NOT(ISBLANK($L79))),_xlfn.NORM.INV(ABS(VLOOKUP($Q$1,VLookups!$A$38:$B$39,2,FALSE)-T$3),$K79,$O79),"")</f>
        <v/>
      </c>
      <c r="U79" s="101" t="str">
        <f>IF(AND($D79&gt;0,$E79&gt;0,$F79&gt;0,NOT(ISBLANK($L79))),_xlfn.NORM.INV(ABS(VLOOKUP($Q$1,VLookups!$A$38:$B$39,2,FALSE)-U$3),$K79,$O79),"")</f>
        <v/>
      </c>
      <c r="V79" s="100" t="str">
        <f>IF(AND($D79&gt;0,$E79&gt;0,$F79&gt;0,NOT(ISBLANK($L79))),_xlfn.NORM.INV(ABS(VLOOKUP($Q$1,VLookups!$A$38:$B$39,2,FALSE)-V$3),$K79,$O79),"")</f>
        <v/>
      </c>
      <c r="W79" s="101" t="str">
        <f>IF(AND($D79&gt;0,$E79&gt;0,$F79&gt;0,NOT(ISBLANK($L79))),_xlfn.NORM.INV(ABS(VLOOKUP($Q$1,VLookups!$A$38:$B$39,2,FALSE)-W$3),$K79,$O79),"")</f>
        <v/>
      </c>
      <c r="X79" s="100" t="str">
        <f>IF(AND($D79&gt;0,$E79&gt;0,$F79&gt;0,NOT(ISBLANK($L79))),_xlfn.NORM.INV(ABS(VLOOKUP($Q$1,VLookups!$A$38:$B$39,2,FALSE)-X$3),$K79,$O79),"")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hidden="1"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IF(AND(D80&gt;0,E80&gt;0,F80&gt;0),IF(ISBLANK(N80),IF(ISBLANK(L80),"",(F80-D80)*VLOOKUP(L80,VLookups!$A$2:$B$8,2,FALSE)),N80),"")</f>
        <v/>
      </c>
      <c r="P80" s="82" t="str">
        <f t="shared" si="409"/>
        <v/>
      </c>
      <c r="Q80" s="102"/>
      <c r="R80" s="294" t="str">
        <f>IF(AND(Q80&gt;0,E80&gt;0,NOT(O80="")),ABS(VLOOKUP($Q$1,VLookups!$A$38:$B$39,2,FALSE)-_xlfn.NORM.DIST(Q80,K80,O80,TRUE)),"")</f>
        <v/>
      </c>
      <c r="S80" s="101" t="str">
        <f>IF(AND($D80&gt;0,$E80&gt;0,$F80&gt;0,NOT(ISBLANK($L80))),_xlfn.NORM.INV(ABS(VLOOKUP($Q$1,VLookups!$A$38:$B$39,2,FALSE)-S$3),$K80,$O80),"")</f>
        <v/>
      </c>
      <c r="T80" s="100" t="str">
        <f>IF(AND($D80&gt;0,$E80&gt;0,$F80&gt;0,NOT(ISBLANK($L80))),_xlfn.NORM.INV(ABS(VLOOKUP($Q$1,VLookups!$A$38:$B$39,2,FALSE)-T$3),$K80,$O80),"")</f>
        <v/>
      </c>
      <c r="U80" s="101" t="str">
        <f>IF(AND($D80&gt;0,$E80&gt;0,$F80&gt;0,NOT(ISBLANK($L80))),_xlfn.NORM.INV(ABS(VLOOKUP($Q$1,VLookups!$A$38:$B$39,2,FALSE)-U$3),$K80,$O80),"")</f>
        <v/>
      </c>
      <c r="V80" s="100" t="str">
        <f>IF(AND($D80&gt;0,$E80&gt;0,$F80&gt;0,NOT(ISBLANK($L80))),_xlfn.NORM.INV(ABS(VLOOKUP($Q$1,VLookups!$A$38:$B$39,2,FALSE)-V$3),$K80,$O80),"")</f>
        <v/>
      </c>
      <c r="W80" s="101" t="str">
        <f>IF(AND($D80&gt;0,$E80&gt;0,$F80&gt;0,NOT(ISBLANK($L80))),_xlfn.NORM.INV(ABS(VLOOKUP($Q$1,VLookups!$A$38:$B$39,2,FALSE)-W$3),$K80,$O80),"")</f>
        <v/>
      </c>
      <c r="X80" s="100" t="str">
        <f>IF(AND($D80&gt;0,$E80&gt;0,$F80&gt;0,NOT(ISBLANK($L80))),_xlfn.NORM.INV(ABS(VLOOKUP($Q$1,VLookups!$A$38:$B$39,2,FALSE)-X$3),$K80,$O80),"")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hidden="1"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IF(AND(D81&gt;0,E81&gt;0,F81&gt;0),IF(ISBLANK(N81),IF(ISBLANK(L81),"",(F81-D81)*VLOOKUP(L81,VLookups!$A$2:$B$8,2,FALSE)),N81),"")</f>
        <v/>
      </c>
      <c r="P81" s="82" t="str">
        <f t="shared" si="409"/>
        <v/>
      </c>
      <c r="Q81" s="102"/>
      <c r="R81" s="294" t="str">
        <f>IF(AND(Q81&gt;0,E81&gt;0,NOT(O81="")),ABS(VLOOKUP($Q$1,VLookups!$A$38:$B$39,2,FALSE)-_xlfn.NORM.DIST(Q81,K81,O81,TRUE)),"")</f>
        <v/>
      </c>
      <c r="S81" s="101" t="str">
        <f>IF(AND($D81&gt;0,$E81&gt;0,$F81&gt;0,NOT(ISBLANK($L81))),_xlfn.NORM.INV(ABS(VLOOKUP($Q$1,VLookups!$A$38:$B$39,2,FALSE)-S$3),$K81,$O81),"")</f>
        <v/>
      </c>
      <c r="T81" s="100" t="str">
        <f>IF(AND($D81&gt;0,$E81&gt;0,$F81&gt;0,NOT(ISBLANK($L81))),_xlfn.NORM.INV(ABS(VLOOKUP($Q$1,VLookups!$A$38:$B$39,2,FALSE)-T$3),$K81,$O81),"")</f>
        <v/>
      </c>
      <c r="U81" s="101" t="str">
        <f>IF(AND($D81&gt;0,$E81&gt;0,$F81&gt;0,NOT(ISBLANK($L81))),_xlfn.NORM.INV(ABS(VLOOKUP($Q$1,VLookups!$A$38:$B$39,2,FALSE)-U$3),$K81,$O81),"")</f>
        <v/>
      </c>
      <c r="V81" s="100" t="str">
        <f>IF(AND($D81&gt;0,$E81&gt;0,$F81&gt;0,NOT(ISBLANK($L81))),_xlfn.NORM.INV(ABS(VLOOKUP($Q$1,VLookups!$A$38:$B$39,2,FALSE)-V$3),$K81,$O81),"")</f>
        <v/>
      </c>
      <c r="W81" s="101" t="str">
        <f>IF(AND($D81&gt;0,$E81&gt;0,$F81&gt;0,NOT(ISBLANK($L81))),_xlfn.NORM.INV(ABS(VLOOKUP($Q$1,VLookups!$A$38:$B$39,2,FALSE)-W$3),$K81,$O81),"")</f>
        <v/>
      </c>
      <c r="X81" s="100" t="str">
        <f>IF(AND($D81&gt;0,$E81&gt;0,$F81&gt;0,NOT(ISBLANK($L81))),_xlfn.NORM.INV(ABS(VLOOKUP($Q$1,VLookups!$A$38:$B$39,2,FALSE)-X$3),$K81,$O81),"")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hidden="1"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IF(AND(D82&gt;0,E82&gt;0,F82&gt;0),IF(ISBLANK(N82),IF(ISBLANK(L82),"",(F82-D82)*VLOOKUP(L82,VLookups!$A$2:$B$8,2,FALSE)),N82),"")</f>
        <v/>
      </c>
      <c r="P82" s="82" t="str">
        <f t="shared" si="409"/>
        <v/>
      </c>
      <c r="Q82" s="102"/>
      <c r="R82" s="294" t="str">
        <f>IF(AND(Q82&gt;0,E82&gt;0,NOT(O82="")),ABS(VLOOKUP($Q$1,VLookups!$A$38:$B$39,2,FALSE)-_xlfn.NORM.DIST(Q82,K82,O82,TRUE)),"")</f>
        <v/>
      </c>
      <c r="S82" s="101" t="str">
        <f>IF(AND($D82&gt;0,$E82&gt;0,$F82&gt;0,NOT(ISBLANK($L82))),_xlfn.NORM.INV(ABS(VLOOKUP($Q$1,VLookups!$A$38:$B$39,2,FALSE)-S$3),$K82,$O82),"")</f>
        <v/>
      </c>
      <c r="T82" s="100" t="str">
        <f>IF(AND($D82&gt;0,$E82&gt;0,$F82&gt;0,NOT(ISBLANK($L82))),_xlfn.NORM.INV(ABS(VLOOKUP($Q$1,VLookups!$A$38:$B$39,2,FALSE)-T$3),$K82,$O82),"")</f>
        <v/>
      </c>
      <c r="U82" s="101" t="str">
        <f>IF(AND($D82&gt;0,$E82&gt;0,$F82&gt;0,NOT(ISBLANK($L82))),_xlfn.NORM.INV(ABS(VLOOKUP($Q$1,VLookups!$A$38:$B$39,2,FALSE)-U$3),$K82,$O82),"")</f>
        <v/>
      </c>
      <c r="V82" s="100" t="str">
        <f>IF(AND($D82&gt;0,$E82&gt;0,$F82&gt;0,NOT(ISBLANK($L82))),_xlfn.NORM.INV(ABS(VLOOKUP($Q$1,VLookups!$A$38:$B$39,2,FALSE)-V$3),$K82,$O82),"")</f>
        <v/>
      </c>
      <c r="W82" s="101" t="str">
        <f>IF(AND($D82&gt;0,$E82&gt;0,$F82&gt;0,NOT(ISBLANK($L82))),_xlfn.NORM.INV(ABS(VLOOKUP($Q$1,VLookups!$A$38:$B$39,2,FALSE)-W$3),$K82,$O82),"")</f>
        <v/>
      </c>
      <c r="X82" s="100" t="str">
        <f>IF(AND($D82&gt;0,$E82&gt;0,$F82&gt;0,NOT(ISBLANK($L82))),_xlfn.NORM.INV(ABS(VLOOKUP($Q$1,VLookups!$A$38:$B$39,2,FALSE)-X$3),$K82,$O82),"")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hidden="1"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IF(AND(D83&gt;0,E83&gt;0,F83&gt;0),IF(ISBLANK(N83),IF(ISBLANK(L83),"",(F83-D83)*VLOOKUP(L83,VLookups!$A$2:$B$8,2,FALSE)),N83),"")</f>
        <v/>
      </c>
      <c r="P83" s="82" t="str">
        <f t="shared" si="409"/>
        <v/>
      </c>
      <c r="Q83" s="102"/>
      <c r="R83" s="294" t="str">
        <f>IF(AND(Q83&gt;0,E83&gt;0,NOT(O83="")),ABS(VLOOKUP($Q$1,VLookups!$A$38:$B$39,2,FALSE)-_xlfn.NORM.DIST(Q83,K83,O83,TRUE)),"")</f>
        <v/>
      </c>
      <c r="S83" s="101" t="str">
        <f>IF(AND($D83&gt;0,$E83&gt;0,$F83&gt;0,NOT(ISBLANK($L83))),_xlfn.NORM.INV(ABS(VLOOKUP($Q$1,VLookups!$A$38:$B$39,2,FALSE)-S$3),$K83,$O83),"")</f>
        <v/>
      </c>
      <c r="T83" s="100" t="str">
        <f>IF(AND($D83&gt;0,$E83&gt;0,$F83&gt;0,NOT(ISBLANK($L83))),_xlfn.NORM.INV(ABS(VLOOKUP($Q$1,VLookups!$A$38:$B$39,2,FALSE)-T$3),$K83,$O83),"")</f>
        <v/>
      </c>
      <c r="U83" s="101" t="str">
        <f>IF(AND($D83&gt;0,$E83&gt;0,$F83&gt;0,NOT(ISBLANK($L83))),_xlfn.NORM.INV(ABS(VLOOKUP($Q$1,VLookups!$A$38:$B$39,2,FALSE)-U$3),$K83,$O83),"")</f>
        <v/>
      </c>
      <c r="V83" s="100" t="str">
        <f>IF(AND($D83&gt;0,$E83&gt;0,$F83&gt;0,NOT(ISBLANK($L83))),_xlfn.NORM.INV(ABS(VLOOKUP($Q$1,VLookups!$A$38:$B$39,2,FALSE)-V$3),$K83,$O83),"")</f>
        <v/>
      </c>
      <c r="W83" s="101" t="str">
        <f>IF(AND($D83&gt;0,$E83&gt;0,$F83&gt;0,NOT(ISBLANK($L83))),_xlfn.NORM.INV(ABS(VLOOKUP($Q$1,VLookups!$A$38:$B$39,2,FALSE)-W$3),$K83,$O83),"")</f>
        <v/>
      </c>
      <c r="X83" s="100" t="str">
        <f>IF(AND($D83&gt;0,$E83&gt;0,$F83&gt;0,NOT(ISBLANK($L83))),_xlfn.NORM.INV(ABS(VLOOKUP($Q$1,VLookups!$A$38:$B$39,2,FALSE)-X$3),$K83,$O83),"")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hidden="1"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IF(AND(D84&gt;0,E84&gt;0,F84&gt;0),IF(ISBLANK(N84),IF(ISBLANK(L84),"",(F84-D84)*VLOOKUP(L84,VLookups!$A$2:$B$8,2,FALSE)),N84),"")</f>
        <v/>
      </c>
      <c r="P84" s="82" t="str">
        <f t="shared" si="409"/>
        <v/>
      </c>
      <c r="Q84" s="102"/>
      <c r="R84" s="294" t="str">
        <f>IF(AND(Q84&gt;0,E84&gt;0,NOT(O84="")),ABS(VLOOKUP($Q$1,VLookups!$A$38:$B$39,2,FALSE)-_xlfn.NORM.DIST(Q84,K84,O84,TRUE)),"")</f>
        <v/>
      </c>
      <c r="S84" s="101" t="str">
        <f>IF(AND($D84&gt;0,$E84&gt;0,$F84&gt;0,NOT(ISBLANK($L84))),_xlfn.NORM.INV(ABS(VLOOKUP($Q$1,VLookups!$A$38:$B$39,2,FALSE)-S$3),$K84,$O84),"")</f>
        <v/>
      </c>
      <c r="T84" s="100" t="str">
        <f>IF(AND($D84&gt;0,$E84&gt;0,$F84&gt;0,NOT(ISBLANK($L84))),_xlfn.NORM.INV(ABS(VLOOKUP($Q$1,VLookups!$A$38:$B$39,2,FALSE)-T$3),$K84,$O84),"")</f>
        <v/>
      </c>
      <c r="U84" s="101" t="str">
        <f>IF(AND($D84&gt;0,$E84&gt;0,$F84&gt;0,NOT(ISBLANK($L84))),_xlfn.NORM.INV(ABS(VLOOKUP($Q$1,VLookups!$A$38:$B$39,2,FALSE)-U$3),$K84,$O84),"")</f>
        <v/>
      </c>
      <c r="V84" s="100" t="str">
        <f>IF(AND($D84&gt;0,$E84&gt;0,$F84&gt;0,NOT(ISBLANK($L84))),_xlfn.NORM.INV(ABS(VLOOKUP($Q$1,VLookups!$A$38:$B$39,2,FALSE)-V$3),$K84,$O84),"")</f>
        <v/>
      </c>
      <c r="W84" s="101" t="str">
        <f>IF(AND($D84&gt;0,$E84&gt;0,$F84&gt;0,NOT(ISBLANK($L84))),_xlfn.NORM.INV(ABS(VLOOKUP($Q$1,VLookups!$A$38:$B$39,2,FALSE)-W$3),$K84,$O84),"")</f>
        <v/>
      </c>
      <c r="X84" s="100" t="str">
        <f>IF(AND($D84&gt;0,$E84&gt;0,$F84&gt;0,NOT(ISBLANK($L84))),_xlfn.NORM.INV(ABS(VLOOKUP($Q$1,VLookups!$A$38:$B$39,2,FALSE)-X$3),$K84,$O84),"")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hidden="1"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IF(AND(D85&gt;0,E85&gt;0,F85&gt;0),IF(ISBLANK(N85),IF(ISBLANK(L85),"",(F85-D85)*VLOOKUP(L85,VLookups!$A$2:$B$8,2,FALSE)),N85),"")</f>
        <v/>
      </c>
      <c r="P85" s="82" t="str">
        <f t="shared" si="409"/>
        <v/>
      </c>
      <c r="Q85" s="102"/>
      <c r="R85" s="294" t="str">
        <f>IF(AND(Q85&gt;0,E85&gt;0,NOT(O85="")),ABS(VLOOKUP($Q$1,VLookups!$A$38:$B$39,2,FALSE)-_xlfn.NORM.DIST(Q85,K85,O85,TRUE)),"")</f>
        <v/>
      </c>
      <c r="S85" s="101" t="str">
        <f>IF(AND($D85&gt;0,$E85&gt;0,$F85&gt;0,NOT(ISBLANK($L85))),_xlfn.NORM.INV(ABS(VLOOKUP($Q$1,VLookups!$A$38:$B$39,2,FALSE)-S$3),$K85,$O85),"")</f>
        <v/>
      </c>
      <c r="T85" s="100" t="str">
        <f>IF(AND($D85&gt;0,$E85&gt;0,$F85&gt;0,NOT(ISBLANK($L85))),_xlfn.NORM.INV(ABS(VLOOKUP($Q$1,VLookups!$A$38:$B$39,2,FALSE)-T$3),$K85,$O85),"")</f>
        <v/>
      </c>
      <c r="U85" s="101" t="str">
        <f>IF(AND($D85&gt;0,$E85&gt;0,$F85&gt;0,NOT(ISBLANK($L85))),_xlfn.NORM.INV(ABS(VLOOKUP($Q$1,VLookups!$A$38:$B$39,2,FALSE)-U$3),$K85,$O85),"")</f>
        <v/>
      </c>
      <c r="V85" s="100" t="str">
        <f>IF(AND($D85&gt;0,$E85&gt;0,$F85&gt;0,NOT(ISBLANK($L85))),_xlfn.NORM.INV(ABS(VLOOKUP($Q$1,VLookups!$A$38:$B$39,2,FALSE)-V$3),$K85,$O85),"")</f>
        <v/>
      </c>
      <c r="W85" s="101" t="str">
        <f>IF(AND($D85&gt;0,$E85&gt;0,$F85&gt;0,NOT(ISBLANK($L85))),_xlfn.NORM.INV(ABS(VLOOKUP($Q$1,VLookups!$A$38:$B$39,2,FALSE)-W$3),$K85,$O85),"")</f>
        <v/>
      </c>
      <c r="X85" s="100" t="str">
        <f>IF(AND($D85&gt;0,$E85&gt;0,$F85&gt;0,NOT(ISBLANK($L85))),_xlfn.NORM.INV(ABS(VLOOKUP($Q$1,VLookups!$A$38:$B$39,2,FALSE)-X$3),$K85,$O85),"")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hidden="1"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IF(AND(D86&gt;0,E86&gt;0,F86&gt;0),IF(ISBLANK(N86),IF(ISBLANK(L86),"",(F86-D86)*VLOOKUP(L86,VLookups!$A$2:$B$8,2,FALSE)),N86),"")</f>
        <v/>
      </c>
      <c r="P86" s="82" t="str">
        <f t="shared" si="409"/>
        <v/>
      </c>
      <c r="Q86" s="102"/>
      <c r="R86" s="294" t="str">
        <f>IF(AND(Q86&gt;0,E86&gt;0,NOT(O86="")),ABS(VLOOKUP($Q$1,VLookups!$A$38:$B$39,2,FALSE)-_xlfn.NORM.DIST(Q86,K86,O86,TRUE)),"")</f>
        <v/>
      </c>
      <c r="S86" s="101" t="str">
        <f>IF(AND($D86&gt;0,$E86&gt;0,$F86&gt;0,NOT(ISBLANK($L86))),_xlfn.NORM.INV(ABS(VLOOKUP($Q$1,VLookups!$A$38:$B$39,2,FALSE)-S$3),$K86,$O86),"")</f>
        <v/>
      </c>
      <c r="T86" s="100" t="str">
        <f>IF(AND($D86&gt;0,$E86&gt;0,$F86&gt;0,NOT(ISBLANK($L86))),_xlfn.NORM.INV(ABS(VLOOKUP($Q$1,VLookups!$A$38:$B$39,2,FALSE)-T$3),$K86,$O86),"")</f>
        <v/>
      </c>
      <c r="U86" s="101" t="str">
        <f>IF(AND($D86&gt;0,$E86&gt;0,$F86&gt;0,NOT(ISBLANK($L86))),_xlfn.NORM.INV(ABS(VLOOKUP($Q$1,VLookups!$A$38:$B$39,2,FALSE)-U$3),$K86,$O86),"")</f>
        <v/>
      </c>
      <c r="V86" s="100" t="str">
        <f>IF(AND($D86&gt;0,$E86&gt;0,$F86&gt;0,NOT(ISBLANK($L86))),_xlfn.NORM.INV(ABS(VLOOKUP($Q$1,VLookups!$A$38:$B$39,2,FALSE)-V$3),$K86,$O86),"")</f>
        <v/>
      </c>
      <c r="W86" s="101" t="str">
        <f>IF(AND($D86&gt;0,$E86&gt;0,$F86&gt;0,NOT(ISBLANK($L86))),_xlfn.NORM.INV(ABS(VLOOKUP($Q$1,VLookups!$A$38:$B$39,2,FALSE)-W$3),$K86,$O86),"")</f>
        <v/>
      </c>
      <c r="X86" s="100" t="str">
        <f>IF(AND($D86&gt;0,$E86&gt;0,$F86&gt;0,NOT(ISBLANK($L86))),_xlfn.NORM.INV(ABS(VLOOKUP($Q$1,VLookups!$A$38:$B$39,2,FALSE)-X$3),$K86,$O86),"")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hidden="1"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IF(AND(D87&gt;0,E87&gt;0,F87&gt;0),IF(ISBLANK(N87),IF(ISBLANK(L87),"",(F87-D87)*VLOOKUP(L87,VLookups!$A$2:$B$8,2,FALSE)),N87),"")</f>
        <v/>
      </c>
      <c r="P87" s="82" t="str">
        <f t="shared" si="409"/>
        <v/>
      </c>
      <c r="Q87" s="102"/>
      <c r="R87" s="294" t="str">
        <f>IF(AND(Q87&gt;0,E87&gt;0,NOT(O87="")),ABS(VLOOKUP($Q$1,VLookups!$A$38:$B$39,2,FALSE)-_xlfn.NORM.DIST(Q87,K87,O87,TRUE)),"")</f>
        <v/>
      </c>
      <c r="S87" s="101" t="str">
        <f>IF(AND($D87&gt;0,$E87&gt;0,$F87&gt;0,NOT(ISBLANK($L87))),_xlfn.NORM.INV(ABS(VLOOKUP($Q$1,VLookups!$A$38:$B$39,2,FALSE)-S$3),$K87,$O87),"")</f>
        <v/>
      </c>
      <c r="T87" s="100" t="str">
        <f>IF(AND($D87&gt;0,$E87&gt;0,$F87&gt;0,NOT(ISBLANK($L87))),_xlfn.NORM.INV(ABS(VLOOKUP($Q$1,VLookups!$A$38:$B$39,2,FALSE)-T$3),$K87,$O87),"")</f>
        <v/>
      </c>
      <c r="U87" s="101" t="str">
        <f>IF(AND($D87&gt;0,$E87&gt;0,$F87&gt;0,NOT(ISBLANK($L87))),_xlfn.NORM.INV(ABS(VLOOKUP($Q$1,VLookups!$A$38:$B$39,2,FALSE)-U$3),$K87,$O87),"")</f>
        <v/>
      </c>
      <c r="V87" s="100" t="str">
        <f>IF(AND($D87&gt;0,$E87&gt;0,$F87&gt;0,NOT(ISBLANK($L87))),_xlfn.NORM.INV(ABS(VLOOKUP($Q$1,VLookups!$A$38:$B$39,2,FALSE)-V$3),$K87,$O87),"")</f>
        <v/>
      </c>
      <c r="W87" s="101" t="str">
        <f>IF(AND($D87&gt;0,$E87&gt;0,$F87&gt;0,NOT(ISBLANK($L87))),_xlfn.NORM.INV(ABS(VLOOKUP($Q$1,VLookups!$A$38:$B$39,2,FALSE)-W$3),$K87,$O87),"")</f>
        <v/>
      </c>
      <c r="X87" s="100" t="str">
        <f>IF(AND($D87&gt;0,$E87&gt;0,$F87&gt;0,NOT(ISBLANK($L87))),_xlfn.NORM.INV(ABS(VLOOKUP($Q$1,VLookups!$A$38:$B$39,2,FALSE)-X$3),$K87,$O87),"")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hidden="1"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IF(AND(D88&gt;0,E88&gt;0,F88&gt;0),IF(ISBLANK(N88),IF(ISBLANK(L88),"",(F88-D88)*VLOOKUP(L88,VLookups!$A$2:$B$8,2,FALSE)),N88),"")</f>
        <v/>
      </c>
      <c r="P88" s="82" t="str">
        <f t="shared" si="409"/>
        <v/>
      </c>
      <c r="Q88" s="102"/>
      <c r="R88" s="294" t="str">
        <f>IF(AND(Q88&gt;0,E88&gt;0,NOT(O88="")),ABS(VLOOKUP($Q$1,VLookups!$A$38:$B$39,2,FALSE)-_xlfn.NORM.DIST(Q88,K88,O88,TRUE)),"")</f>
        <v/>
      </c>
      <c r="S88" s="101" t="str">
        <f>IF(AND($D88&gt;0,$E88&gt;0,$F88&gt;0,NOT(ISBLANK($L88))),_xlfn.NORM.INV(ABS(VLOOKUP($Q$1,VLookups!$A$38:$B$39,2,FALSE)-S$3),$K88,$O88),"")</f>
        <v/>
      </c>
      <c r="T88" s="100" t="str">
        <f>IF(AND($D88&gt;0,$E88&gt;0,$F88&gt;0,NOT(ISBLANK($L88))),_xlfn.NORM.INV(ABS(VLOOKUP($Q$1,VLookups!$A$38:$B$39,2,FALSE)-T$3),$K88,$O88),"")</f>
        <v/>
      </c>
      <c r="U88" s="101" t="str">
        <f>IF(AND($D88&gt;0,$E88&gt;0,$F88&gt;0,NOT(ISBLANK($L88))),_xlfn.NORM.INV(ABS(VLOOKUP($Q$1,VLookups!$A$38:$B$39,2,FALSE)-U$3),$K88,$O88),"")</f>
        <v/>
      </c>
      <c r="V88" s="100" t="str">
        <f>IF(AND($D88&gt;0,$E88&gt;0,$F88&gt;0,NOT(ISBLANK($L88))),_xlfn.NORM.INV(ABS(VLOOKUP($Q$1,VLookups!$A$38:$B$39,2,FALSE)-V$3),$K88,$O88),"")</f>
        <v/>
      </c>
      <c r="W88" s="101" t="str">
        <f>IF(AND($D88&gt;0,$E88&gt;0,$F88&gt;0,NOT(ISBLANK($L88))),_xlfn.NORM.INV(ABS(VLOOKUP($Q$1,VLookups!$A$38:$B$39,2,FALSE)-W$3),$K88,$O88),"")</f>
        <v/>
      </c>
      <c r="X88" s="100" t="str">
        <f>IF(AND($D88&gt;0,$E88&gt;0,$F88&gt;0,NOT(ISBLANK($L88))),_xlfn.NORM.INV(ABS(VLOOKUP($Q$1,VLookups!$A$38:$B$39,2,FALSE)-X$3),$K88,$O88),"")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hidden="1"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IF(AND(D89&gt;0,E89&gt;0,F89&gt;0),IF(ISBLANK(N89),IF(ISBLANK(L89),"",(F89-D89)*VLOOKUP(L89,VLookups!$A$2:$B$8,2,FALSE)),N89),"")</f>
        <v/>
      </c>
      <c r="P89" s="82" t="str">
        <f t="shared" si="409"/>
        <v/>
      </c>
      <c r="Q89" s="102"/>
      <c r="R89" s="294" t="str">
        <f>IF(AND(Q89&gt;0,E89&gt;0,NOT(O89="")),ABS(VLOOKUP($Q$1,VLookups!$A$38:$B$39,2,FALSE)-_xlfn.NORM.DIST(Q89,K89,O89,TRUE)),"")</f>
        <v/>
      </c>
      <c r="S89" s="101" t="str">
        <f>IF(AND($D89&gt;0,$E89&gt;0,$F89&gt;0,NOT(ISBLANK($L89))),_xlfn.NORM.INV(ABS(VLOOKUP($Q$1,VLookups!$A$38:$B$39,2,FALSE)-S$3),$K89,$O89),"")</f>
        <v/>
      </c>
      <c r="T89" s="100" t="str">
        <f>IF(AND($D89&gt;0,$E89&gt;0,$F89&gt;0,NOT(ISBLANK($L89))),_xlfn.NORM.INV(ABS(VLOOKUP($Q$1,VLookups!$A$38:$B$39,2,FALSE)-T$3),$K89,$O89),"")</f>
        <v/>
      </c>
      <c r="U89" s="101" t="str">
        <f>IF(AND($D89&gt;0,$E89&gt;0,$F89&gt;0,NOT(ISBLANK($L89))),_xlfn.NORM.INV(ABS(VLOOKUP($Q$1,VLookups!$A$38:$B$39,2,FALSE)-U$3),$K89,$O89),"")</f>
        <v/>
      </c>
      <c r="V89" s="100" t="str">
        <f>IF(AND($D89&gt;0,$E89&gt;0,$F89&gt;0,NOT(ISBLANK($L89))),_xlfn.NORM.INV(ABS(VLOOKUP($Q$1,VLookups!$A$38:$B$39,2,FALSE)-V$3),$K89,$O89),"")</f>
        <v/>
      </c>
      <c r="W89" s="101" t="str">
        <f>IF(AND($D89&gt;0,$E89&gt;0,$F89&gt;0,NOT(ISBLANK($L89))),_xlfn.NORM.INV(ABS(VLOOKUP($Q$1,VLookups!$A$38:$B$39,2,FALSE)-W$3),$K89,$O89),"")</f>
        <v/>
      </c>
      <c r="X89" s="100" t="str">
        <f>IF(AND($D89&gt;0,$E89&gt;0,$F89&gt;0,NOT(ISBLANK($L89))),_xlfn.NORM.INV(ABS(VLOOKUP($Q$1,VLookups!$A$38:$B$39,2,FALSE)-X$3),$K89,$O89),"")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hidden="1"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IF(AND(D90&gt;0,E90&gt;0,F90&gt;0),IF(ISBLANK(N90),IF(ISBLANK(L90),"",(F90-D90)*VLOOKUP(L90,VLookups!$A$2:$B$8,2,FALSE)),N90),"")</f>
        <v/>
      </c>
      <c r="P90" s="82" t="str">
        <f t="shared" si="409"/>
        <v/>
      </c>
      <c r="Q90" s="102"/>
      <c r="R90" s="294" t="str">
        <f>IF(AND(Q90&gt;0,E90&gt;0,NOT(O90="")),ABS(VLOOKUP($Q$1,VLookups!$A$38:$B$39,2,FALSE)-_xlfn.NORM.DIST(Q90,K90,O90,TRUE)),"")</f>
        <v/>
      </c>
      <c r="S90" s="101" t="str">
        <f>IF(AND($D90&gt;0,$E90&gt;0,$F90&gt;0,NOT(ISBLANK($L90))),_xlfn.NORM.INV(ABS(VLOOKUP($Q$1,VLookups!$A$38:$B$39,2,FALSE)-S$3),$K90,$O90),"")</f>
        <v/>
      </c>
      <c r="T90" s="100" t="str">
        <f>IF(AND($D90&gt;0,$E90&gt;0,$F90&gt;0,NOT(ISBLANK($L90))),_xlfn.NORM.INV(ABS(VLOOKUP($Q$1,VLookups!$A$38:$B$39,2,FALSE)-T$3),$K90,$O90),"")</f>
        <v/>
      </c>
      <c r="U90" s="101" t="str">
        <f>IF(AND($D90&gt;0,$E90&gt;0,$F90&gt;0,NOT(ISBLANK($L90))),_xlfn.NORM.INV(ABS(VLOOKUP($Q$1,VLookups!$A$38:$B$39,2,FALSE)-U$3),$K90,$O90),"")</f>
        <v/>
      </c>
      <c r="V90" s="100" t="str">
        <f>IF(AND($D90&gt;0,$E90&gt;0,$F90&gt;0,NOT(ISBLANK($L90))),_xlfn.NORM.INV(ABS(VLOOKUP($Q$1,VLookups!$A$38:$B$39,2,FALSE)-V$3),$K90,$O90),"")</f>
        <v/>
      </c>
      <c r="W90" s="101" t="str">
        <f>IF(AND($D90&gt;0,$E90&gt;0,$F90&gt;0,NOT(ISBLANK($L90))),_xlfn.NORM.INV(ABS(VLOOKUP($Q$1,VLookups!$A$38:$B$39,2,FALSE)-W$3),$K90,$O90),"")</f>
        <v/>
      </c>
      <c r="X90" s="100" t="str">
        <f>IF(AND($D90&gt;0,$E90&gt;0,$F90&gt;0,NOT(ISBLANK($L90))),_xlfn.NORM.INV(ABS(VLOOKUP($Q$1,VLookups!$A$38:$B$39,2,FALSE)-X$3),$K90,$O90),"")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hidden="1"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IF(AND(D91&gt;0,E91&gt;0,F91&gt;0),IF(ISBLANK(N91),IF(ISBLANK(L91),"",(F91-D91)*VLOOKUP(L91,VLookups!$A$2:$B$8,2,FALSE)),N91),"")</f>
        <v/>
      </c>
      <c r="P91" s="82" t="str">
        <f t="shared" si="409"/>
        <v/>
      </c>
      <c r="Q91" s="102"/>
      <c r="R91" s="294" t="str">
        <f>IF(AND(Q91&gt;0,E91&gt;0,NOT(O91="")),ABS(VLOOKUP($Q$1,VLookups!$A$38:$B$39,2,FALSE)-_xlfn.NORM.DIST(Q91,K91,O91,TRUE)),"")</f>
        <v/>
      </c>
      <c r="S91" s="101" t="str">
        <f>IF(AND($D91&gt;0,$E91&gt;0,$F91&gt;0,NOT(ISBLANK($L91))),_xlfn.NORM.INV(ABS(VLOOKUP($Q$1,VLookups!$A$38:$B$39,2,FALSE)-S$3),$K91,$O91),"")</f>
        <v/>
      </c>
      <c r="T91" s="100" t="str">
        <f>IF(AND($D91&gt;0,$E91&gt;0,$F91&gt;0,NOT(ISBLANK($L91))),_xlfn.NORM.INV(ABS(VLOOKUP($Q$1,VLookups!$A$38:$B$39,2,FALSE)-T$3),$K91,$O91),"")</f>
        <v/>
      </c>
      <c r="U91" s="101" t="str">
        <f>IF(AND($D91&gt;0,$E91&gt;0,$F91&gt;0,NOT(ISBLANK($L91))),_xlfn.NORM.INV(ABS(VLOOKUP($Q$1,VLookups!$A$38:$B$39,2,FALSE)-U$3),$K91,$O91),"")</f>
        <v/>
      </c>
      <c r="V91" s="100" t="str">
        <f>IF(AND($D91&gt;0,$E91&gt;0,$F91&gt;0,NOT(ISBLANK($L91))),_xlfn.NORM.INV(ABS(VLOOKUP($Q$1,VLookups!$A$38:$B$39,2,FALSE)-V$3),$K91,$O91),"")</f>
        <v/>
      </c>
      <c r="W91" s="101" t="str">
        <f>IF(AND($D91&gt;0,$E91&gt;0,$F91&gt;0,NOT(ISBLANK($L91))),_xlfn.NORM.INV(ABS(VLOOKUP($Q$1,VLookups!$A$38:$B$39,2,FALSE)-W$3),$K91,$O91),"")</f>
        <v/>
      </c>
      <c r="X91" s="100" t="str">
        <f>IF(AND($D91&gt;0,$E91&gt;0,$F91&gt;0,NOT(ISBLANK($L91))),_xlfn.NORM.INV(ABS(VLOOKUP($Q$1,VLookups!$A$38:$B$39,2,FALSE)-X$3),$K91,$O91),"")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hidden="1"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IF(AND(D92&gt;0,E92&gt;0,F92&gt;0),IF(ISBLANK(N92),IF(ISBLANK(L92),"",(F92-D92)*VLOOKUP(L92,VLookups!$A$2:$B$8,2,FALSE)),N92),"")</f>
        <v/>
      </c>
      <c r="P92" s="82" t="str">
        <f t="shared" si="409"/>
        <v/>
      </c>
      <c r="Q92" s="102"/>
      <c r="R92" s="294" t="str">
        <f>IF(AND(Q92&gt;0,E92&gt;0,NOT(O92="")),ABS(VLOOKUP($Q$1,VLookups!$A$38:$B$39,2,FALSE)-_xlfn.NORM.DIST(Q92,K92,O92,TRUE)),"")</f>
        <v/>
      </c>
      <c r="S92" s="101" t="str">
        <f>IF(AND($D92&gt;0,$E92&gt;0,$F92&gt;0,NOT(ISBLANK($L92))),_xlfn.NORM.INV(ABS(VLOOKUP($Q$1,VLookups!$A$38:$B$39,2,FALSE)-S$3),$K92,$O92),"")</f>
        <v/>
      </c>
      <c r="T92" s="100" t="str">
        <f>IF(AND($D92&gt;0,$E92&gt;0,$F92&gt;0,NOT(ISBLANK($L92))),_xlfn.NORM.INV(ABS(VLOOKUP($Q$1,VLookups!$A$38:$B$39,2,FALSE)-T$3),$K92,$O92),"")</f>
        <v/>
      </c>
      <c r="U92" s="101" t="str">
        <f>IF(AND($D92&gt;0,$E92&gt;0,$F92&gt;0,NOT(ISBLANK($L92))),_xlfn.NORM.INV(ABS(VLOOKUP($Q$1,VLookups!$A$38:$B$39,2,FALSE)-U$3),$K92,$O92),"")</f>
        <v/>
      </c>
      <c r="V92" s="100" t="str">
        <f>IF(AND($D92&gt;0,$E92&gt;0,$F92&gt;0,NOT(ISBLANK($L92))),_xlfn.NORM.INV(ABS(VLOOKUP($Q$1,VLookups!$A$38:$B$39,2,FALSE)-V$3),$K92,$O92),"")</f>
        <v/>
      </c>
      <c r="W92" s="101" t="str">
        <f>IF(AND($D92&gt;0,$E92&gt;0,$F92&gt;0,NOT(ISBLANK($L92))),_xlfn.NORM.INV(ABS(VLOOKUP($Q$1,VLookups!$A$38:$B$39,2,FALSE)-W$3),$K92,$O92),"")</f>
        <v/>
      </c>
      <c r="X92" s="100" t="str">
        <f>IF(AND($D92&gt;0,$E92&gt;0,$F92&gt;0,NOT(ISBLANK($L92))),_xlfn.NORM.INV(ABS(VLOOKUP($Q$1,VLookups!$A$38:$B$39,2,FALSE)-X$3),$K92,$O92),"")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hidden="1"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IF(AND(D93&gt;0,E93&gt;0,F93&gt;0),IF(ISBLANK(N93),IF(ISBLANK(L93),"",(F93-D93)*VLOOKUP(L93,VLookups!$A$2:$B$8,2,FALSE)),N93),"")</f>
        <v/>
      </c>
      <c r="P93" s="82" t="str">
        <f t="shared" si="409"/>
        <v/>
      </c>
      <c r="Q93" s="102"/>
      <c r="R93" s="294" t="str">
        <f>IF(AND(Q93&gt;0,E93&gt;0,NOT(O93="")),ABS(VLOOKUP($Q$1,VLookups!$A$38:$B$39,2,FALSE)-_xlfn.NORM.DIST(Q93,K93,O93,TRUE)),"")</f>
        <v/>
      </c>
      <c r="S93" s="101" t="str">
        <f>IF(AND($D93&gt;0,$E93&gt;0,$F93&gt;0,NOT(ISBLANK($L93))),_xlfn.NORM.INV(ABS(VLOOKUP($Q$1,VLookups!$A$38:$B$39,2,FALSE)-S$3),$K93,$O93),"")</f>
        <v/>
      </c>
      <c r="T93" s="100" t="str">
        <f>IF(AND($D93&gt;0,$E93&gt;0,$F93&gt;0,NOT(ISBLANK($L93))),_xlfn.NORM.INV(ABS(VLOOKUP($Q$1,VLookups!$A$38:$B$39,2,FALSE)-T$3),$K93,$O93),"")</f>
        <v/>
      </c>
      <c r="U93" s="101" t="str">
        <f>IF(AND($D93&gt;0,$E93&gt;0,$F93&gt;0,NOT(ISBLANK($L93))),_xlfn.NORM.INV(ABS(VLOOKUP($Q$1,VLookups!$A$38:$B$39,2,FALSE)-U$3),$K93,$O93),"")</f>
        <v/>
      </c>
      <c r="V93" s="100" t="str">
        <f>IF(AND($D93&gt;0,$E93&gt;0,$F93&gt;0,NOT(ISBLANK($L93))),_xlfn.NORM.INV(ABS(VLOOKUP($Q$1,VLookups!$A$38:$B$39,2,FALSE)-V$3),$K93,$O93),"")</f>
        <v/>
      </c>
      <c r="W93" s="101" t="str">
        <f>IF(AND($D93&gt;0,$E93&gt;0,$F93&gt;0,NOT(ISBLANK($L93))),_xlfn.NORM.INV(ABS(VLOOKUP($Q$1,VLookups!$A$38:$B$39,2,FALSE)-W$3),$K93,$O93),"")</f>
        <v/>
      </c>
      <c r="X93" s="100" t="str">
        <f>IF(AND($D93&gt;0,$E93&gt;0,$F93&gt;0,NOT(ISBLANK($L93))),_xlfn.NORM.INV(ABS(VLOOKUP($Q$1,VLookups!$A$38:$B$39,2,FALSE)-X$3),$K93,$O93),"")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hidden="1"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IF(AND(D94&gt;0,E94&gt;0,F94&gt;0),IF(ISBLANK(N94),IF(ISBLANK(L94),"",(F94-D94)*VLOOKUP(L94,VLookups!$A$2:$B$8,2,FALSE)),N94),"")</f>
        <v/>
      </c>
      <c r="P94" s="82" t="str">
        <f t="shared" si="409"/>
        <v/>
      </c>
      <c r="Q94" s="102"/>
      <c r="R94" s="294" t="str">
        <f>IF(AND(Q94&gt;0,E94&gt;0,NOT(O94="")),ABS(VLOOKUP($Q$1,VLookups!$A$38:$B$39,2,FALSE)-_xlfn.NORM.DIST(Q94,K94,O94,TRUE)),"")</f>
        <v/>
      </c>
      <c r="S94" s="101" t="str">
        <f>IF(AND($D94&gt;0,$E94&gt;0,$F94&gt;0,NOT(ISBLANK($L94))),_xlfn.NORM.INV(ABS(VLOOKUP($Q$1,VLookups!$A$38:$B$39,2,FALSE)-S$3),$K94,$O94),"")</f>
        <v/>
      </c>
      <c r="T94" s="100" t="str">
        <f>IF(AND($D94&gt;0,$E94&gt;0,$F94&gt;0,NOT(ISBLANK($L94))),_xlfn.NORM.INV(ABS(VLOOKUP($Q$1,VLookups!$A$38:$B$39,2,FALSE)-T$3),$K94,$O94),"")</f>
        <v/>
      </c>
      <c r="U94" s="101" t="str">
        <f>IF(AND($D94&gt;0,$E94&gt;0,$F94&gt;0,NOT(ISBLANK($L94))),_xlfn.NORM.INV(ABS(VLOOKUP($Q$1,VLookups!$A$38:$B$39,2,FALSE)-U$3),$K94,$O94),"")</f>
        <v/>
      </c>
      <c r="V94" s="100" t="str">
        <f>IF(AND($D94&gt;0,$E94&gt;0,$F94&gt;0,NOT(ISBLANK($L94))),_xlfn.NORM.INV(ABS(VLOOKUP($Q$1,VLookups!$A$38:$B$39,2,FALSE)-V$3),$K94,$O94),"")</f>
        <v/>
      </c>
      <c r="W94" s="101" t="str">
        <f>IF(AND($D94&gt;0,$E94&gt;0,$F94&gt;0,NOT(ISBLANK($L94))),_xlfn.NORM.INV(ABS(VLOOKUP($Q$1,VLookups!$A$38:$B$39,2,FALSE)-W$3),$K94,$O94),"")</f>
        <v/>
      </c>
      <c r="X94" s="100" t="str">
        <f>IF(AND($D94&gt;0,$E94&gt;0,$F94&gt;0,NOT(ISBLANK($L94))),_xlfn.NORM.INV(ABS(VLOOKUP($Q$1,VLookups!$A$38:$B$39,2,FALSE)-X$3),$K94,$O94),"")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hidden="1"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IF(AND(D95&gt;0,E95&gt;0,F95&gt;0),IF(ISBLANK(N95),IF(ISBLANK(L95),"",(F95-D95)*VLOOKUP(L95,VLookups!$A$2:$B$8,2,FALSE)),N95),"")</f>
        <v/>
      </c>
      <c r="P95" s="82" t="str">
        <f t="shared" si="409"/>
        <v/>
      </c>
      <c r="Q95" s="102"/>
      <c r="R95" s="294" t="str">
        <f>IF(AND(Q95&gt;0,E95&gt;0,NOT(O95="")),ABS(VLOOKUP($Q$1,VLookups!$A$38:$B$39,2,FALSE)-_xlfn.NORM.DIST(Q95,K95,O95,TRUE)),"")</f>
        <v/>
      </c>
      <c r="S95" s="101" t="str">
        <f>IF(AND($D95&gt;0,$E95&gt;0,$F95&gt;0,NOT(ISBLANK($L95))),_xlfn.NORM.INV(ABS(VLOOKUP($Q$1,VLookups!$A$38:$B$39,2,FALSE)-S$3),$K95,$O95),"")</f>
        <v/>
      </c>
      <c r="T95" s="100" t="str">
        <f>IF(AND($D95&gt;0,$E95&gt;0,$F95&gt;0,NOT(ISBLANK($L95))),_xlfn.NORM.INV(ABS(VLOOKUP($Q$1,VLookups!$A$38:$B$39,2,FALSE)-T$3),$K95,$O95),"")</f>
        <v/>
      </c>
      <c r="U95" s="101" t="str">
        <f>IF(AND($D95&gt;0,$E95&gt;0,$F95&gt;0,NOT(ISBLANK($L95))),_xlfn.NORM.INV(ABS(VLOOKUP($Q$1,VLookups!$A$38:$B$39,2,FALSE)-U$3),$K95,$O95),"")</f>
        <v/>
      </c>
      <c r="V95" s="100" t="str">
        <f>IF(AND($D95&gt;0,$E95&gt;0,$F95&gt;0,NOT(ISBLANK($L95))),_xlfn.NORM.INV(ABS(VLOOKUP($Q$1,VLookups!$A$38:$B$39,2,FALSE)-V$3),$K95,$O95),"")</f>
        <v/>
      </c>
      <c r="W95" s="101" t="str">
        <f>IF(AND($D95&gt;0,$E95&gt;0,$F95&gt;0,NOT(ISBLANK($L95))),_xlfn.NORM.INV(ABS(VLOOKUP($Q$1,VLookups!$A$38:$B$39,2,FALSE)-W$3),$K95,$O95),"")</f>
        <v/>
      </c>
      <c r="X95" s="100" t="str">
        <f>IF(AND($D95&gt;0,$E95&gt;0,$F95&gt;0,NOT(ISBLANK($L95))),_xlfn.NORM.INV(ABS(VLOOKUP($Q$1,VLookups!$A$38:$B$39,2,FALSE)-X$3),$K95,$O95),"")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hidden="1"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IF(AND(D96&gt;0,E96&gt;0,F96&gt;0),IF(ISBLANK(N96),IF(ISBLANK(L96),"",(F96-D96)*VLOOKUP(L96,VLookups!$A$2:$B$8,2,FALSE)),N96),"")</f>
        <v/>
      </c>
      <c r="P96" s="82" t="str">
        <f t="shared" si="409"/>
        <v/>
      </c>
      <c r="Q96" s="102"/>
      <c r="R96" s="294" t="str">
        <f>IF(AND(Q96&gt;0,E96&gt;0,NOT(O96="")),ABS(VLOOKUP($Q$1,VLookups!$A$38:$B$39,2,FALSE)-_xlfn.NORM.DIST(Q96,K96,O96,TRUE)),"")</f>
        <v/>
      </c>
      <c r="S96" s="101" t="str">
        <f>IF(AND($D96&gt;0,$E96&gt;0,$F96&gt;0,NOT(ISBLANK($L96))),_xlfn.NORM.INV(ABS(VLOOKUP($Q$1,VLookups!$A$38:$B$39,2,FALSE)-S$3),$K96,$O96),"")</f>
        <v/>
      </c>
      <c r="T96" s="100" t="str">
        <f>IF(AND($D96&gt;0,$E96&gt;0,$F96&gt;0,NOT(ISBLANK($L96))),_xlfn.NORM.INV(ABS(VLOOKUP($Q$1,VLookups!$A$38:$B$39,2,FALSE)-T$3),$K96,$O96),"")</f>
        <v/>
      </c>
      <c r="U96" s="101" t="str">
        <f>IF(AND($D96&gt;0,$E96&gt;0,$F96&gt;0,NOT(ISBLANK($L96))),_xlfn.NORM.INV(ABS(VLOOKUP($Q$1,VLookups!$A$38:$B$39,2,FALSE)-U$3),$K96,$O96),"")</f>
        <v/>
      </c>
      <c r="V96" s="100" t="str">
        <f>IF(AND($D96&gt;0,$E96&gt;0,$F96&gt;0,NOT(ISBLANK($L96))),_xlfn.NORM.INV(ABS(VLOOKUP($Q$1,VLookups!$A$38:$B$39,2,FALSE)-V$3),$K96,$O96),"")</f>
        <v/>
      </c>
      <c r="W96" s="101" t="str">
        <f>IF(AND($D96&gt;0,$E96&gt;0,$F96&gt;0,NOT(ISBLANK($L96))),_xlfn.NORM.INV(ABS(VLOOKUP($Q$1,VLookups!$A$38:$B$39,2,FALSE)-W$3),$K96,$O96),"")</f>
        <v/>
      </c>
      <c r="X96" s="100" t="str">
        <f>IF(AND($D96&gt;0,$E96&gt;0,$F96&gt;0,NOT(ISBLANK($L96))),_xlfn.NORM.INV(ABS(VLOOKUP($Q$1,VLookups!$A$38:$B$39,2,FALSE)-X$3),$K96,$O96),"")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hidden="1"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IF(AND(D97&gt;0,E97&gt;0,F97&gt;0),IF(ISBLANK(N97),IF(ISBLANK(L97),"",(F97-D97)*VLOOKUP(L97,VLookups!$A$2:$B$8,2,FALSE)),N97),"")</f>
        <v/>
      </c>
      <c r="P97" s="82" t="str">
        <f t="shared" si="409"/>
        <v/>
      </c>
      <c r="Q97" s="102"/>
      <c r="R97" s="294" t="str">
        <f>IF(AND(Q97&gt;0,E97&gt;0,NOT(O97="")),ABS(VLOOKUP($Q$1,VLookups!$A$38:$B$39,2,FALSE)-_xlfn.NORM.DIST(Q97,K97,O97,TRUE)),"")</f>
        <v/>
      </c>
      <c r="S97" s="101" t="str">
        <f>IF(AND($D97&gt;0,$E97&gt;0,$F97&gt;0,NOT(ISBLANK($L97))),_xlfn.NORM.INV(ABS(VLOOKUP($Q$1,VLookups!$A$38:$B$39,2,FALSE)-S$3),$K97,$O97),"")</f>
        <v/>
      </c>
      <c r="T97" s="100" t="str">
        <f>IF(AND($D97&gt;0,$E97&gt;0,$F97&gt;0,NOT(ISBLANK($L97))),_xlfn.NORM.INV(ABS(VLOOKUP($Q$1,VLookups!$A$38:$B$39,2,FALSE)-T$3),$K97,$O97),"")</f>
        <v/>
      </c>
      <c r="U97" s="101" t="str">
        <f>IF(AND($D97&gt;0,$E97&gt;0,$F97&gt;0,NOT(ISBLANK($L97))),_xlfn.NORM.INV(ABS(VLOOKUP($Q$1,VLookups!$A$38:$B$39,2,FALSE)-U$3),$K97,$O97),"")</f>
        <v/>
      </c>
      <c r="V97" s="100" t="str">
        <f>IF(AND($D97&gt;0,$E97&gt;0,$F97&gt;0,NOT(ISBLANK($L97))),_xlfn.NORM.INV(ABS(VLOOKUP($Q$1,VLookups!$A$38:$B$39,2,FALSE)-V$3),$K97,$O97),"")</f>
        <v/>
      </c>
      <c r="W97" s="101" t="str">
        <f>IF(AND($D97&gt;0,$E97&gt;0,$F97&gt;0,NOT(ISBLANK($L97))),_xlfn.NORM.INV(ABS(VLOOKUP($Q$1,VLookups!$A$38:$B$39,2,FALSE)-W$3),$K97,$O97),"")</f>
        <v/>
      </c>
      <c r="X97" s="100" t="str">
        <f>IF(AND($D97&gt;0,$E97&gt;0,$F97&gt;0,NOT(ISBLANK($L97))),_xlfn.NORM.INV(ABS(VLOOKUP($Q$1,VLookups!$A$38:$B$39,2,FALSE)-X$3),$K97,$O97),"")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hidden="1"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IF(AND(D98&gt;0,E98&gt;0,F98&gt;0),IF(ISBLANK(N98),IF(ISBLANK(L98),"",(F98-D98)*VLOOKUP(L98,VLookups!$A$2:$B$8,2,FALSE)),N98),"")</f>
        <v/>
      </c>
      <c r="P98" s="82" t="str">
        <f t="shared" si="409"/>
        <v/>
      </c>
      <c r="Q98" s="102"/>
      <c r="R98" s="294" t="str">
        <f>IF(AND(Q98&gt;0,E98&gt;0,NOT(O98="")),ABS(VLOOKUP($Q$1,VLookups!$A$38:$B$39,2,FALSE)-_xlfn.NORM.DIST(Q98,K98,O98,TRUE)),"")</f>
        <v/>
      </c>
      <c r="S98" s="101" t="str">
        <f>IF(AND($D98&gt;0,$E98&gt;0,$F98&gt;0,NOT(ISBLANK($L98))),_xlfn.NORM.INV(ABS(VLOOKUP($Q$1,VLookups!$A$38:$B$39,2,FALSE)-S$3),$K98,$O98),"")</f>
        <v/>
      </c>
      <c r="T98" s="100" t="str">
        <f>IF(AND($D98&gt;0,$E98&gt;0,$F98&gt;0,NOT(ISBLANK($L98))),_xlfn.NORM.INV(ABS(VLOOKUP($Q$1,VLookups!$A$38:$B$39,2,FALSE)-T$3),$K98,$O98),"")</f>
        <v/>
      </c>
      <c r="U98" s="101" t="str">
        <f>IF(AND($D98&gt;0,$E98&gt;0,$F98&gt;0,NOT(ISBLANK($L98))),_xlfn.NORM.INV(ABS(VLOOKUP($Q$1,VLookups!$A$38:$B$39,2,FALSE)-U$3),$K98,$O98),"")</f>
        <v/>
      </c>
      <c r="V98" s="100" t="str">
        <f>IF(AND($D98&gt;0,$E98&gt;0,$F98&gt;0,NOT(ISBLANK($L98))),_xlfn.NORM.INV(ABS(VLOOKUP($Q$1,VLookups!$A$38:$B$39,2,FALSE)-V$3),$K98,$O98),"")</f>
        <v/>
      </c>
      <c r="W98" s="101" t="str">
        <f>IF(AND($D98&gt;0,$E98&gt;0,$F98&gt;0,NOT(ISBLANK($L98))),_xlfn.NORM.INV(ABS(VLOOKUP($Q$1,VLookups!$A$38:$B$39,2,FALSE)-W$3),$K98,$O98),"")</f>
        <v/>
      </c>
      <c r="X98" s="100" t="str">
        <f>IF(AND($D98&gt;0,$E98&gt;0,$F98&gt;0,NOT(ISBLANK($L98))),_xlfn.NORM.INV(ABS(VLOOKUP($Q$1,VLookups!$A$38:$B$39,2,FALSE)-X$3),$K98,$O98),"")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hidden="1"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IF(AND(D99&gt;0,E99&gt;0,F99&gt;0),IF(ISBLANK(N99),IF(ISBLANK(L99),"",(F99-D99)*VLOOKUP(L99,VLookups!$A$2:$B$8,2,FALSE)),N99),"")</f>
        <v/>
      </c>
      <c r="P99" s="82" t="str">
        <f t="shared" si="409"/>
        <v/>
      </c>
      <c r="Q99" s="102"/>
      <c r="R99" s="294" t="str">
        <f>IF(AND(Q99&gt;0,E99&gt;0,NOT(O99="")),ABS(VLOOKUP($Q$1,VLookups!$A$38:$B$39,2,FALSE)-_xlfn.NORM.DIST(Q99,K99,O99,TRUE)),"")</f>
        <v/>
      </c>
      <c r="S99" s="101" t="str">
        <f>IF(AND($D99&gt;0,$E99&gt;0,$F99&gt;0,NOT(ISBLANK($L99))),_xlfn.NORM.INV(ABS(VLOOKUP($Q$1,VLookups!$A$38:$B$39,2,FALSE)-S$3),$K99,$O99),"")</f>
        <v/>
      </c>
      <c r="T99" s="100" t="str">
        <f>IF(AND($D99&gt;0,$E99&gt;0,$F99&gt;0,NOT(ISBLANK($L99))),_xlfn.NORM.INV(ABS(VLOOKUP($Q$1,VLookups!$A$38:$B$39,2,FALSE)-T$3),$K99,$O99),"")</f>
        <v/>
      </c>
      <c r="U99" s="101" t="str">
        <f>IF(AND($D99&gt;0,$E99&gt;0,$F99&gt;0,NOT(ISBLANK($L99))),_xlfn.NORM.INV(ABS(VLOOKUP($Q$1,VLookups!$A$38:$B$39,2,FALSE)-U$3),$K99,$O99),"")</f>
        <v/>
      </c>
      <c r="V99" s="100" t="str">
        <f>IF(AND($D99&gt;0,$E99&gt;0,$F99&gt;0,NOT(ISBLANK($L99))),_xlfn.NORM.INV(ABS(VLOOKUP($Q$1,VLookups!$A$38:$B$39,2,FALSE)-V$3),$K99,$O99),"")</f>
        <v/>
      </c>
      <c r="W99" s="101" t="str">
        <f>IF(AND($D99&gt;0,$E99&gt;0,$F99&gt;0,NOT(ISBLANK($L99))),_xlfn.NORM.INV(ABS(VLOOKUP($Q$1,VLookups!$A$38:$B$39,2,FALSE)-W$3),$K99,$O99),"")</f>
        <v/>
      </c>
      <c r="X99" s="100" t="str">
        <f>IF(AND($D99&gt;0,$E99&gt;0,$F99&gt;0,NOT(ISBLANK($L99))),_xlfn.NORM.INV(ABS(VLOOKUP($Q$1,VLookups!$A$38:$B$39,2,FALSE)-X$3),$K99,$O99),"")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hidden="1"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IF(AND(D100&gt;0,E100&gt;0,F100&gt;0),IF(ISBLANK(N100),IF(ISBLANK(L100),"",(F100-D100)*VLOOKUP(L100,VLookups!$A$2:$B$8,2,FALSE)),N100),"")</f>
        <v/>
      </c>
      <c r="P100" s="82" t="str">
        <f t="shared" ref="P100:P103" si="612">IF(O100="","",O100^2)</f>
        <v/>
      </c>
      <c r="Q100" s="102"/>
      <c r="R100" s="294" t="str">
        <f>IF(AND(Q100&gt;0,E100&gt;0,NOT(O100="")),ABS(VLOOKUP($Q$1,VLookups!$A$38:$B$39,2,FALSE)-_xlfn.NORM.DIST(Q100,K100,O100,TRUE)),"")</f>
        <v/>
      </c>
      <c r="S100" s="101" t="str">
        <f>IF(AND($D100&gt;0,$E100&gt;0,$F100&gt;0,NOT(ISBLANK($L100))),_xlfn.NORM.INV(ABS(VLOOKUP($Q$1,VLookups!$A$38:$B$39,2,FALSE)-S$3),$K100,$O100),"")</f>
        <v/>
      </c>
      <c r="T100" s="100" t="str">
        <f>IF(AND($D100&gt;0,$E100&gt;0,$F100&gt;0,NOT(ISBLANK($L100))),_xlfn.NORM.INV(ABS(VLOOKUP($Q$1,VLookups!$A$38:$B$39,2,FALSE)-T$3),$K100,$O100),"")</f>
        <v/>
      </c>
      <c r="U100" s="101" t="str">
        <f>IF(AND($D100&gt;0,$E100&gt;0,$F100&gt;0,NOT(ISBLANK($L100))),_xlfn.NORM.INV(ABS(VLOOKUP($Q$1,VLookups!$A$38:$B$39,2,FALSE)-U$3),$K100,$O100),"")</f>
        <v/>
      </c>
      <c r="V100" s="100" t="str">
        <f>IF(AND($D100&gt;0,$E100&gt;0,$F100&gt;0,NOT(ISBLANK($L100))),_xlfn.NORM.INV(ABS(VLOOKUP($Q$1,VLookups!$A$38:$B$39,2,FALSE)-V$3),$K100,$O100),"")</f>
        <v/>
      </c>
      <c r="W100" s="101" t="str">
        <f>IF(AND($D100&gt;0,$E100&gt;0,$F100&gt;0,NOT(ISBLANK($L100))),_xlfn.NORM.INV(ABS(VLOOKUP($Q$1,VLookups!$A$38:$B$39,2,FALSE)-W$3),$K100,$O100),"")</f>
        <v/>
      </c>
      <c r="X100" s="100" t="str">
        <f>IF(AND($D100&gt;0,$E100&gt;0,$F100&gt;0,NOT(ISBLANK($L100))),_xlfn.NORM.INV(ABS(VLOOKUP($Q$1,VLookups!$A$38:$B$39,2,FALSE)-X$3),$K100,$O100),"")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hidden="1"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IF(AND(D101&gt;0,E101&gt;0,F101&gt;0),IF(ISBLANK(N101),IF(ISBLANK(L101),"",(F101-D101)*VLOOKUP(L101,VLookups!$A$2:$B$8,2,FALSE)),N101),"")</f>
        <v/>
      </c>
      <c r="P101" s="82" t="str">
        <f t="shared" si="612"/>
        <v/>
      </c>
      <c r="Q101" s="102"/>
      <c r="R101" s="294" t="str">
        <f>IF(AND(Q101&gt;0,E101&gt;0,NOT(O101="")),ABS(VLOOKUP($Q$1,VLookups!$A$38:$B$39,2,FALSE)-_xlfn.NORM.DIST(Q101,K101,O101,TRUE)),"")</f>
        <v/>
      </c>
      <c r="S101" s="101" t="str">
        <f>IF(AND($D101&gt;0,$E101&gt;0,$F101&gt;0,NOT(ISBLANK($L101))),_xlfn.NORM.INV(ABS(VLOOKUP($Q$1,VLookups!$A$38:$B$39,2,FALSE)-S$3),$K101,$O101),"")</f>
        <v/>
      </c>
      <c r="T101" s="100" t="str">
        <f>IF(AND($D101&gt;0,$E101&gt;0,$F101&gt;0,NOT(ISBLANK($L101))),_xlfn.NORM.INV(ABS(VLOOKUP($Q$1,VLookups!$A$38:$B$39,2,FALSE)-T$3),$K101,$O101),"")</f>
        <v/>
      </c>
      <c r="U101" s="101" t="str">
        <f>IF(AND($D101&gt;0,$E101&gt;0,$F101&gt;0,NOT(ISBLANK($L101))),_xlfn.NORM.INV(ABS(VLOOKUP($Q$1,VLookups!$A$38:$B$39,2,FALSE)-U$3),$K101,$O101),"")</f>
        <v/>
      </c>
      <c r="V101" s="100" t="str">
        <f>IF(AND($D101&gt;0,$E101&gt;0,$F101&gt;0,NOT(ISBLANK($L101))),_xlfn.NORM.INV(ABS(VLOOKUP($Q$1,VLookups!$A$38:$B$39,2,FALSE)-V$3),$K101,$O101),"")</f>
        <v/>
      </c>
      <c r="W101" s="101" t="str">
        <f>IF(AND($D101&gt;0,$E101&gt;0,$F101&gt;0,NOT(ISBLANK($L101))),_xlfn.NORM.INV(ABS(VLOOKUP($Q$1,VLookups!$A$38:$B$39,2,FALSE)-W$3),$K101,$O101),"")</f>
        <v/>
      </c>
      <c r="X101" s="100" t="str">
        <f>IF(AND($D101&gt;0,$E101&gt;0,$F101&gt;0,NOT(ISBLANK($L101))),_xlfn.NORM.INV(ABS(VLOOKUP($Q$1,VLookups!$A$38:$B$39,2,FALSE)-X$3),$K101,$O101),"")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hidden="1"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IF(AND(D102&gt;0,E102&gt;0,F102&gt;0),IF(ISBLANK(N102),IF(ISBLANK(L102),"",(F102-D102)*VLOOKUP(L102,VLookups!$A$2:$B$8,2,FALSE)),N102),"")</f>
        <v/>
      </c>
      <c r="P102" s="82" t="str">
        <f t="shared" si="612"/>
        <v/>
      </c>
      <c r="Q102" s="102"/>
      <c r="R102" s="294" t="str">
        <f>IF(AND(Q102&gt;0,E102&gt;0,NOT(O102="")),ABS(VLOOKUP($Q$1,VLookups!$A$38:$B$39,2,FALSE)-_xlfn.NORM.DIST(Q102,K102,O102,TRUE)),"")</f>
        <v/>
      </c>
      <c r="S102" s="101" t="str">
        <f>IF(AND($D102&gt;0,$E102&gt;0,$F102&gt;0,NOT(ISBLANK($L102))),_xlfn.NORM.INV(ABS(VLOOKUP($Q$1,VLookups!$A$38:$B$39,2,FALSE)-S$3),$K102,$O102),"")</f>
        <v/>
      </c>
      <c r="T102" s="100" t="str">
        <f>IF(AND($D102&gt;0,$E102&gt;0,$F102&gt;0,NOT(ISBLANK($L102))),_xlfn.NORM.INV(ABS(VLOOKUP($Q$1,VLookups!$A$38:$B$39,2,FALSE)-T$3),$K102,$O102),"")</f>
        <v/>
      </c>
      <c r="U102" s="101" t="str">
        <f>IF(AND($D102&gt;0,$E102&gt;0,$F102&gt;0,NOT(ISBLANK($L102))),_xlfn.NORM.INV(ABS(VLOOKUP($Q$1,VLookups!$A$38:$B$39,2,FALSE)-U$3),$K102,$O102),"")</f>
        <v/>
      </c>
      <c r="V102" s="100" t="str">
        <f>IF(AND($D102&gt;0,$E102&gt;0,$F102&gt;0,NOT(ISBLANK($L102))),_xlfn.NORM.INV(ABS(VLOOKUP($Q$1,VLookups!$A$38:$B$39,2,FALSE)-V$3),$K102,$O102),"")</f>
        <v/>
      </c>
      <c r="W102" s="101" t="str">
        <f>IF(AND($D102&gt;0,$E102&gt;0,$F102&gt;0,NOT(ISBLANK($L102))),_xlfn.NORM.INV(ABS(VLOOKUP($Q$1,VLookups!$A$38:$B$39,2,FALSE)-W$3),$K102,$O102),"")</f>
        <v/>
      </c>
      <c r="X102" s="100" t="str">
        <f>IF(AND($D102&gt;0,$E102&gt;0,$F102&gt;0,NOT(ISBLANK($L102))),_xlfn.NORM.INV(ABS(VLOOKUP($Q$1,VLookups!$A$38:$B$39,2,FALSE)-X$3),$K102,$O102),"")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hidden="1"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IF(AND(D103&gt;0,E103&gt;0,F103&gt;0),IF(ISBLANK(N103),IF(ISBLANK(L103),"",(F103-D103)*VLOOKUP(L103,VLookups!$A$2:$B$8,2,FALSE)),N103),"")</f>
        <v/>
      </c>
      <c r="P103" s="82" t="str">
        <f t="shared" si="612"/>
        <v/>
      </c>
      <c r="Q103" s="102"/>
      <c r="R103" s="294" t="str">
        <f>IF(AND(Q103&gt;0,E103&gt;0,NOT(O103="")),ABS(VLOOKUP($Q$1,VLookups!$A$38:$B$39,2,FALSE)-_xlfn.NORM.DIST(Q103,K103,O103,TRUE)),"")</f>
        <v/>
      </c>
      <c r="S103" s="101" t="str">
        <f>IF(AND($D103&gt;0,$E103&gt;0,$F103&gt;0,NOT(ISBLANK($L103))),_xlfn.NORM.INV(ABS(VLOOKUP($Q$1,VLookups!$A$38:$B$39,2,FALSE)-S$3),$K103,$O103),"")</f>
        <v/>
      </c>
      <c r="T103" s="100" t="str">
        <f>IF(AND($D103&gt;0,$E103&gt;0,$F103&gt;0,NOT(ISBLANK($L103))),_xlfn.NORM.INV(ABS(VLOOKUP($Q$1,VLookups!$A$38:$B$39,2,FALSE)-T$3),$K103,$O103),"")</f>
        <v/>
      </c>
      <c r="U103" s="101" t="str">
        <f>IF(AND($D103&gt;0,$E103&gt;0,$F103&gt;0,NOT(ISBLANK($L103))),_xlfn.NORM.INV(ABS(VLOOKUP($Q$1,VLookups!$A$38:$B$39,2,FALSE)-U$3),$K103,$O103),"")</f>
        <v/>
      </c>
      <c r="V103" s="100" t="str">
        <f>IF(AND($D103&gt;0,$E103&gt;0,$F103&gt;0,NOT(ISBLANK($L103))),_xlfn.NORM.INV(ABS(VLOOKUP($Q$1,VLookups!$A$38:$B$39,2,FALSE)-V$3),$K103,$O103),"")</f>
        <v/>
      </c>
      <c r="W103" s="101" t="str">
        <f>IF(AND($D103&gt;0,$E103&gt;0,$F103&gt;0,NOT(ISBLANK($L103))),_xlfn.NORM.INV(ABS(VLOOKUP($Q$1,VLookups!$A$38:$B$39,2,FALSE)-W$3),$K103,$O103),"")</f>
        <v/>
      </c>
      <c r="X103" s="100" t="str">
        <f>IF(AND($D103&gt;0,$E103&gt;0,$F103&gt;0,NOT(ISBLANK($L103))),_xlfn.NORM.INV(ABS(VLOOKUP($Q$1,VLookups!$A$38:$B$39,2,FALSE)-X$3),$K103,$O103),"")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IF(OR(O104="",Q104=""),"",ABS(VLOOKUP($Q$1,VLookups!$A$38:$B$39,2,FALSE)-_xlfn.NORM.DIST(Q104,K104,O104,TRUE)))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17" t="s">
        <v>81</v>
      </c>
      <c r="E106" s="318"/>
      <c r="F106" s="319"/>
      <c r="G106" s="5"/>
      <c r="H106" s="5"/>
      <c r="I106" s="2"/>
      <c r="J106" s="5"/>
      <c r="K106" s="5"/>
      <c r="L106" s="5"/>
      <c r="M106" s="5"/>
      <c r="N106" s="34" t="s">
        <v>90</v>
      </c>
      <c r="O106" s="34"/>
      <c r="P106" s="34"/>
      <c r="Q106" s="104">
        <v>1000</v>
      </c>
      <c r="R106" s="297">
        <f>IF(OR(O104="",Q106=""),"",ABS(VLOOKUP($Q$1,VLookups!$A$38:$B$39,2,FALSE)-_xlfn.NORM.DIST(Q106,K104,O104,TRUE)))</f>
        <v>0.91364564989340158</v>
      </c>
      <c r="S106" s="73">
        <f>IF($O$104="","",_xlfn.NORM.INV(ABS(VLOOKUP($Q$1,VLookups!$A$38:$B$39,2,FALSE)-S$3),$K$104,$O104))</f>
        <v>771.09618610717348</v>
      </c>
      <c r="T106" s="74">
        <f>IF($O$104="","",_xlfn.NORM.INV(ABS(VLOOKUP($Q$1,VLookups!$A$38:$B$39,2,FALSE)-T$3),$K$104,$O104))</f>
        <v>992.90381389282652</v>
      </c>
      <c r="U106" s="75">
        <f>IF($O$104="","",_xlfn.NORM.INV(ABS(VLOOKUP($Q$1,VLookups!$A$38:$B$39,2,FALSE)-U$3),$K$104,$O104))</f>
        <v>971.69160417035926</v>
      </c>
      <c r="V106" s="76">
        <f>IF($O$104="","",_xlfn.NORM.INV(ABS(VLOOKUP($Q$1,VLookups!$A$38:$B$39,2,FALSE)-V$3),$K$104,$O104))</f>
        <v>954.83281232367483</v>
      </c>
      <c r="W106" s="77">
        <f>IF($O$104="","",_xlfn.NORM.INV(ABS(VLOOKUP($Q$1,VLookups!$A$38:$B$39,2,FALSE)-W$3),$K$104,$O104))</f>
        <v>940.36947005450941</v>
      </c>
      <c r="X106" s="78">
        <f>IF($O$104="","",_xlfn.NORM.INV(ABS(VLOOKUP($Q$1,VLookups!$A$38:$B$39,2,FALSE)-X$3),$K$104,$O104))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Log'!$B$2," – © 2015-",YEAR('Change Log'!$A$2),", William W. Davis, MSPM, PMP")</f>
        <v>Version 4a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13" t="s">
        <v>146</v>
      </c>
      <c r="C148" s="313"/>
      <c r="D148" s="313"/>
      <c r="E148" s="313"/>
      <c r="F148" s="313"/>
      <c r="G148" s="313"/>
      <c r="H148" s="313"/>
      <c r="I148" s="313"/>
      <c r="J148" s="313"/>
      <c r="K148" s="49"/>
      <c r="L148" s="49"/>
      <c r="M148" s="49"/>
      <c r="N148" s="5"/>
      <c r="O148" s="5"/>
      <c r="P148" s="5"/>
      <c r="Q148" s="5"/>
      <c r="R148" s="5"/>
      <c r="S148" s="5"/>
      <c r="T148" s="5"/>
      <c r="U148" s="5"/>
      <c r="V148" s="5"/>
      <c r="W148" s="5"/>
      <c r="X148" s="5"/>
      <c r="Y148" s="5"/>
    </row>
    <row r="149" spans="1:25" x14ac:dyDescent="0.25">
      <c r="A149" s="2"/>
      <c r="B149" s="313" t="s">
        <v>147</v>
      </c>
      <c r="C149" s="313"/>
      <c r="D149" s="313"/>
      <c r="E149" s="313"/>
      <c r="F149" s="313"/>
      <c r="G149" s="313"/>
      <c r="H149" s="313"/>
      <c r="I149" s="313"/>
      <c r="J149" s="313"/>
      <c r="K149" s="49"/>
      <c r="L149" s="49"/>
      <c r="M149" s="49"/>
      <c r="N149" s="5"/>
      <c r="O149" s="5"/>
      <c r="P149" s="5"/>
      <c r="Q149" s="5"/>
      <c r="R149" s="5"/>
      <c r="S149" s="5"/>
      <c r="T149" s="5"/>
      <c r="U149" s="5"/>
      <c r="V149" s="5"/>
      <c r="W149" s="5"/>
      <c r="X149" s="5"/>
      <c r="Y149" s="5"/>
    </row>
    <row r="150" spans="1:25" x14ac:dyDescent="0.25">
      <c r="A150" s="2"/>
      <c r="B150" s="313" t="s">
        <v>96</v>
      </c>
      <c r="C150" s="313"/>
      <c r="D150" s="313"/>
      <c r="E150" s="313"/>
      <c r="F150" s="313"/>
      <c r="G150" s="313"/>
      <c r="H150" s="313"/>
      <c r="I150" s="313"/>
      <c r="J150" s="313"/>
      <c r="K150" s="49"/>
      <c r="L150" s="49"/>
      <c r="M150" s="49"/>
      <c r="N150" s="5"/>
      <c r="O150" s="5"/>
      <c r="P150" s="5"/>
      <c r="Q150" s="5"/>
      <c r="R150" s="5"/>
      <c r="S150" s="5"/>
      <c r="T150" s="5"/>
      <c r="U150" s="5"/>
      <c r="V150" s="5"/>
      <c r="W150" s="5"/>
      <c r="X150" s="5"/>
      <c r="Y150" s="5"/>
    </row>
    <row r="151" spans="1:25" x14ac:dyDescent="0.25">
      <c r="A151" s="2"/>
      <c r="B151" s="313" t="s">
        <v>230</v>
      </c>
      <c r="C151" s="313"/>
      <c r="D151" s="313"/>
      <c r="E151" s="313"/>
      <c r="F151" s="313"/>
      <c r="G151" s="313"/>
      <c r="H151" s="313"/>
      <c r="I151" s="313"/>
      <c r="J151" s="313"/>
      <c r="K151" s="49"/>
      <c r="L151" s="49"/>
      <c r="M151" s="49"/>
      <c r="N151" s="5"/>
      <c r="O151" s="5"/>
      <c r="P151" s="5"/>
      <c r="Q151" s="5"/>
      <c r="R151" s="5"/>
      <c r="S151" s="5"/>
      <c r="T151" s="5"/>
      <c r="U151" s="5"/>
      <c r="V151" s="5"/>
      <c r="W151" s="5"/>
      <c r="X151" s="5"/>
      <c r="Y151" s="5"/>
    </row>
    <row r="152" spans="1:25" x14ac:dyDescent="0.25">
      <c r="A152" s="2"/>
      <c r="B152" s="313" t="s">
        <v>97</v>
      </c>
      <c r="C152" s="313"/>
      <c r="D152" s="313"/>
      <c r="E152" s="313"/>
      <c r="F152" s="313"/>
      <c r="G152" s="313"/>
      <c r="H152" s="313"/>
      <c r="I152" s="313"/>
      <c r="J152" s="313"/>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32" t="s">
        <v>816</v>
      </c>
      <c r="C162" s="332"/>
      <c r="D162" s="332"/>
      <c r="E162" s="332"/>
      <c r="F162" s="332"/>
      <c r="G162" s="332"/>
      <c r="H162" s="332"/>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Q1:R1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139</v>
      </c>
      <c r="C1" s="5"/>
      <c r="D1" s="5"/>
      <c r="E1" s="2"/>
      <c r="F1" s="2"/>
      <c r="G1" s="5"/>
      <c r="H1" s="2"/>
      <c r="I1" s="2"/>
      <c r="J1" s="5"/>
      <c r="K1" s="5"/>
      <c r="L1" s="5"/>
      <c r="M1" s="327" t="s">
        <v>78</v>
      </c>
      <c r="N1" s="328"/>
      <c r="O1" s="333" t="str">
        <f>VLOOKUP(M1,VLookups!A38:C39,3,FALSE)</f>
        <v>Show the likelihood that the SPERT estimates will be EQUAL TO or GREATER THAN an uncertainty</v>
      </c>
      <c r="P1" s="333"/>
      <c r="Q1" s="333"/>
      <c r="R1" s="333"/>
      <c r="S1" s="333"/>
      <c r="T1" s="333"/>
      <c r="U1" s="5"/>
    </row>
    <row r="2" spans="1:225" ht="15" customHeight="1" x14ac:dyDescent="0.25">
      <c r="B2" s="26"/>
      <c r="C2" s="26"/>
      <c r="D2" s="26"/>
      <c r="E2" s="27"/>
      <c r="F2" s="27"/>
      <c r="G2" s="26"/>
      <c r="H2" s="27"/>
      <c r="I2" s="27"/>
      <c r="J2" s="5"/>
      <c r="K2" s="5"/>
      <c r="L2" s="5"/>
      <c r="M2" s="337" t="s">
        <v>75</v>
      </c>
      <c r="N2" s="337" t="s">
        <v>76</v>
      </c>
      <c r="O2" s="334" t="s">
        <v>55</v>
      </c>
      <c r="P2" s="335"/>
      <c r="Q2" s="335"/>
      <c r="R2" s="335"/>
      <c r="S2" s="335"/>
      <c r="T2" s="336"/>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38"/>
      <c r="N3" s="338"/>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IF(AND(B4&gt;0,C4&gt;0,D4&gt;0),IF(ISBLANK(J4),IF(ISBLANK(H4),"",(D4-B4)*VLOOKUP(H4,VLookups!$A$2:$B$8,2,FALSE)),J4),"")</f>
        <v>24</v>
      </c>
      <c r="L4" s="235">
        <f>IF(K4="","",K4^2)</f>
        <v>576</v>
      </c>
      <c r="M4" s="231">
        <v>150</v>
      </c>
      <c r="N4" s="298">
        <f>IF(AND(M4&gt;0,C4&gt;0,NOT(K4="")),ABS(VLOOKUP($M$1,VLookups!$A$38:$B$39,2,FALSE)-_xlfn.NORM.DIST(M4,G4,K4,TRUE)),"")</f>
        <v>0.89435022633314476</v>
      </c>
      <c r="O4" s="236">
        <f>IF(AND($B4&gt;0,$C4&gt;0,$D4&gt;0,NOT(ISBLANK($H4))),_xlfn.NORM.INV(ABS(VLOOKUP($M$1,VLookups!$A$38:$B$39,2,FALSE)-O$3),$G4,$K4),"")</f>
        <v>89.242762426929588</v>
      </c>
      <c r="P4" s="237">
        <f>IF(AND($B4&gt;0,$C4&gt;0,$D4&gt;0,NOT(ISBLANK($H4))),_xlfn.NORM.INV(ABS(VLOOKUP($M$1,VLookups!$A$38:$B$39,2,FALSE)-P$3),$G4,$K4),"")</f>
        <v>150.75723757307043</v>
      </c>
      <c r="Q4" s="236">
        <f>IF(AND($B4&gt;0,$C4&gt;0,$D4&gt;0,NOT(ISBLANK($H4))),_xlfn.NORM.INV(ABS(VLOOKUP($M$1,VLookups!$A$38:$B$39,2,FALSE)-Q$3),$G4,$K4),"")</f>
        <v>144.87440134785095</v>
      </c>
      <c r="R4" s="237">
        <f>IF(AND($B4&gt;0,$C4&gt;0,$D4&gt;0,NOT(ISBLANK($H4))),_xlfn.NORM.INV(ABS(VLOOKUP($M$1,VLookups!$A$38:$B$39,2,FALSE)-R$3),$G4,$K4),"")</f>
        <v>140.19890960574995</v>
      </c>
      <c r="S4" s="236">
        <f>IF(AND($B4&gt;0,$C4&gt;0,$D4&gt;0,NOT(ISBLANK($H4))),_xlfn.NORM.INV(ABS(VLOOKUP($M$1,VLookups!$A$38:$B$39,2,FALSE)-S$3),$G4,$K4),"")</f>
        <v>136.18775400470597</v>
      </c>
      <c r="T4" s="237">
        <f>IF(AND($B4&gt;0,$C4&gt;0,$D4&gt;0,NOT(ISBLANK($H4))),_xlfn.NORM.INV(ABS(VLOOKUP($M$1,VLookups!$A$38:$B$39,2,FALSE)-T$3),$G4,$K4),"")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HP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IF(OR(J5="",M5=""),"",ABS(VLOOKUP($M$1,VLookups!$A$38:$B$39,2,FALSE)-_xlfn.NORM.DIST(M5,G5,J5,TRUE)))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17" t="s">
        <v>81</v>
      </c>
      <c r="C7" s="318"/>
      <c r="D7" s="319"/>
      <c r="E7" s="5"/>
      <c r="F7" s="5"/>
      <c r="G7" s="5"/>
      <c r="H7" s="5"/>
      <c r="I7" s="5"/>
      <c r="J7" s="34" t="s">
        <v>90</v>
      </c>
      <c r="K7" s="34"/>
      <c r="L7" s="34"/>
      <c r="M7" s="104">
        <v>1000</v>
      </c>
      <c r="N7" s="42">
        <f>IF(OR(J5="",M7=""),"",ABS(VLOOKUP($M$1,VLookups!$A$38:$B$39,2,FALSE)-_xlfn.NORM.DIST(M7,G5,J5,TRUE)))</f>
        <v>1</v>
      </c>
      <c r="O7" s="73">
        <f>IF($J$5="","",_xlfn.NORM.INV(ABS(VLOOKUP($M$1,VLookups!$A$38:$B$39,2,FALSE)-O$3),$G$5,$J5))</f>
        <v>89.242762426929588</v>
      </c>
      <c r="P7" s="74">
        <f>IF($J$5="","",_xlfn.NORM.INV(ABS(VLOOKUP($M$1,VLookups!$A$38:$B$39,2,FALSE)-P$3),$G$5,$J5))</f>
        <v>150.75723757307043</v>
      </c>
      <c r="Q7" s="75">
        <f>IF($J$5="","",_xlfn.NORM.INV(ABS(VLOOKUP($M$1,VLookups!$A$38:$B$39,2,FALSE)-Q$3),$G$5,$J5))</f>
        <v>144.87440134785095</v>
      </c>
      <c r="R7" s="76">
        <f>IF($J$5="","",_xlfn.NORM.INV(ABS(VLOOKUP($M$1,VLookups!$A$38:$B$39,2,FALSE)-R$3),$G$5,$J5))</f>
        <v>140.19890960574995</v>
      </c>
      <c r="S7" s="77">
        <f>IF($J$5="","",_xlfn.NORM.INV(ABS(VLOOKUP($M$1,VLookups!$A$38:$B$39,2,FALSE)-S$3),$G$5,$J5))</f>
        <v>136.18775400470597</v>
      </c>
      <c r="T7" s="78">
        <f>IF($J$5="","",_xlfn.NORM.INV(ABS(VLOOKUP($M$1,VLookups!$A$38:$B$39,2,FALSE)-T$3),$G$5,$J5))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31</v>
      </c>
      <c r="D9" s="105">
        <v>0.8</v>
      </c>
      <c r="E9" s="39" t="s">
        <v>35</v>
      </c>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30</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106">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106">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Log'!$B$2," – © 2015-",YEAR('Change Log'!$A$2),", William W. Davis, MSPM, PMP")</f>
        <v>Version 4a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13" t="s">
        <v>146</v>
      </c>
      <c r="C29" s="313"/>
      <c r="D29" s="313"/>
      <c r="E29" s="313"/>
      <c r="F29" s="313"/>
      <c r="G29" s="313"/>
      <c r="H29" s="313"/>
      <c r="I29" s="111"/>
      <c r="J29" s="2"/>
      <c r="K29" s="2"/>
      <c r="L29" s="5"/>
      <c r="M29" s="5"/>
      <c r="N29" s="5"/>
      <c r="O29" s="5"/>
      <c r="P29" s="5"/>
      <c r="Q29" s="5"/>
      <c r="R29" s="5"/>
      <c r="S29" s="5"/>
      <c r="T29" s="5"/>
      <c r="U29" s="5"/>
    </row>
    <row r="30" spans="1:21" x14ac:dyDescent="0.25">
      <c r="A30" s="2"/>
      <c r="B30" s="313" t="s">
        <v>147</v>
      </c>
      <c r="C30" s="313"/>
      <c r="D30" s="313"/>
      <c r="E30" s="313"/>
      <c r="F30" s="313"/>
      <c r="G30" s="313"/>
      <c r="H30" s="313"/>
      <c r="I30" s="111"/>
      <c r="J30" s="2"/>
      <c r="K30" s="2"/>
      <c r="L30" s="5"/>
      <c r="M30" s="5"/>
      <c r="N30" s="5"/>
      <c r="O30" s="5"/>
      <c r="P30" s="5"/>
      <c r="Q30" s="5"/>
      <c r="R30" s="5"/>
      <c r="S30" s="5"/>
      <c r="T30" s="5"/>
      <c r="U30" s="5"/>
    </row>
    <row r="31" spans="1:21" x14ac:dyDescent="0.25">
      <c r="A31" s="2"/>
      <c r="B31" s="313" t="s">
        <v>96</v>
      </c>
      <c r="C31" s="313"/>
      <c r="D31" s="313"/>
      <c r="E31" s="313"/>
      <c r="F31" s="313"/>
      <c r="G31" s="313"/>
      <c r="H31" s="313"/>
      <c r="I31" s="111"/>
      <c r="J31" s="2"/>
      <c r="K31" s="2"/>
      <c r="L31" s="5"/>
      <c r="M31" s="5"/>
      <c r="N31" s="5"/>
      <c r="O31" s="5"/>
      <c r="P31" s="5"/>
      <c r="Q31" s="5"/>
      <c r="R31" s="5"/>
      <c r="S31" s="5"/>
      <c r="T31" s="5"/>
      <c r="U31" s="5"/>
    </row>
    <row r="32" spans="1:21" x14ac:dyDescent="0.25">
      <c r="A32" s="2"/>
      <c r="B32" s="313" t="s">
        <v>230</v>
      </c>
      <c r="C32" s="313"/>
      <c r="D32" s="313"/>
      <c r="E32" s="313"/>
      <c r="F32" s="313"/>
      <c r="G32" s="313"/>
      <c r="H32" s="313"/>
      <c r="I32" s="111"/>
      <c r="J32" s="2"/>
      <c r="K32" s="2"/>
      <c r="L32" s="5"/>
      <c r="M32" s="5"/>
      <c r="N32" s="5"/>
      <c r="O32" s="5"/>
      <c r="P32" s="5"/>
      <c r="Q32" s="5"/>
      <c r="R32" s="5"/>
      <c r="S32" s="5"/>
      <c r="T32" s="5"/>
      <c r="U32" s="5"/>
    </row>
    <row r="33" spans="1:21" x14ac:dyDescent="0.25">
      <c r="A33" s="2"/>
      <c r="B33" s="313" t="s">
        <v>97</v>
      </c>
      <c r="C33" s="313"/>
      <c r="D33" s="313"/>
      <c r="E33" s="313"/>
      <c r="F33" s="313"/>
      <c r="G33" s="313"/>
      <c r="H33" s="313"/>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32" t="s">
        <v>816</v>
      </c>
      <c r="C43" s="332"/>
      <c r="D43" s="332"/>
      <c r="E43" s="332"/>
      <c r="F43" s="332"/>
      <c r="G43" s="332"/>
      <c r="H43" s="332"/>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M1:N1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9"/>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7"/>
      <c r="B1" s="57" t="s">
        <v>139</v>
      </c>
      <c r="C1" s="5"/>
      <c r="D1" s="5"/>
      <c r="E1" s="2"/>
      <c r="F1" s="2"/>
      <c r="G1" s="5"/>
      <c r="H1" s="2"/>
      <c r="I1" s="2"/>
      <c r="J1" s="5"/>
      <c r="K1" s="5"/>
      <c r="L1" s="5"/>
      <c r="M1" s="5"/>
      <c r="N1" s="5"/>
      <c r="O1" s="327" t="s">
        <v>78</v>
      </c>
      <c r="P1" s="328"/>
      <c r="Q1" s="333" t="str">
        <f>VLOOKUP(O1,VLookups!A38:C39,3,FALSE)</f>
        <v>Show the likelihood that the SPERT estimates will be EQUAL TO or GREATER THAN an uncertainty</v>
      </c>
      <c r="R1" s="333"/>
      <c r="S1" s="333"/>
      <c r="T1" s="333"/>
      <c r="U1" s="333"/>
      <c r="V1" s="333"/>
      <c r="W1" s="5"/>
    </row>
    <row r="2" spans="1:227" ht="15" customHeight="1" x14ac:dyDescent="0.25">
      <c r="B2" s="26"/>
      <c r="C2" s="26"/>
      <c r="D2" s="26"/>
      <c r="E2" s="311"/>
      <c r="F2" s="311"/>
      <c r="G2" s="26"/>
      <c r="H2" s="311"/>
      <c r="I2" s="311"/>
      <c r="J2" s="5"/>
      <c r="K2" s="5"/>
      <c r="L2" s="5"/>
      <c r="M2" s="5"/>
      <c r="N2" s="5"/>
      <c r="O2" s="337" t="s">
        <v>75</v>
      </c>
      <c r="P2" s="337" t="s">
        <v>76</v>
      </c>
      <c r="Q2" s="334" t="s">
        <v>55</v>
      </c>
      <c r="R2" s="335"/>
      <c r="S2" s="335"/>
      <c r="T2" s="335"/>
      <c r="U2" s="335"/>
      <c r="V2" s="336"/>
      <c r="W2" s="5"/>
      <c r="X2" s="175" t="s">
        <v>191</v>
      </c>
    </row>
    <row r="3" spans="1:227" x14ac:dyDescent="0.25">
      <c r="A3" s="3" t="s">
        <v>5</v>
      </c>
      <c r="B3" s="60" t="s">
        <v>42</v>
      </c>
      <c r="C3" s="60" t="s">
        <v>6</v>
      </c>
      <c r="D3" s="60" t="s">
        <v>43</v>
      </c>
      <c r="E3" s="60"/>
      <c r="F3" s="60"/>
      <c r="G3" s="60" t="s">
        <v>71</v>
      </c>
      <c r="H3" s="60" t="s">
        <v>9</v>
      </c>
      <c r="I3" s="60" t="s">
        <v>185</v>
      </c>
      <c r="J3" s="60" t="s">
        <v>825</v>
      </c>
      <c r="K3" s="60" t="s">
        <v>69</v>
      </c>
      <c r="L3" s="60" t="s">
        <v>87</v>
      </c>
      <c r="M3" s="60" t="s">
        <v>832</v>
      </c>
      <c r="N3" s="352" t="s">
        <v>833</v>
      </c>
      <c r="O3" s="338"/>
      <c r="P3" s="338"/>
      <c r="Q3" s="107">
        <v>0.1</v>
      </c>
      <c r="R3" s="55">
        <v>0.9</v>
      </c>
      <c r="S3" s="55">
        <v>0.85</v>
      </c>
      <c r="T3" s="55">
        <v>0.8</v>
      </c>
      <c r="U3" s="55">
        <v>0.75</v>
      </c>
      <c r="V3" s="55">
        <v>0.7</v>
      </c>
      <c r="W3" s="5"/>
      <c r="X3" s="175" t="s">
        <v>192</v>
      </c>
      <c r="DV3" s="175" t="s">
        <v>186</v>
      </c>
      <c r="HS3" s="178" t="s">
        <v>234</v>
      </c>
    </row>
    <row r="4" spans="1:227"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IF(AND(B4&gt;0,C4&gt;0,D4&gt;0),IF(ISBLANK(J4),IF(ISBLANK(H4),"",(D4-B4)*VLOOKUP(H4,VLookups!$A$2:$B$8,2,FALSE)),J4),"")</f>
        <v>24</v>
      </c>
      <c r="L4" s="235">
        <f>IF(K4="","",K4^2)</f>
        <v>576</v>
      </c>
      <c r="M4" s="350">
        <f ca="1">RAND()</f>
        <v>0.67506573932184444</v>
      </c>
      <c r="N4" s="351">
        <f ca="1">_xlfn.NORM.INV(M4,G4,K4)</f>
        <v>130.89467640755973</v>
      </c>
      <c r="O4" s="231">
        <v>150</v>
      </c>
      <c r="P4" s="298">
        <f>IF(AND(O4&gt;0,C4&gt;0,NOT(K4="")),ABS(VLOOKUP($O$1,VLookups!$A$38:$B$39,2,FALSE)-_xlfn.NORM.DIST(O4,G4,K4,TRUE)),"")</f>
        <v>0.89435022633314476</v>
      </c>
      <c r="Q4" s="236">
        <f>IF(AND($B4&gt;0,$C4&gt;0,$D4&gt;0,NOT(ISBLANK($H4))),_xlfn.NORM.INV(ABS(VLOOKUP($O$1,VLookups!$A$38:$B$39,2,FALSE)-Q$3),$G4,$K4),"")</f>
        <v>89.242762426929588</v>
      </c>
      <c r="R4" s="237">
        <f>IF(AND($B4&gt;0,$C4&gt;0,$D4&gt;0,NOT(ISBLANK($H4))),_xlfn.NORM.INV(ABS(VLOOKUP($O$1,VLookups!$A$38:$B$39,2,FALSE)-R$3),$G4,$K4),"")</f>
        <v>150.75723757307043</v>
      </c>
      <c r="S4" s="236">
        <f>IF(AND($B4&gt;0,$C4&gt;0,$D4&gt;0,NOT(ISBLANK($H4))),_xlfn.NORM.INV(ABS(VLOOKUP($O$1,VLookups!$A$38:$B$39,2,FALSE)-S$3),$G4,$K4),"")</f>
        <v>144.87440134785095</v>
      </c>
      <c r="T4" s="237">
        <f>IF(AND($B4&gt;0,$C4&gt;0,$D4&gt;0,NOT(ISBLANK($H4))),_xlfn.NORM.INV(ABS(VLOOKUP($O$1,VLookups!$A$38:$B$39,2,FALSE)-T$3),$G4,$K4),"")</f>
        <v>140.19890960574995</v>
      </c>
      <c r="U4" s="236">
        <f>IF(AND($B4&gt;0,$C4&gt;0,$D4&gt;0,NOT(ISBLANK($H4))),_xlfn.NORM.INV(ABS(VLOOKUP($O$1,VLookups!$A$38:$B$39,2,FALSE)-U$3),$G4,$K4),"")</f>
        <v>136.18775400470597</v>
      </c>
      <c r="V4" s="237">
        <f>IF(AND($B4&gt;0,$C4&gt;0,$D4&gt;0,NOT(ISBLANK($H4))),_xlfn.NORM.INV(ABS(VLOOKUP($O$1,VLookups!$A$38:$B$39,2,FALSE)-V$3),$G4,$K4),"")</f>
        <v>132.58561230499299</v>
      </c>
      <c r="W4" s="5"/>
      <c r="X4" s="176">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7">
        <f t="shared" ref="DV4:GG4" si="3">IF(ISNONTEXT($K4),_xlfn.NORM.DIST(Y4,$G4,$K4,FALSE),NA())</f>
        <v>2.8234587453674017E-6</v>
      </c>
      <c r="DW4" s="177">
        <f t="shared" si="3"/>
        <v>3.9817150312558068E-6</v>
      </c>
      <c r="DX4" s="177">
        <f t="shared" si="3"/>
        <v>5.5762594068702237E-6</v>
      </c>
      <c r="DY4" s="177">
        <f t="shared" si="3"/>
        <v>7.7553219081560061E-6</v>
      </c>
      <c r="DZ4" s="177">
        <f t="shared" si="3"/>
        <v>1.0711264794262764E-5</v>
      </c>
      <c r="EA4" s="177">
        <f t="shared" si="3"/>
        <v>1.4691486765310226E-5</v>
      </c>
      <c r="EB4" s="177">
        <f t="shared" si="3"/>
        <v>2.0011277150867528E-5</v>
      </c>
      <c r="EC4" s="177">
        <f t="shared" si="3"/>
        <v>2.7068733204981822E-5</v>
      </c>
      <c r="ED4" s="177">
        <f t="shared" si="3"/>
        <v>3.636177896024E-5</v>
      </c>
      <c r="EE4" s="177">
        <f t="shared" si="3"/>
        <v>4.8507219321516028E-5</v>
      </c>
      <c r="EF4" s="177">
        <f t="shared" si="3"/>
        <v>6.4261624845462725E-5</v>
      </c>
      <c r="EG4" s="177">
        <f t="shared" si="3"/>
        <v>8.4543669054157E-5</v>
      </c>
      <c r="EH4" s="177">
        <f t="shared" si="3"/>
        <v>1.1045733143458772E-4</v>
      </c>
      <c r="EI4" s="177">
        <f t="shared" si="3"/>
        <v>1.4331513863260402E-4</v>
      </c>
      <c r="EJ4" s="177">
        <f t="shared" si="3"/>
        <v>1.8466035049741696E-4</v>
      </c>
      <c r="EK4" s="177">
        <f t="shared" si="3"/>
        <v>2.3628671747691213E-4</v>
      </c>
      <c r="EL4" s="177">
        <f t="shared" si="3"/>
        <v>3.002541568587176E-4</v>
      </c>
      <c r="EM4" s="177">
        <f t="shared" si="3"/>
        <v>3.7889843756629387E-4</v>
      </c>
      <c r="EN4" s="177">
        <f t="shared" si="3"/>
        <v>4.7483275099156013E-4</v>
      </c>
      <c r="EO4" s="177">
        <f t="shared" si="3"/>
        <v>5.9093890643488749E-4</v>
      </c>
      <c r="EP4" s="177">
        <f t="shared" si="3"/>
        <v>7.3034585389868914E-4</v>
      </c>
      <c r="EQ4" s="177">
        <f t="shared" si="3"/>
        <v>8.9639333403223579E-4</v>
      </c>
      <c r="ER4" s="177">
        <f t="shared" si="3"/>
        <v>1.092578712237895E-3</v>
      </c>
      <c r="ES4" s="177">
        <f t="shared" si="3"/>
        <v>1.3224854931528092E-3</v>
      </c>
      <c r="ET4" s="177">
        <f t="shared" si="3"/>
        <v>1.5896926461007493E-3</v>
      </c>
      <c r="EU4" s="177">
        <f t="shared" si="3"/>
        <v>1.8976647030377323E-3</v>
      </c>
      <c r="EV4" s="177">
        <f t="shared" si="3"/>
        <v>2.2496236047161691E-3</v>
      </c>
      <c r="EW4" s="177">
        <f t="shared" si="3"/>
        <v>2.6484044382067639E-3</v>
      </c>
      <c r="EX4" s="177">
        <f t="shared" si="3"/>
        <v>3.0962984816247127E-3</v>
      </c>
      <c r="EY4" s="177">
        <f t="shared" si="3"/>
        <v>3.5948882844379798E-3</v>
      </c>
      <c r="EZ4" s="177">
        <f t="shared" si="3"/>
        <v>4.1448807830311947E-3</v>
      </c>
      <c r="FA4" s="177">
        <f t="shared" si="3"/>
        <v>4.7459455883413285E-3</v>
      </c>
      <c r="FB4" s="177">
        <f t="shared" si="3"/>
        <v>5.3965664860788224E-3</v>
      </c>
      <c r="FC4" s="177">
        <f t="shared" si="3"/>
        <v>6.0939147616473214E-3</v>
      </c>
      <c r="FD4" s="177">
        <f t="shared" si="3"/>
        <v>6.8337531114997345E-3</v>
      </c>
      <c r="FE4" s="177">
        <f t="shared" si="3"/>
        <v>7.6103785578759131E-3</v>
      </c>
      <c r="FF4" s="177">
        <f t="shared" si="3"/>
        <v>8.4166118980857872E-3</v>
      </c>
      <c r="FG4" s="177">
        <f t="shared" si="3"/>
        <v>9.2438397794056652E-3</v>
      </c>
      <c r="FH4" s="177">
        <f t="shared" si="3"/>
        <v>1.0082113521630975E-2</v>
      </c>
      <c r="FI4" s="177">
        <f t="shared" si="3"/>
        <v>1.092030637826256E-2</v>
      </c>
      <c r="FJ4" s="177">
        <f t="shared" si="3"/>
        <v>1.174632814209594E-2</v>
      </c>
      <c r="FK4" s="177">
        <f t="shared" si="3"/>
        <v>1.2547393006450185E-2</v>
      </c>
      <c r="FL4" s="177">
        <f t="shared" si="3"/>
        <v>1.3310333563431342E-2</v>
      </c>
      <c r="FM4" s="177">
        <f t="shared" si="3"/>
        <v>1.4021950947706382E-2</v>
      </c>
      <c r="FN4" s="177">
        <f t="shared" si="3"/>
        <v>1.4669388615179146E-2</v>
      </c>
      <c r="FO4" s="177">
        <f t="shared" si="3"/>
        <v>1.5240515267250102E-2</v>
      </c>
      <c r="FP4" s="177">
        <f t="shared" si="3"/>
        <v>1.5724301153874715E-2</v>
      </c>
      <c r="FQ4" s="177">
        <f t="shared" si="3"/>
        <v>1.611117153345205E-2</v>
      </c>
      <c r="FR4" s="177">
        <f t="shared" si="3"/>
        <v>1.6393321504247497E-2</v>
      </c>
      <c r="FS4" s="177">
        <f t="shared" si="3"/>
        <v>1.6564977760764248E-2</v>
      </c>
      <c r="FT4" s="177">
        <f t="shared" si="3"/>
        <v>1.662259501672636E-2</v>
      </c>
      <c r="FU4" s="177">
        <f t="shared" si="3"/>
        <v>1.6564977760764248E-2</v>
      </c>
      <c r="FV4" s="177">
        <f t="shared" si="3"/>
        <v>1.6393321504247497E-2</v>
      </c>
      <c r="FW4" s="177">
        <f t="shared" si="3"/>
        <v>1.611117153345205E-2</v>
      </c>
      <c r="FX4" s="177">
        <f t="shared" si="3"/>
        <v>1.5724301153874715E-2</v>
      </c>
      <c r="FY4" s="177">
        <f t="shared" si="3"/>
        <v>1.5240515267250102E-2</v>
      </c>
      <c r="FZ4" s="177">
        <f t="shared" si="3"/>
        <v>1.4669388615179146E-2</v>
      </c>
      <c r="GA4" s="177">
        <f t="shared" si="3"/>
        <v>1.4021950947706382E-2</v>
      </c>
      <c r="GB4" s="177">
        <f t="shared" si="3"/>
        <v>1.3310333563431342E-2</v>
      </c>
      <c r="GC4" s="177">
        <f t="shared" si="3"/>
        <v>1.2547393006450185E-2</v>
      </c>
      <c r="GD4" s="177">
        <f t="shared" si="3"/>
        <v>1.174632814209594E-2</v>
      </c>
      <c r="GE4" s="177">
        <f t="shared" si="3"/>
        <v>1.092030637826256E-2</v>
      </c>
      <c r="GF4" s="177">
        <f t="shared" si="3"/>
        <v>1.0082113521630975E-2</v>
      </c>
      <c r="GG4" s="177">
        <f t="shared" si="3"/>
        <v>9.2438397794056652E-3</v>
      </c>
      <c r="GH4" s="177">
        <f t="shared" ref="GH4:HR4" si="4">IF(ISNONTEXT($K4),_xlfn.NORM.DIST(CK4,$G4,$K4,FALSE),NA())</f>
        <v>8.4166118980857872E-3</v>
      </c>
      <c r="GI4" s="177">
        <f t="shared" si="4"/>
        <v>7.6103785578759131E-3</v>
      </c>
      <c r="GJ4" s="177">
        <f t="shared" si="4"/>
        <v>6.8337531114997345E-3</v>
      </c>
      <c r="GK4" s="177">
        <f t="shared" si="4"/>
        <v>6.0939147616473214E-3</v>
      </c>
      <c r="GL4" s="177">
        <f t="shared" si="4"/>
        <v>5.3965664860788224E-3</v>
      </c>
      <c r="GM4" s="177">
        <f t="shared" si="4"/>
        <v>4.7459455883413285E-3</v>
      </c>
      <c r="GN4" s="177">
        <f t="shared" si="4"/>
        <v>4.1448807830311947E-3</v>
      </c>
      <c r="GO4" s="177">
        <f t="shared" si="4"/>
        <v>3.5948882844379798E-3</v>
      </c>
      <c r="GP4" s="177">
        <f t="shared" si="4"/>
        <v>3.0962984816247127E-3</v>
      </c>
      <c r="GQ4" s="177">
        <f t="shared" si="4"/>
        <v>2.6484044382067639E-3</v>
      </c>
      <c r="GR4" s="177">
        <f t="shared" si="4"/>
        <v>2.2496236047161691E-3</v>
      </c>
      <c r="GS4" s="177">
        <f t="shared" si="4"/>
        <v>1.8976647030377323E-3</v>
      </c>
      <c r="GT4" s="177">
        <f t="shared" si="4"/>
        <v>1.5896926461007493E-3</v>
      </c>
      <c r="GU4" s="177">
        <f t="shared" si="4"/>
        <v>1.3224854931528092E-3</v>
      </c>
      <c r="GV4" s="177">
        <f t="shared" si="4"/>
        <v>1.092578712237895E-3</v>
      </c>
      <c r="GW4" s="177">
        <f t="shared" si="4"/>
        <v>8.9639333403223579E-4</v>
      </c>
      <c r="GX4" s="177">
        <f t="shared" si="4"/>
        <v>7.3034585389868914E-4</v>
      </c>
      <c r="GY4" s="177">
        <f t="shared" si="4"/>
        <v>5.9093890643488749E-4</v>
      </c>
      <c r="GZ4" s="177">
        <f t="shared" si="4"/>
        <v>4.7483275099156013E-4</v>
      </c>
      <c r="HA4" s="177">
        <f t="shared" si="4"/>
        <v>3.7889843756629387E-4</v>
      </c>
      <c r="HB4" s="177">
        <f t="shared" si="4"/>
        <v>3.002541568587176E-4</v>
      </c>
      <c r="HC4" s="177">
        <f t="shared" si="4"/>
        <v>2.3628671747691213E-4</v>
      </c>
      <c r="HD4" s="177">
        <f t="shared" si="4"/>
        <v>1.8466035049741696E-4</v>
      </c>
      <c r="HE4" s="177">
        <f t="shared" si="4"/>
        <v>1.4331513863260402E-4</v>
      </c>
      <c r="HF4" s="177">
        <f t="shared" si="4"/>
        <v>1.1045733143458772E-4</v>
      </c>
      <c r="HG4" s="177">
        <f t="shared" si="4"/>
        <v>8.4543669054157E-5</v>
      </c>
      <c r="HH4" s="177">
        <f t="shared" si="4"/>
        <v>6.4261624845462725E-5</v>
      </c>
      <c r="HI4" s="177">
        <f t="shared" si="4"/>
        <v>4.8507219321516028E-5</v>
      </c>
      <c r="HJ4" s="177">
        <f t="shared" si="4"/>
        <v>3.636177896024E-5</v>
      </c>
      <c r="HK4" s="177">
        <f t="shared" si="4"/>
        <v>2.7068733204981822E-5</v>
      </c>
      <c r="HL4" s="177">
        <f t="shared" si="4"/>
        <v>2.0011277150867528E-5</v>
      </c>
      <c r="HM4" s="177">
        <f t="shared" si="4"/>
        <v>1.4691486765310226E-5</v>
      </c>
      <c r="HN4" s="177">
        <f t="shared" si="4"/>
        <v>1.0711264794262764E-5</v>
      </c>
      <c r="HO4" s="177">
        <f t="shared" si="4"/>
        <v>7.7553219081560061E-6</v>
      </c>
      <c r="HP4" s="177">
        <f t="shared" si="4"/>
        <v>5.5762594068702237E-6</v>
      </c>
      <c r="HQ4" s="177">
        <f t="shared" si="4"/>
        <v>3.9817150312558068E-6</v>
      </c>
      <c r="HR4" s="177">
        <f t="shared" si="4"/>
        <v>2.8234587453674017E-6</v>
      </c>
    </row>
    <row r="5" spans="1:227" hidden="1" x14ac:dyDescent="0.25">
      <c r="A5" s="2"/>
      <c r="B5" s="97">
        <f>SUM(B4:B4)</f>
        <v>60</v>
      </c>
      <c r="C5" s="97">
        <f>SUM(C4:C4)</f>
        <v>120</v>
      </c>
      <c r="D5" s="97">
        <f>SUM(D4:D4)</f>
        <v>180</v>
      </c>
      <c r="E5" s="38"/>
      <c r="F5" s="38"/>
      <c r="G5" s="97">
        <f>SUM(G4:G4)</f>
        <v>120</v>
      </c>
      <c r="H5" s="5"/>
      <c r="I5" s="5"/>
      <c r="J5" s="98">
        <f>IF(K4="","",SQRT(L5))</f>
        <v>24</v>
      </c>
      <c r="K5" s="98"/>
      <c r="L5" s="79">
        <f>IF(L4="","",SUM(L4:L4))</f>
        <v>576</v>
      </c>
      <c r="M5" s="79"/>
      <c r="N5" s="79"/>
      <c r="O5" s="97">
        <f>IF(SUM(O4:O4)=0,"",SUM(O4:O4))</f>
        <v>150</v>
      </c>
      <c r="P5" s="85">
        <f>IF(OR(J5="",O5=""),"",ABS(VLOOKUP($O$1,VLookups!$A$38:$B$39,2,FALSE)-_xlfn.NORM.DIST(O5,G5,J5,TRUE)))</f>
        <v>0.89435022633314476</v>
      </c>
      <c r="Q5" s="99">
        <f t="shared" ref="Q5:V5" si="5">SUM(Q4:Q4)</f>
        <v>89.242762426929588</v>
      </c>
      <c r="R5" s="99">
        <f t="shared" si="5"/>
        <v>150.75723757307043</v>
      </c>
      <c r="S5" s="99">
        <f t="shared" si="5"/>
        <v>144.87440134785095</v>
      </c>
      <c r="T5" s="99">
        <f t="shared" si="5"/>
        <v>140.19890960574995</v>
      </c>
      <c r="U5" s="99">
        <f t="shared" si="5"/>
        <v>136.18775400470597</v>
      </c>
      <c r="V5" s="99">
        <f t="shared" si="5"/>
        <v>132.58561230499299</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17" t="s">
        <v>81</v>
      </c>
      <c r="C7" s="318"/>
      <c r="D7" s="319"/>
      <c r="E7" s="5"/>
      <c r="F7" s="5"/>
      <c r="G7" s="5"/>
      <c r="H7" s="5"/>
      <c r="I7" s="5"/>
      <c r="J7" s="34" t="s">
        <v>90</v>
      </c>
      <c r="K7" s="34"/>
      <c r="L7" s="34"/>
      <c r="M7" s="34"/>
      <c r="N7" s="34"/>
      <c r="O7" s="104">
        <v>1000</v>
      </c>
      <c r="P7" s="42">
        <f>IF(OR(J5="",O7=""),"",ABS(VLOOKUP($O$1,VLookups!$A$38:$B$39,2,FALSE)-_xlfn.NORM.DIST(O7,G5,J5,TRUE)))</f>
        <v>1</v>
      </c>
      <c r="Q7" s="73">
        <f>IF($J$5="","",_xlfn.NORM.INV(ABS(VLOOKUP($O$1,VLookups!$A$38:$B$39,2,FALSE)-Q$3),$G$5,$J5))</f>
        <v>89.242762426929588</v>
      </c>
      <c r="R7" s="74">
        <f>IF($J$5="","",_xlfn.NORM.INV(ABS(VLOOKUP($O$1,VLookups!$A$38:$B$39,2,FALSE)-R$3),$G$5,$J5))</f>
        <v>150.75723757307043</v>
      </c>
      <c r="S7" s="75">
        <f>IF($J$5="","",_xlfn.NORM.INV(ABS(VLOOKUP($O$1,VLookups!$A$38:$B$39,2,FALSE)-S$3),$G$5,$J5))</f>
        <v>144.87440134785095</v>
      </c>
      <c r="T7" s="76">
        <f>IF($J$5="","",_xlfn.NORM.INV(ABS(VLOOKUP($O$1,VLookups!$A$38:$B$39,2,FALSE)-T$3),$G$5,$J5))</f>
        <v>140.19890960574995</v>
      </c>
      <c r="U7" s="77">
        <f>IF($J$5="","",_xlfn.NORM.INV(ABS(VLOOKUP($O$1,VLookups!$A$38:$B$39,2,FALSE)-U$3),$G$5,$J5))</f>
        <v>136.18775400470597</v>
      </c>
      <c r="V7" s="78">
        <f>IF($J$5="","",_xlfn.NORM.INV(ABS(VLOOKUP($O$1,VLookups!$A$38:$B$39,2,FALSE)-V$3),$G$5,$J5))</f>
        <v>132.58561230499299</v>
      </c>
      <c r="W7" s="5"/>
    </row>
    <row r="8" spans="1:227" ht="15" customHeight="1" x14ac:dyDescent="0.25">
      <c r="A8" s="5"/>
      <c r="B8" s="5"/>
      <c r="C8" s="5"/>
      <c r="D8" s="5"/>
      <c r="E8" s="2"/>
      <c r="F8" s="2"/>
      <c r="G8" s="5"/>
      <c r="H8" s="5"/>
      <c r="I8" s="5"/>
      <c r="J8" s="5"/>
      <c r="K8" s="5"/>
      <c r="L8" s="5"/>
      <c r="M8" s="5"/>
      <c r="N8" s="5"/>
      <c r="O8" s="5"/>
      <c r="P8" s="5"/>
      <c r="Q8" s="356" t="s">
        <v>834</v>
      </c>
      <c r="R8" s="357"/>
      <c r="S8" s="357"/>
      <c r="T8" s="357"/>
      <c r="U8" s="357"/>
      <c r="V8" s="358"/>
      <c r="W8" s="5"/>
      <c r="DV8" s="219">
        <f>IF(AND($D$14&gt;0,$D$15&gt;0),IF(OR(Y4&lt;$D$14,Y4=$D$14),DV4,0),"")</f>
        <v>2.8234587453674017E-6</v>
      </c>
      <c r="DW8" s="219">
        <f>IF(AND($D$14&gt;0,$D$15&gt;0),IF(OR(Z4&lt;$D$14,Z4=$D$14),DW4,0),"")</f>
        <v>3.9817150312558068E-6</v>
      </c>
      <c r="DX8" s="219">
        <f>IF(AND($D$14&gt;0,$D$15&gt;0),IF(OR(AA4&lt;$D$14,AA4=$D$14),DX4,0),"")</f>
        <v>5.5762594068702237E-6</v>
      </c>
      <c r="DY8" s="219">
        <f>IF(AND($D$14&gt;0,$D$15&gt;0),IF(OR(AB4&lt;$D$14,AB4=$D$14),DY4,0),"")</f>
        <v>7.7553219081560061E-6</v>
      </c>
      <c r="DZ8" s="219">
        <f>IF(AND($D$14&gt;0,$D$15&gt;0),IF(OR(AC4&lt;$D$14,AC4=$D$14),DZ4,0),"")</f>
        <v>1.0711264794262764E-5</v>
      </c>
      <c r="EA8" s="219">
        <f>IF(AND($D$14&gt;0,$D$15&gt;0),IF(OR(AD4&lt;$D$14,AD4=$D$14),EA4,0),"")</f>
        <v>1.4691486765310226E-5</v>
      </c>
      <c r="EB8" s="219">
        <f>IF(AND($D$14&gt;0,$D$15&gt;0),IF(OR(AE4&lt;$D$14,AE4=$D$14),EB4,0),"")</f>
        <v>2.0011277150867528E-5</v>
      </c>
      <c r="EC8" s="219">
        <f>IF(AND($D$14&gt;0,$D$15&gt;0),IF(OR(AF4&lt;$D$14,AF4=$D$14),EC4,0),"")</f>
        <v>2.7068733204981822E-5</v>
      </c>
      <c r="ED8" s="219">
        <f>IF(AND($D$14&gt;0,$D$15&gt;0),IF(OR(AG4&lt;$D$14,AG4=$D$14),ED4,0),"")</f>
        <v>3.636177896024E-5</v>
      </c>
      <c r="EE8" s="219">
        <f>IF(AND($D$14&gt;0,$D$15&gt;0),IF(OR(AH4&lt;$D$14,AH4=$D$14),EE4,0),"")</f>
        <v>4.8507219321516028E-5</v>
      </c>
      <c r="EF8" s="219">
        <f>IF(AND($D$14&gt;0,$D$15&gt;0),IF(OR(AI4&lt;$D$14,AI4=$D$14),EF4,0),"")</f>
        <v>6.4261624845462725E-5</v>
      </c>
      <c r="EG8" s="219">
        <f>IF(AND($D$14&gt;0,$D$15&gt;0),IF(OR(AJ4&lt;$D$14,AJ4=$D$14),EG4,0),"")</f>
        <v>8.4543669054157E-5</v>
      </c>
      <c r="EH8" s="219">
        <f>IF(AND($D$14&gt;0,$D$15&gt;0),IF(OR(AK4&lt;$D$14,AK4=$D$14),EH4,0),"")</f>
        <v>1.1045733143458772E-4</v>
      </c>
      <c r="EI8" s="219">
        <f>IF(AND($D$14&gt;0,$D$15&gt;0),IF(OR(AL4&lt;$D$14,AL4=$D$14),EI4,0),"")</f>
        <v>1.4331513863260402E-4</v>
      </c>
      <c r="EJ8" s="219">
        <f>IF(AND($D$14&gt;0,$D$15&gt;0),IF(OR(AM4&lt;$D$14,AM4=$D$14),EJ4,0),"")</f>
        <v>1.8466035049741696E-4</v>
      </c>
      <c r="EK8" s="219">
        <f>IF(AND($D$14&gt;0,$D$15&gt;0),IF(OR(AN4&lt;$D$14,AN4=$D$14),EK4,0),"")</f>
        <v>2.3628671747691213E-4</v>
      </c>
      <c r="EL8" s="219">
        <f>IF(AND($D$14&gt;0,$D$15&gt;0),IF(OR(AO4&lt;$D$14,AO4=$D$14),EL4,0),"")</f>
        <v>3.002541568587176E-4</v>
      </c>
      <c r="EM8" s="219">
        <f>IF(AND($D$14&gt;0,$D$15&gt;0),IF(OR(AP4&lt;$D$14,AP4=$D$14),EM4,0),"")</f>
        <v>3.7889843756629387E-4</v>
      </c>
      <c r="EN8" s="219">
        <f>IF(AND($D$14&gt;0,$D$15&gt;0),IF(OR(AQ4&lt;$D$14,AQ4=$D$14),EN4,0),"")</f>
        <v>4.7483275099156013E-4</v>
      </c>
      <c r="EO8" s="219">
        <f>IF(AND($D$14&gt;0,$D$15&gt;0),IF(OR(AR4&lt;$D$14,AR4=$D$14),EO4,0),"")</f>
        <v>5.9093890643488749E-4</v>
      </c>
      <c r="EP8" s="219">
        <f>IF(AND($D$14&gt;0,$D$15&gt;0),IF(OR(AS4&lt;$D$14,AS4=$D$14),EP4,0),"")</f>
        <v>7.3034585389868914E-4</v>
      </c>
      <c r="EQ8" s="219">
        <f>IF(AND($D$14&gt;0,$D$15&gt;0),IF(OR(AT4&lt;$D$14,AT4=$D$14),EQ4,0),"")</f>
        <v>8.9639333403223579E-4</v>
      </c>
      <c r="ER8" s="219">
        <f>IF(AND($D$14&gt;0,$D$15&gt;0),IF(OR(AU4&lt;$D$14,AU4=$D$14),ER4,0),"")</f>
        <v>1.092578712237895E-3</v>
      </c>
      <c r="ES8" s="219">
        <f>IF(AND($D$14&gt;0,$D$15&gt;0),IF(OR(AV4&lt;$D$14,AV4=$D$14),ES4,0),"")</f>
        <v>1.3224854931528092E-3</v>
      </c>
      <c r="ET8" s="219">
        <f>IF(AND($D$14&gt;0,$D$15&gt;0),IF(OR(AW4&lt;$D$14,AW4=$D$14),ET4,0),"")</f>
        <v>1.5896926461007493E-3</v>
      </c>
      <c r="EU8" s="219">
        <f>IF(AND($D$14&gt;0,$D$15&gt;0),IF(OR(AX4&lt;$D$14,AX4=$D$14),EU4,0),"")</f>
        <v>1.8976647030377323E-3</v>
      </c>
      <c r="EV8" s="219">
        <f>IF(AND($D$14&gt;0,$D$15&gt;0),IF(OR(AY4&lt;$D$14,AY4=$D$14),EV4,0),"")</f>
        <v>2.2496236047161691E-3</v>
      </c>
      <c r="EW8" s="219">
        <f>IF(AND($D$14&gt;0,$D$15&gt;0),IF(OR(AZ4&lt;$D$14,AZ4=$D$14),EW4,0),"")</f>
        <v>2.6484044382067639E-3</v>
      </c>
      <c r="EX8" s="219">
        <f>IF(AND($D$14&gt;0,$D$15&gt;0),IF(OR(BA4&lt;$D$14,BA4=$D$14),EX4,0),"")</f>
        <v>3.0962984816247127E-3</v>
      </c>
      <c r="EY8" s="219">
        <f>IF(AND($D$14&gt;0,$D$15&gt;0),IF(OR(BB4&lt;$D$14,BB4=$D$14),EY4,0),"")</f>
        <v>3.5948882844379798E-3</v>
      </c>
      <c r="EZ8" s="219">
        <f>IF(AND($D$14&gt;0,$D$15&gt;0),IF(OR(BC4&lt;$D$14,BC4=$D$14),EZ4,0),"")</f>
        <v>4.1448807830311947E-3</v>
      </c>
      <c r="FA8" s="219">
        <f>IF(AND($D$14&gt;0,$D$15&gt;0),IF(OR(BD4&lt;$D$14,BD4=$D$14),FA4,0),"")</f>
        <v>4.7459455883413285E-3</v>
      </c>
      <c r="FB8" s="219">
        <f>IF(AND($D$14&gt;0,$D$15&gt;0),IF(OR(BE4&lt;$D$14,BE4=$D$14),FB4,0),"")</f>
        <v>5.3965664860788224E-3</v>
      </c>
      <c r="FC8" s="219">
        <f>IF(AND($D$14&gt;0,$D$15&gt;0),IF(OR(BF4&lt;$D$14,BF4=$D$14),FC4,0),"")</f>
        <v>6.0939147616473214E-3</v>
      </c>
      <c r="FD8" s="219">
        <f>IF(AND($D$14&gt;0,$D$15&gt;0),IF(OR(BG4&lt;$D$14,BG4=$D$14),FD4,0),"")</f>
        <v>6.8337531114997345E-3</v>
      </c>
      <c r="FE8" s="219">
        <f>IF(AND($D$14&gt;0,$D$15&gt;0),IF(OR(BH4&lt;$D$14,BH4=$D$14),FE4,0),"")</f>
        <v>0</v>
      </c>
      <c r="FF8" s="219">
        <f>IF(AND($D$14&gt;0,$D$15&gt;0),IF(OR(BI4&lt;$D$14,BI4=$D$14),FF4,0),"")</f>
        <v>0</v>
      </c>
      <c r="FG8" s="219">
        <f>IF(AND($D$14&gt;0,$D$15&gt;0),IF(OR(BJ4&lt;$D$14,BJ4=$D$14),FG4,0),"")</f>
        <v>0</v>
      </c>
      <c r="FH8" s="219">
        <f>IF(AND($D$14&gt;0,$D$15&gt;0),IF(OR(BK4&lt;$D$14,BK4=$D$14),FH4,0),"")</f>
        <v>0</v>
      </c>
      <c r="FI8" s="219">
        <f>IF(AND($D$14&gt;0,$D$15&gt;0),IF(OR(BL4&lt;$D$14,BL4=$D$14),FI4,0),"")</f>
        <v>0</v>
      </c>
      <c r="FJ8" s="219">
        <f>IF(AND($D$14&gt;0,$D$15&gt;0),IF(OR(BM4&lt;$D$14,BM4=$D$14),FJ4,0),"")</f>
        <v>0</v>
      </c>
      <c r="FK8" s="219">
        <f>IF(AND($D$14&gt;0,$D$15&gt;0),IF(OR(BN4&lt;$D$14,BN4=$D$14),FK4,0),"")</f>
        <v>0</v>
      </c>
      <c r="FL8" s="219">
        <f>IF(AND($D$14&gt;0,$D$15&gt;0),IF(OR(BO4&lt;$D$14,BO4=$D$14),FL4,0),"")</f>
        <v>0</v>
      </c>
      <c r="FM8" s="219">
        <f>IF(AND($D$14&gt;0,$D$15&gt;0),IF(OR(BP4&lt;$D$14,BP4=$D$14),FM4,0),"")</f>
        <v>0</v>
      </c>
      <c r="FN8" s="219">
        <f>IF(AND($D$14&gt;0,$D$15&gt;0),IF(OR(BQ4&lt;$D$14,BQ4=$D$14),FN4,0),"")</f>
        <v>0</v>
      </c>
      <c r="FO8" s="219">
        <f>IF(AND($D$14&gt;0,$D$15&gt;0),IF(OR(BR4&lt;$D$14,BR4=$D$14),FO4,0),"")</f>
        <v>0</v>
      </c>
      <c r="FP8" s="219">
        <f>IF(AND($D$14&gt;0,$D$15&gt;0),IF(OR(BS4&lt;$D$14,BS4=$D$14),FP4,0),"")</f>
        <v>0</v>
      </c>
      <c r="FQ8" s="219">
        <f>IF(AND($D$14&gt;0,$D$15&gt;0),IF(OR(BT4&lt;$D$14,BT4=$D$14),FQ4,0),"")</f>
        <v>0</v>
      </c>
      <c r="FR8" s="219">
        <f>IF(AND($D$14&gt;0,$D$15&gt;0),IF(OR(BU4&lt;$D$14,BU4=$D$14),FR4,0),"")</f>
        <v>0</v>
      </c>
      <c r="FS8" s="219">
        <f>IF(AND($D$14&gt;0,$D$15&gt;0),IF(OR(BV4&lt;$D$14,BV4=$D$14),FS4,0),"")</f>
        <v>0</v>
      </c>
      <c r="FT8" s="219">
        <f>IF(AND($D$14&gt;0,$D$15&gt;0),IF(OR(BW4&lt;$D$14,BW4=$D$14),FT4,0),"")</f>
        <v>0</v>
      </c>
      <c r="FU8" s="219">
        <f>IF(AND($D$14&gt;0,$D$15&gt;0),IF(OR(BX4&lt;$D$14,BX4=$D$14),FU4,0),"")</f>
        <v>0</v>
      </c>
      <c r="FV8" s="219">
        <f>IF(AND($D$14&gt;0,$D$15&gt;0),IF(OR(BY4&lt;$D$14,BY4=$D$14),FV4,0),"")</f>
        <v>0</v>
      </c>
      <c r="FW8" s="219">
        <f>IF(AND($D$14&gt;0,$D$15&gt;0),IF(OR(BZ4&lt;$D$14,BZ4=$D$14),FW4,0),"")</f>
        <v>0</v>
      </c>
      <c r="FX8" s="219">
        <f>IF(AND($D$14&gt;0,$D$15&gt;0),IF(OR(CA4&lt;$D$14,CA4=$D$14),FX4,0),"")</f>
        <v>0</v>
      </c>
      <c r="FY8" s="219">
        <f>IF(AND($D$14&gt;0,$D$15&gt;0),IF(OR(CB4&lt;$D$14,CB4=$D$14),FY4,0),"")</f>
        <v>0</v>
      </c>
      <c r="FZ8" s="219">
        <f>IF(AND($D$14&gt;0,$D$15&gt;0),IF(OR(CC4&lt;$D$14,CC4=$D$14),FZ4,0),"")</f>
        <v>0</v>
      </c>
      <c r="GA8" s="219">
        <f>IF(AND($D$14&gt;0,$D$15&gt;0),IF(OR(CD4&lt;$D$14,CD4=$D$14),GA4,0),"")</f>
        <v>0</v>
      </c>
      <c r="GB8" s="219">
        <f>IF(AND($D$14&gt;0,$D$15&gt;0),IF(OR(CE4&lt;$D$14,CE4=$D$14),GB4,0),"")</f>
        <v>0</v>
      </c>
      <c r="GC8" s="219">
        <f>IF(AND($D$14&gt;0,$D$15&gt;0),IF(OR(CF4&lt;$D$14,CF4=$D$14),GC4,0),"")</f>
        <v>0</v>
      </c>
      <c r="GD8" s="219">
        <f>IF(AND($D$14&gt;0,$D$15&gt;0),IF(OR(CG4&lt;$D$14,CG4=$D$14),GD4,0),"")</f>
        <v>0</v>
      </c>
      <c r="GE8" s="219">
        <f>IF(AND($D$14&gt;0,$D$15&gt;0),IF(OR(CH4&lt;$D$14,CH4=$D$14),GE4,0),"")</f>
        <v>0</v>
      </c>
      <c r="GF8" s="219">
        <f>IF(AND($D$14&gt;0,$D$15&gt;0),IF(OR(CI4&lt;$D$14,CI4=$D$14),GF4,0),"")</f>
        <v>0</v>
      </c>
      <c r="GG8" s="219">
        <f>IF(AND($D$14&gt;0,$D$15&gt;0),IF(OR(CJ4&lt;$D$14,CJ4=$D$14),GG4,0),"")</f>
        <v>0</v>
      </c>
      <c r="GH8" s="219">
        <f>IF(AND($D$14&gt;0,$D$15&gt;0),IF(OR(CK4&lt;$D$14,CK4=$D$14),GH4,0),"")</f>
        <v>0</v>
      </c>
      <c r="GI8" s="219">
        <f>IF(AND($D$14&gt;0,$D$15&gt;0),IF(OR(CL4&lt;$D$14,CL4=$D$14),GI4,0),"")</f>
        <v>0</v>
      </c>
      <c r="GJ8" s="219">
        <f>IF(AND($D$14&gt;0,$D$15&gt;0),IF(OR(CM4&lt;$D$14,CM4=$D$14),GJ4,0),"")</f>
        <v>0</v>
      </c>
      <c r="GK8" s="219">
        <f>IF(AND($D$14&gt;0,$D$15&gt;0),IF(OR(CN4&lt;$D$14,CN4=$D$14),GK4,0),"")</f>
        <v>0</v>
      </c>
      <c r="GL8" s="219">
        <f>IF(AND($D$14&gt;0,$D$15&gt;0),IF(OR(CO4&lt;$D$14,CO4=$D$14),GL4,0),"")</f>
        <v>0</v>
      </c>
      <c r="GM8" s="219">
        <f>IF(AND($D$14&gt;0,$D$15&gt;0),IF(OR(CP4&lt;$D$14,CP4=$D$14),GM4,0),"")</f>
        <v>0</v>
      </c>
      <c r="GN8" s="219">
        <f>IF(AND($D$14&gt;0,$D$15&gt;0),IF(OR(CQ4&lt;$D$14,CQ4=$D$14),GN4,0),"")</f>
        <v>0</v>
      </c>
      <c r="GO8" s="219">
        <f>IF(AND($D$14&gt;0,$D$15&gt;0),IF(OR(CR4&lt;$D$14,CR4=$D$14),GO4,0),"")</f>
        <v>0</v>
      </c>
      <c r="GP8" s="219">
        <f>IF(AND($D$14&gt;0,$D$15&gt;0),IF(OR(CS4&lt;$D$14,CS4=$D$14),GP4,0),"")</f>
        <v>0</v>
      </c>
      <c r="GQ8" s="219">
        <f>IF(AND($D$14&gt;0,$D$15&gt;0),IF(OR(CT4&lt;$D$14,CT4=$D$14),GQ4,0),"")</f>
        <v>0</v>
      </c>
      <c r="GR8" s="219">
        <f>IF(AND($D$14&gt;0,$D$15&gt;0),IF(OR(CU4&lt;$D$14,CU4=$D$14),GR4,0),"")</f>
        <v>0</v>
      </c>
      <c r="GS8" s="219">
        <f>IF(AND($D$14&gt;0,$D$15&gt;0),IF(OR(CV4&lt;$D$14,CV4=$D$14),GS4,0),"")</f>
        <v>0</v>
      </c>
      <c r="GT8" s="219">
        <f>IF(AND($D$14&gt;0,$D$15&gt;0),IF(OR(CW4&lt;$D$14,CW4=$D$14),GT4,0),"")</f>
        <v>0</v>
      </c>
      <c r="GU8" s="219">
        <f>IF(AND($D$14&gt;0,$D$15&gt;0),IF(OR(CX4&lt;$D$14,CX4=$D$14),GU4,0),"")</f>
        <v>0</v>
      </c>
      <c r="GV8" s="219">
        <f>IF(AND($D$14&gt;0,$D$15&gt;0),IF(OR(CY4&lt;$D$14,CY4=$D$14),GV4,0),"")</f>
        <v>0</v>
      </c>
      <c r="GW8" s="219">
        <f>IF(AND($D$14&gt;0,$D$15&gt;0),IF(OR(CZ4&lt;$D$14,CZ4=$D$14),GW4,0),"")</f>
        <v>0</v>
      </c>
      <c r="GX8" s="219">
        <f>IF(AND($D$14&gt;0,$D$15&gt;0),IF(OR(DA4&lt;$D$14,DA4=$D$14),GX4,0),"")</f>
        <v>0</v>
      </c>
      <c r="GY8" s="219">
        <f>IF(AND($D$14&gt;0,$D$15&gt;0),IF(OR(DB4&lt;$D$14,DB4=$D$14),GY4,0),"")</f>
        <v>0</v>
      </c>
      <c r="GZ8" s="219">
        <f>IF(AND($D$14&gt;0,$D$15&gt;0),IF(OR(DC4&lt;$D$14,DC4=$D$14),GZ4,0),"")</f>
        <v>0</v>
      </c>
      <c r="HA8" s="219">
        <f>IF(AND($D$14&gt;0,$D$15&gt;0),IF(OR(DD4&lt;$D$14,DD4=$D$14),HA4,0),"")</f>
        <v>0</v>
      </c>
      <c r="HB8" s="219">
        <f>IF(AND($D$14&gt;0,$D$15&gt;0),IF(OR(DE4&lt;$D$14,DE4=$D$14),HB4,0),"")</f>
        <v>0</v>
      </c>
      <c r="HC8" s="219">
        <f>IF(AND($D$14&gt;0,$D$15&gt;0),IF(OR(DF4&lt;$D$14,DF4=$D$14),HC4,0),"")</f>
        <v>0</v>
      </c>
      <c r="HD8" s="219">
        <f>IF(AND($D$14&gt;0,$D$15&gt;0),IF(OR(DG4&lt;$D$14,DG4=$D$14),HD4,0),"")</f>
        <v>0</v>
      </c>
      <c r="HE8" s="219">
        <f>IF(AND($D$14&gt;0,$D$15&gt;0),IF(OR(DH4&lt;$D$14,DH4=$D$14),HE4,0),"")</f>
        <v>0</v>
      </c>
      <c r="HF8" s="219">
        <f>IF(AND($D$14&gt;0,$D$15&gt;0),IF(OR(DI4&lt;$D$14,DI4=$D$14),HF4,0),"")</f>
        <v>0</v>
      </c>
      <c r="HG8" s="219">
        <f>IF(AND($D$14&gt;0,$D$15&gt;0),IF(OR(DJ4&lt;$D$14,DJ4=$D$14),HG4,0),"")</f>
        <v>0</v>
      </c>
      <c r="HH8" s="219">
        <f>IF(AND($D$14&gt;0,$D$15&gt;0),IF(OR(DK4&lt;$D$14,DK4=$D$14),HH4,0),"")</f>
        <v>0</v>
      </c>
      <c r="HI8" s="219">
        <f>IF(AND($D$14&gt;0,$D$15&gt;0),IF(OR(DL4&lt;$D$14,DL4=$D$14),HI4,0),"")</f>
        <v>0</v>
      </c>
      <c r="HJ8" s="219">
        <f>IF(AND($D$14&gt;0,$D$15&gt;0),IF(OR(DM4&lt;$D$14,DM4=$D$14),HJ4,0),"")</f>
        <v>0</v>
      </c>
      <c r="HK8" s="219">
        <f>IF(AND($D$14&gt;0,$D$15&gt;0),IF(OR(DN4&lt;$D$14,DN4=$D$14),HK4,0),"")</f>
        <v>0</v>
      </c>
      <c r="HL8" s="219">
        <f>IF(AND($D$14&gt;0,$D$15&gt;0),IF(OR(DO4&lt;$D$14,DO4=$D$14),HL4,0),"")</f>
        <v>0</v>
      </c>
      <c r="HM8" s="219">
        <f>IF(AND($D$14&gt;0,$D$15&gt;0),IF(OR(DP4&lt;$D$14,DP4=$D$14),HM4,0),"")</f>
        <v>0</v>
      </c>
      <c r="HN8" s="219">
        <f>IF(AND($D$14&gt;0,$D$15&gt;0),IF(OR(DQ4&lt;$D$14,DQ4=$D$14),HN4,0),"")</f>
        <v>0</v>
      </c>
      <c r="HO8" s="219">
        <f>IF(AND($D$14&gt;0,$D$15&gt;0),IF(OR(DR4&lt;$D$14,DR4=$D$14),HO4,0),"")</f>
        <v>0</v>
      </c>
      <c r="HP8" s="219">
        <f>IF(AND($D$14&gt;0,$D$15&gt;0),IF(OR(DS4&lt;$D$14,DS4=$D$14),HP4,0),"")</f>
        <v>0</v>
      </c>
      <c r="HQ8" s="219">
        <f>IF(AND($D$14&gt;0,$D$15&gt;0),IF(OR(DT4&lt;$D$14,DT4=$D$14),HQ4,0),"")</f>
        <v>0</v>
      </c>
      <c r="HR8" s="219">
        <f>IF(AND($D$14&gt;0,$D$15&gt;0),IF(OR(DU4&lt;$D$14,DU4=$D$14),HR4,0),"")</f>
        <v>0</v>
      </c>
    </row>
    <row r="9" spans="1:227" ht="18" customHeight="1" x14ac:dyDescent="0.3">
      <c r="A9" s="5"/>
      <c r="B9" s="5"/>
      <c r="C9" s="5"/>
      <c r="D9" s="5"/>
      <c r="E9" s="2"/>
      <c r="F9" s="2"/>
      <c r="G9" s="5"/>
      <c r="H9" s="5"/>
      <c r="I9" s="5"/>
      <c r="J9" s="5"/>
      <c r="K9" s="5"/>
      <c r="L9" s="5"/>
      <c r="M9" s="5"/>
      <c r="N9" s="5"/>
      <c r="O9" s="5"/>
      <c r="P9" s="5"/>
      <c r="Q9" s="359">
        <f>COUNTIF($B$70:$B$10069,"&lt;"&amp;Q4)/10000</f>
        <v>9.6000000000000002E-2</v>
      </c>
      <c r="R9" s="355">
        <f t="shared" ref="R9:V9" si="6">COUNTIF($B$70:$B$10069,"&lt;"&amp;R4)/10000</f>
        <v>0.89939999999999998</v>
      </c>
      <c r="S9" s="359">
        <f t="shared" si="6"/>
        <v>0.84919999999999995</v>
      </c>
      <c r="T9" s="355">
        <f t="shared" si="6"/>
        <v>0.79290000000000005</v>
      </c>
      <c r="U9" s="359">
        <f t="shared" si="6"/>
        <v>0.74470000000000003</v>
      </c>
      <c r="V9" s="355">
        <f t="shared" si="6"/>
        <v>0.69530000000000003</v>
      </c>
      <c r="W9" s="5"/>
      <c r="DV9" s="219">
        <f>IF(AND($D$14&gt;0,$D$15&gt;0),IF(AND(Y4&gt;$D$14,OR(Y4&lt;$D$15,Y4=$D$15)),DV4,0),"")</f>
        <v>0</v>
      </c>
      <c r="DW9" s="219">
        <f>IF(AND($D$14&gt;0,$D$15&gt;0),IF(AND(Z4&gt;$D$14,OR(Z4&lt;$D$15,Z4=$D$15)),DW4,0),"")</f>
        <v>0</v>
      </c>
      <c r="DX9" s="219">
        <f>IF(AND($D$14&gt;0,$D$15&gt;0),IF(AND(AA4&gt;$D$14,OR(AA4&lt;$D$15,AA4=$D$15)),DX4,0),"")</f>
        <v>0</v>
      </c>
      <c r="DY9" s="219">
        <f>IF(AND($D$14&gt;0,$D$15&gt;0),IF(AND(AB4&gt;$D$14,OR(AB4&lt;$D$15,AB4=$D$15)),DY4,0),"")</f>
        <v>0</v>
      </c>
      <c r="DZ9" s="219">
        <f>IF(AND($D$14&gt;0,$D$15&gt;0),IF(AND(AC4&gt;$D$14,OR(AC4&lt;$D$15,AC4=$D$15)),DZ4,0),"")</f>
        <v>0</v>
      </c>
      <c r="EA9" s="219">
        <f>IF(AND($D$14&gt;0,$D$15&gt;0),IF(AND(AD4&gt;$D$14,OR(AD4&lt;$D$15,AD4=$D$15)),EA4,0),"")</f>
        <v>0</v>
      </c>
      <c r="EB9" s="219">
        <f>IF(AND($D$14&gt;0,$D$15&gt;0),IF(AND(AE4&gt;$D$14,OR(AE4&lt;$D$15,AE4=$D$15)),EB4,0),"")</f>
        <v>0</v>
      </c>
      <c r="EC9" s="219">
        <f>IF(AND($D$14&gt;0,$D$15&gt;0),IF(AND(AF4&gt;$D$14,OR(AF4&lt;$D$15,AF4=$D$15)),EC4,0),"")</f>
        <v>0</v>
      </c>
      <c r="ED9" s="219">
        <f>IF(AND($D$14&gt;0,$D$15&gt;0),IF(AND(AG4&gt;$D$14,OR(AG4&lt;$D$15,AG4=$D$15)),ED4,0),"")</f>
        <v>0</v>
      </c>
      <c r="EE9" s="219">
        <f>IF(AND($D$14&gt;0,$D$15&gt;0),IF(AND(AH4&gt;$D$14,OR(AH4&lt;$D$15,AH4=$D$15)),EE4,0),"")</f>
        <v>0</v>
      </c>
      <c r="EF9" s="219">
        <f>IF(AND($D$14&gt;0,$D$15&gt;0),IF(AND(AI4&gt;$D$14,OR(AI4&lt;$D$15,AI4=$D$15)),EF4,0),"")</f>
        <v>0</v>
      </c>
      <c r="EG9" s="219">
        <f>IF(AND($D$14&gt;0,$D$15&gt;0),IF(AND(AJ4&gt;$D$14,OR(AJ4&lt;$D$15,AJ4=$D$15)),EG4,0),"")</f>
        <v>0</v>
      </c>
      <c r="EH9" s="219">
        <f>IF(AND($D$14&gt;0,$D$15&gt;0),IF(AND(AK4&gt;$D$14,OR(AK4&lt;$D$15,AK4=$D$15)),EH4,0),"")</f>
        <v>0</v>
      </c>
      <c r="EI9" s="219">
        <f>IF(AND($D$14&gt;0,$D$15&gt;0),IF(AND(AL4&gt;$D$14,OR(AL4&lt;$D$15,AL4=$D$15)),EI4,0),"")</f>
        <v>0</v>
      </c>
      <c r="EJ9" s="219">
        <f>IF(AND($D$14&gt;0,$D$15&gt;0),IF(AND(AM4&gt;$D$14,OR(AM4&lt;$D$15,AM4=$D$15)),EJ4,0),"")</f>
        <v>0</v>
      </c>
      <c r="EK9" s="219">
        <f>IF(AND($D$14&gt;0,$D$15&gt;0),IF(AND(AN4&gt;$D$14,OR(AN4&lt;$D$15,AN4=$D$15)),EK4,0),"")</f>
        <v>0</v>
      </c>
      <c r="EL9" s="219">
        <f>IF(AND($D$14&gt;0,$D$15&gt;0),IF(AND(AO4&gt;$D$14,OR(AO4&lt;$D$15,AO4=$D$15)),EL4,0),"")</f>
        <v>0</v>
      </c>
      <c r="EM9" s="219">
        <f>IF(AND($D$14&gt;0,$D$15&gt;0),IF(AND(AP4&gt;$D$14,OR(AP4&lt;$D$15,AP4=$D$15)),EM4,0),"")</f>
        <v>0</v>
      </c>
      <c r="EN9" s="219">
        <f>IF(AND($D$14&gt;0,$D$15&gt;0),IF(AND(AQ4&gt;$D$14,OR(AQ4&lt;$D$15,AQ4=$D$15)),EN4,0),"")</f>
        <v>0</v>
      </c>
      <c r="EO9" s="219">
        <f>IF(AND($D$14&gt;0,$D$15&gt;0),IF(AND(AR4&gt;$D$14,OR(AR4&lt;$D$15,AR4=$D$15)),EO4,0),"")</f>
        <v>0</v>
      </c>
      <c r="EP9" s="219">
        <f>IF(AND($D$14&gt;0,$D$15&gt;0),IF(AND(AS4&gt;$D$14,OR(AS4&lt;$D$15,AS4=$D$15)),EP4,0),"")</f>
        <v>0</v>
      </c>
      <c r="EQ9" s="219">
        <f>IF(AND($D$14&gt;0,$D$15&gt;0),IF(AND(AT4&gt;$D$14,OR(AT4&lt;$D$15,AT4=$D$15)),EQ4,0),"")</f>
        <v>0</v>
      </c>
      <c r="ER9" s="219">
        <f>IF(AND($D$14&gt;0,$D$15&gt;0),IF(AND(AU4&gt;$D$14,OR(AU4&lt;$D$15,AU4=$D$15)),ER4,0),"")</f>
        <v>0</v>
      </c>
      <c r="ES9" s="219">
        <f>IF(AND($D$14&gt;0,$D$15&gt;0),IF(AND(AV4&gt;$D$14,OR(AV4&lt;$D$15,AV4=$D$15)),ES4,0),"")</f>
        <v>0</v>
      </c>
      <c r="ET9" s="219">
        <f>IF(AND($D$14&gt;0,$D$15&gt;0),IF(AND(AW4&gt;$D$14,OR(AW4&lt;$D$15,AW4=$D$15)),ET4,0),"")</f>
        <v>0</v>
      </c>
      <c r="EU9" s="219">
        <f>IF(AND($D$14&gt;0,$D$15&gt;0),IF(AND(AX4&gt;$D$14,OR(AX4&lt;$D$15,AX4=$D$15)),EU4,0),"")</f>
        <v>0</v>
      </c>
      <c r="EV9" s="219">
        <f>IF(AND($D$14&gt;0,$D$15&gt;0),IF(AND(AY4&gt;$D$14,OR(AY4&lt;$D$15,AY4=$D$15)),EV4,0),"")</f>
        <v>0</v>
      </c>
      <c r="EW9" s="219">
        <f>IF(AND($D$14&gt;0,$D$15&gt;0),IF(AND(AZ4&gt;$D$14,OR(AZ4&lt;$D$15,AZ4=$D$15)),EW4,0),"")</f>
        <v>0</v>
      </c>
      <c r="EX9" s="219">
        <f>IF(AND($D$14&gt;0,$D$15&gt;0),IF(AND(BA4&gt;$D$14,OR(BA4&lt;$D$15,BA4=$D$15)),EX4,0),"")</f>
        <v>0</v>
      </c>
      <c r="EY9" s="219">
        <f>IF(AND($D$14&gt;0,$D$15&gt;0),IF(AND(BB4&gt;$D$14,OR(BB4&lt;$D$15,BB4=$D$15)),EY4,0),"")</f>
        <v>0</v>
      </c>
      <c r="EZ9" s="219">
        <f>IF(AND($D$14&gt;0,$D$15&gt;0),IF(AND(BC4&gt;$D$14,OR(BC4&lt;$D$15,BC4=$D$15)),EZ4,0),"")</f>
        <v>0</v>
      </c>
      <c r="FA9" s="219">
        <f>IF(AND($D$14&gt;0,$D$15&gt;0),IF(AND(BD4&gt;$D$14,OR(BD4&lt;$D$15,BD4=$D$15)),FA4,0),"")</f>
        <v>0</v>
      </c>
      <c r="FB9" s="219">
        <f>IF(AND($D$14&gt;0,$D$15&gt;0),IF(AND(BE4&gt;$D$14,OR(BE4&lt;$D$15,BE4=$D$15)),FB4,0),"")</f>
        <v>0</v>
      </c>
      <c r="FC9" s="219">
        <f>IF(AND($D$14&gt;0,$D$15&gt;0),IF(AND(BF4&gt;$D$14,OR(BF4&lt;$D$15,BF4=$D$15)),FC4,0),"")</f>
        <v>0</v>
      </c>
      <c r="FD9" s="219">
        <f>IF(AND($D$14&gt;0,$D$15&gt;0),IF(AND(BG4&gt;$D$14,OR(BG4&lt;$D$15,BG4=$D$15)),FD4,0),"")</f>
        <v>0</v>
      </c>
      <c r="FE9" s="219">
        <f>IF(AND($D$14&gt;0,$D$15&gt;0),IF(AND(BH4&gt;$D$14,OR(BH4&lt;$D$15,BH4=$D$15)),FE4,0),"")</f>
        <v>7.6103785578759131E-3</v>
      </c>
      <c r="FF9" s="219">
        <f>IF(AND($D$14&gt;0,$D$15&gt;0),IF(AND(BI4&gt;$D$14,OR(BI4&lt;$D$15,BI4=$D$15)),FF4,0),"")</f>
        <v>8.4166118980857872E-3</v>
      </c>
      <c r="FG9" s="219">
        <f>IF(AND($D$14&gt;0,$D$15&gt;0),IF(AND(BJ4&gt;$D$14,OR(BJ4&lt;$D$15,BJ4=$D$15)),FG4,0),"")</f>
        <v>9.2438397794056652E-3</v>
      </c>
      <c r="FH9" s="219">
        <f>IF(AND($D$14&gt;0,$D$15&gt;0),IF(AND(BK4&gt;$D$14,OR(BK4&lt;$D$15,BK4=$D$15)),FH4,0),"")</f>
        <v>1.0082113521630975E-2</v>
      </c>
      <c r="FI9" s="219">
        <f>IF(AND($D$14&gt;0,$D$15&gt;0),IF(AND(BL4&gt;$D$14,OR(BL4&lt;$D$15,BL4=$D$15)),FI4,0),"")</f>
        <v>1.092030637826256E-2</v>
      </c>
      <c r="FJ9" s="219">
        <f>IF(AND($D$14&gt;0,$D$15&gt;0),IF(AND(BM4&gt;$D$14,OR(BM4&lt;$D$15,BM4=$D$15)),FJ4,0),"")</f>
        <v>1.174632814209594E-2</v>
      </c>
      <c r="FK9" s="219">
        <f>IF(AND($D$14&gt;0,$D$15&gt;0),IF(AND(BN4&gt;$D$14,OR(BN4&lt;$D$15,BN4=$D$15)),FK4,0),"")</f>
        <v>1.2547393006450185E-2</v>
      </c>
      <c r="FL9" s="219">
        <f>IF(AND($D$14&gt;0,$D$15&gt;0),IF(AND(BO4&gt;$D$14,OR(BO4&lt;$D$15,BO4=$D$15)),FL4,0),"")</f>
        <v>1.3310333563431342E-2</v>
      </c>
      <c r="FM9" s="219">
        <f>IF(AND($D$14&gt;0,$D$15&gt;0),IF(AND(BP4&gt;$D$14,OR(BP4&lt;$D$15,BP4=$D$15)),FM4,0),"")</f>
        <v>1.4021950947706382E-2</v>
      </c>
      <c r="FN9" s="219">
        <f>IF(AND($D$14&gt;0,$D$15&gt;0),IF(AND(BQ4&gt;$D$14,OR(BQ4&lt;$D$15,BQ4=$D$15)),FN4,0),"")</f>
        <v>1.4669388615179146E-2</v>
      </c>
      <c r="FO9" s="219">
        <f>IF(AND($D$14&gt;0,$D$15&gt;0),IF(AND(BR4&gt;$D$14,OR(BR4&lt;$D$15,BR4=$D$15)),FO4,0),"")</f>
        <v>1.5240515267250102E-2</v>
      </c>
      <c r="FP9" s="219">
        <f>IF(AND($D$14&gt;0,$D$15&gt;0),IF(AND(BS4&gt;$D$14,OR(BS4&lt;$D$15,BS4=$D$15)),FP4,0),"")</f>
        <v>1.5724301153874715E-2</v>
      </c>
      <c r="FQ9" s="219">
        <f>IF(AND($D$14&gt;0,$D$15&gt;0),IF(AND(BT4&gt;$D$14,OR(BT4&lt;$D$15,BT4=$D$15)),FQ4,0),"")</f>
        <v>1.611117153345205E-2</v>
      </c>
      <c r="FR9" s="219">
        <f>IF(AND($D$14&gt;0,$D$15&gt;0),IF(AND(BU4&gt;$D$14,OR(BU4&lt;$D$15,BU4=$D$15)),FR4,0),"")</f>
        <v>1.6393321504247497E-2</v>
      </c>
      <c r="FS9" s="219">
        <f>IF(AND($D$14&gt;0,$D$15&gt;0),IF(AND(BV4&gt;$D$14,OR(BV4&lt;$D$15,BV4=$D$15)),FS4,0),"")</f>
        <v>1.6564977760764248E-2</v>
      </c>
      <c r="FT9" s="219">
        <f>IF(AND($D$14&gt;0,$D$15&gt;0),IF(AND(BW4&gt;$D$14,OR(BW4&lt;$D$15,BW4=$D$15)),FT4,0),"")</f>
        <v>1.662259501672636E-2</v>
      </c>
      <c r="FU9" s="219">
        <f>IF(AND($D$14&gt;0,$D$15&gt;0),IF(AND(BX4&gt;$D$14,OR(BX4&lt;$D$15,BX4=$D$15)),FU4,0),"")</f>
        <v>1.6564977760764248E-2</v>
      </c>
      <c r="FV9" s="219">
        <f>IF(AND($D$14&gt;0,$D$15&gt;0),IF(AND(BY4&gt;$D$14,OR(BY4&lt;$D$15,BY4=$D$15)),FV4,0),"")</f>
        <v>1.6393321504247497E-2</v>
      </c>
      <c r="FW9" s="219">
        <f>IF(AND($D$14&gt;0,$D$15&gt;0),IF(AND(BZ4&gt;$D$14,OR(BZ4&lt;$D$15,BZ4=$D$15)),FW4,0),"")</f>
        <v>1.611117153345205E-2</v>
      </c>
      <c r="FX9" s="219">
        <f>IF(AND($D$14&gt;0,$D$15&gt;0),IF(AND(CA4&gt;$D$14,OR(CA4&lt;$D$15,CA4=$D$15)),FX4,0),"")</f>
        <v>1.5724301153874715E-2</v>
      </c>
      <c r="FY9" s="219">
        <f>IF(AND($D$14&gt;0,$D$15&gt;0),IF(AND(CB4&gt;$D$14,OR(CB4&lt;$D$15,CB4=$D$15)),FY4,0),"")</f>
        <v>1.5240515267250102E-2</v>
      </c>
      <c r="FZ9" s="219">
        <f>IF(AND($D$14&gt;0,$D$15&gt;0),IF(AND(CC4&gt;$D$14,OR(CC4&lt;$D$15,CC4=$D$15)),FZ4,0),"")</f>
        <v>1.4669388615179146E-2</v>
      </c>
      <c r="GA9" s="219">
        <f>IF(AND($D$14&gt;0,$D$15&gt;0),IF(AND(CD4&gt;$D$14,OR(CD4&lt;$D$15,CD4=$D$15)),GA4,0),"")</f>
        <v>1.4021950947706382E-2</v>
      </c>
      <c r="GB9" s="219">
        <f>IF(AND($D$14&gt;0,$D$15&gt;0),IF(AND(CE4&gt;$D$14,OR(CE4&lt;$D$15,CE4=$D$15)),GB4,0),"")</f>
        <v>1.3310333563431342E-2</v>
      </c>
      <c r="GC9" s="219">
        <f>IF(AND($D$14&gt;0,$D$15&gt;0),IF(AND(CF4&gt;$D$14,OR(CF4&lt;$D$15,CF4=$D$15)),GC4,0),"")</f>
        <v>1.2547393006450185E-2</v>
      </c>
      <c r="GD9" s="219">
        <f>IF(AND($D$14&gt;0,$D$15&gt;0),IF(AND(CG4&gt;$D$14,OR(CG4&lt;$D$15,CG4=$D$15)),GD4,0),"")</f>
        <v>1.174632814209594E-2</v>
      </c>
      <c r="GE9" s="219">
        <f>IF(AND($D$14&gt;0,$D$15&gt;0),IF(AND(CH4&gt;$D$14,OR(CH4&lt;$D$15,CH4=$D$15)),GE4,0),"")</f>
        <v>1.092030637826256E-2</v>
      </c>
      <c r="GF9" s="219">
        <f>IF(AND($D$14&gt;0,$D$15&gt;0),IF(AND(CI4&gt;$D$14,OR(CI4&lt;$D$15,CI4=$D$15)),GF4,0),"")</f>
        <v>1.0082113521630975E-2</v>
      </c>
      <c r="GG9" s="219">
        <f>IF(AND($D$14&gt;0,$D$15&gt;0),IF(AND(CJ4&gt;$D$14,OR(CJ4&lt;$D$15,CJ4=$D$15)),GG4,0),"")</f>
        <v>9.2438397794056652E-3</v>
      </c>
      <c r="GH9" s="219">
        <f>IF(AND($D$14&gt;0,$D$15&gt;0),IF(AND(CK4&gt;$D$14,OR(CK4&lt;$D$15,CK4=$D$15)),GH4,0),"")</f>
        <v>8.4166118980857872E-3</v>
      </c>
      <c r="GI9" s="219">
        <f>IF(AND($D$14&gt;0,$D$15&gt;0),IF(AND(CL4&gt;$D$14,OR(CL4&lt;$D$15,CL4=$D$15)),GI4,0),"")</f>
        <v>7.6103785578759131E-3</v>
      </c>
      <c r="GJ9" s="219">
        <f>IF(AND($D$14&gt;0,$D$15&gt;0),IF(AND(CM4&gt;$D$14,OR(CM4&lt;$D$15,CM4=$D$15)),GJ4,0),"")</f>
        <v>0</v>
      </c>
      <c r="GK9" s="219">
        <f>IF(AND($D$14&gt;0,$D$15&gt;0),IF(AND(CN4&gt;$D$14,OR(CN4&lt;$D$15,CN4=$D$15)),GK4,0),"")</f>
        <v>0</v>
      </c>
      <c r="GL9" s="219">
        <f>IF(AND($D$14&gt;0,$D$15&gt;0),IF(AND(CO4&gt;$D$14,OR(CO4&lt;$D$15,CO4=$D$15)),GL4,0),"")</f>
        <v>0</v>
      </c>
      <c r="GM9" s="219">
        <f>IF(AND($D$14&gt;0,$D$15&gt;0),IF(AND(CP4&gt;$D$14,OR(CP4&lt;$D$15,CP4=$D$15)),GM4,0),"")</f>
        <v>0</v>
      </c>
      <c r="GN9" s="219">
        <f>IF(AND($D$14&gt;0,$D$15&gt;0),IF(AND(CQ4&gt;$D$14,OR(CQ4&lt;$D$15,CQ4=$D$15)),GN4,0),"")</f>
        <v>0</v>
      </c>
      <c r="GO9" s="219">
        <f>IF(AND($D$14&gt;0,$D$15&gt;0),IF(AND(CR4&gt;$D$14,OR(CR4&lt;$D$15,CR4=$D$15)),GO4,0),"")</f>
        <v>0</v>
      </c>
      <c r="GP9" s="219">
        <f>IF(AND($D$14&gt;0,$D$15&gt;0),IF(AND(CS4&gt;$D$14,OR(CS4&lt;$D$15,CS4=$D$15)),GP4,0),"")</f>
        <v>0</v>
      </c>
      <c r="GQ9" s="219">
        <f>IF(AND($D$14&gt;0,$D$15&gt;0),IF(AND(CT4&gt;$D$14,OR(CT4&lt;$D$15,CT4=$D$15)),GQ4,0),"")</f>
        <v>0</v>
      </c>
      <c r="GR9" s="219">
        <f>IF(AND($D$14&gt;0,$D$15&gt;0),IF(AND(CU4&gt;$D$14,OR(CU4&lt;$D$15,CU4=$D$15)),GR4,0),"")</f>
        <v>0</v>
      </c>
      <c r="GS9" s="219">
        <f>IF(AND($D$14&gt;0,$D$15&gt;0),IF(AND(CV4&gt;$D$14,OR(CV4&lt;$D$15,CV4=$D$15)),GS4,0),"")</f>
        <v>0</v>
      </c>
      <c r="GT9" s="219">
        <f>IF(AND($D$14&gt;0,$D$15&gt;0),IF(AND(CW4&gt;$D$14,OR(CW4&lt;$D$15,CW4=$D$15)),GT4,0),"")</f>
        <v>0</v>
      </c>
      <c r="GU9" s="219">
        <f>IF(AND($D$14&gt;0,$D$15&gt;0),IF(AND(CX4&gt;$D$14,OR(CX4&lt;$D$15,CX4=$D$15)),GU4,0),"")</f>
        <v>0</v>
      </c>
      <c r="GV9" s="219">
        <f>IF(AND($D$14&gt;0,$D$15&gt;0),IF(AND(CY4&gt;$D$14,OR(CY4&lt;$D$15,CY4=$D$15)),GV4,0),"")</f>
        <v>0</v>
      </c>
      <c r="GW9" s="219">
        <f>IF(AND($D$14&gt;0,$D$15&gt;0),IF(AND(CZ4&gt;$D$14,OR(CZ4&lt;$D$15,CZ4=$D$15)),GW4,0),"")</f>
        <v>0</v>
      </c>
      <c r="GX9" s="219">
        <f>IF(AND($D$14&gt;0,$D$15&gt;0),IF(AND(DA4&gt;$D$14,OR(DA4&lt;$D$15,DA4=$D$15)),GX4,0),"")</f>
        <v>0</v>
      </c>
      <c r="GY9" s="219">
        <f>IF(AND($D$14&gt;0,$D$15&gt;0),IF(AND(DB4&gt;$D$14,OR(DB4&lt;$D$15,DB4=$D$15)),GY4,0),"")</f>
        <v>0</v>
      </c>
      <c r="GZ9" s="219">
        <f>IF(AND($D$14&gt;0,$D$15&gt;0),IF(AND(DC4&gt;$D$14,OR(DC4&lt;$D$15,DC4=$D$15)),GZ4,0),"")</f>
        <v>0</v>
      </c>
      <c r="HA9" s="219">
        <f>IF(AND($D$14&gt;0,$D$15&gt;0),IF(AND(DD4&gt;$D$14,OR(DD4&lt;$D$15,DD4=$D$15)),HA4,0),"")</f>
        <v>0</v>
      </c>
      <c r="HB9" s="219">
        <f>IF(AND($D$14&gt;0,$D$15&gt;0),IF(AND(DE4&gt;$D$14,OR(DE4&lt;$D$15,DE4=$D$15)),HB4,0),"")</f>
        <v>0</v>
      </c>
      <c r="HC9" s="219">
        <f>IF(AND($D$14&gt;0,$D$15&gt;0),IF(AND(DF4&gt;$D$14,OR(DF4&lt;$D$15,DF4=$D$15)),HC4,0),"")</f>
        <v>0</v>
      </c>
      <c r="HD9" s="219">
        <f>IF(AND($D$14&gt;0,$D$15&gt;0),IF(AND(DG4&gt;$D$14,OR(DG4&lt;$D$15,DG4=$D$15)),HD4,0),"")</f>
        <v>0</v>
      </c>
      <c r="HE9" s="219">
        <f>IF(AND($D$14&gt;0,$D$15&gt;0),IF(AND(DH4&gt;$D$14,OR(DH4&lt;$D$15,DH4=$D$15)),HE4,0),"")</f>
        <v>0</v>
      </c>
      <c r="HF9" s="219">
        <f>IF(AND($D$14&gt;0,$D$15&gt;0),IF(AND(DI4&gt;$D$14,OR(DI4&lt;$D$15,DI4=$D$15)),HF4,0),"")</f>
        <v>0</v>
      </c>
      <c r="HG9" s="219">
        <f>IF(AND($D$14&gt;0,$D$15&gt;0),IF(AND(DJ4&gt;$D$14,OR(DJ4&lt;$D$15,DJ4=$D$15)),HG4,0),"")</f>
        <v>0</v>
      </c>
      <c r="HH9" s="219">
        <f>IF(AND($D$14&gt;0,$D$15&gt;0),IF(AND(DK4&gt;$D$14,OR(DK4&lt;$D$15,DK4=$D$15)),HH4,0),"")</f>
        <v>0</v>
      </c>
      <c r="HI9" s="219">
        <f>IF(AND($D$14&gt;0,$D$15&gt;0),IF(AND(DL4&gt;$D$14,OR(DL4&lt;$D$15,DL4=$D$15)),HI4,0),"")</f>
        <v>0</v>
      </c>
      <c r="HJ9" s="219">
        <f>IF(AND($D$14&gt;0,$D$15&gt;0),IF(AND(DM4&gt;$D$14,OR(DM4&lt;$D$15,DM4=$D$15)),HJ4,0),"")</f>
        <v>0</v>
      </c>
      <c r="HK9" s="219">
        <f>IF(AND($D$14&gt;0,$D$15&gt;0),IF(AND(DN4&gt;$D$14,OR(DN4&lt;$D$15,DN4=$D$15)),HK4,0),"")</f>
        <v>0</v>
      </c>
      <c r="HL9" s="219">
        <f>IF(AND($D$14&gt;0,$D$15&gt;0),IF(AND(DO4&gt;$D$14,OR(DO4&lt;$D$15,DO4=$D$15)),HL4,0),"")</f>
        <v>0</v>
      </c>
      <c r="HM9" s="219">
        <f>IF(AND($D$14&gt;0,$D$15&gt;0),IF(AND(DP4&gt;$D$14,OR(DP4&lt;$D$15,DP4=$D$15)),HM4,0),"")</f>
        <v>0</v>
      </c>
      <c r="HN9" s="219">
        <f>IF(AND($D$14&gt;0,$D$15&gt;0),IF(AND(DQ4&gt;$D$14,OR(DQ4&lt;$D$15,DQ4=$D$15)),HN4,0),"")</f>
        <v>0</v>
      </c>
      <c r="HO9" s="219">
        <f>IF(AND($D$14&gt;0,$D$15&gt;0),IF(AND(DR4&gt;$D$14,OR(DR4&lt;$D$15,DR4=$D$15)),HO4,0),"")</f>
        <v>0</v>
      </c>
      <c r="HP9" s="219">
        <f>IF(AND($D$14&gt;0,$D$15&gt;0),IF(AND(DS4&gt;$D$14,OR(DS4&lt;$D$15,DS4=$D$15)),HP4,0),"")</f>
        <v>0</v>
      </c>
      <c r="HQ9" s="219">
        <f>IF(AND($D$14&gt;0,$D$15&gt;0),IF(AND(DT4&gt;$D$14,OR(DT4&lt;$D$15,DT4=$D$15)),HQ4,0),"")</f>
        <v>0</v>
      </c>
      <c r="HR9" s="219">
        <f>IF(AND($D$14&gt;0,$D$15&gt;0),IF(AND(DU4&gt;$D$14,OR(DU4&lt;$D$15,DU4=$D$15)),HR4,0),"")</f>
        <v>0</v>
      </c>
    </row>
    <row r="10" spans="1:227" ht="15.75" x14ac:dyDescent="0.25">
      <c r="A10" s="5"/>
      <c r="B10" s="5"/>
      <c r="C10" s="34" t="s">
        <v>31</v>
      </c>
      <c r="D10" s="105">
        <v>0.8</v>
      </c>
      <c r="E10" s="39" t="s">
        <v>35</v>
      </c>
      <c r="F10" s="2"/>
      <c r="G10" s="5"/>
      <c r="H10" s="5"/>
      <c r="I10" s="5"/>
      <c r="J10" s="5"/>
      <c r="K10" s="5"/>
      <c r="L10" s="5"/>
      <c r="M10" s="5"/>
      <c r="N10" s="5"/>
      <c r="O10" s="5"/>
      <c r="P10" s="5"/>
      <c r="R10" s="5"/>
      <c r="S10" s="5"/>
      <c r="T10" s="5"/>
      <c r="U10" s="5"/>
      <c r="V10" s="5"/>
      <c r="W10" s="5"/>
      <c r="DV10" s="219">
        <f>IF(AND($D$14&gt;0,$D$15&gt;0),IF(AND(Y4&gt;$D$15),DV4,0),"")</f>
        <v>0</v>
      </c>
      <c r="DW10" s="219">
        <f>IF(AND($D$14&gt;0,$D$15&gt;0),IF(AND(Z4&gt;$D$15),DW4,0),"")</f>
        <v>0</v>
      </c>
      <c r="DX10" s="219">
        <f>IF(AND($D$14&gt;0,$D$15&gt;0),IF(AND(AA4&gt;$D$15),DX4,0),"")</f>
        <v>0</v>
      </c>
      <c r="DY10" s="219">
        <f>IF(AND($D$14&gt;0,$D$15&gt;0),IF(AND(AB4&gt;$D$15),DY4,0),"")</f>
        <v>0</v>
      </c>
      <c r="DZ10" s="219">
        <f>IF(AND($D$14&gt;0,$D$15&gt;0),IF(AND(AC4&gt;$D$15),DZ4,0),"")</f>
        <v>0</v>
      </c>
      <c r="EA10" s="219">
        <f>IF(AND($D$14&gt;0,$D$15&gt;0),IF(AND(AD4&gt;$D$15),EA4,0),"")</f>
        <v>0</v>
      </c>
      <c r="EB10" s="219">
        <f>IF(AND($D$14&gt;0,$D$15&gt;0),IF(AND(AE4&gt;$D$15),EB4,0),"")</f>
        <v>0</v>
      </c>
      <c r="EC10" s="219">
        <f>IF(AND($D$14&gt;0,$D$15&gt;0),IF(AND(AF4&gt;$D$15),EC4,0),"")</f>
        <v>0</v>
      </c>
      <c r="ED10" s="219">
        <f>IF(AND($D$14&gt;0,$D$15&gt;0),IF(AND(AG4&gt;$D$15),ED4,0),"")</f>
        <v>0</v>
      </c>
      <c r="EE10" s="219">
        <f>IF(AND($D$14&gt;0,$D$15&gt;0),IF(AND(AH4&gt;$D$15),EE4,0),"")</f>
        <v>0</v>
      </c>
      <c r="EF10" s="219">
        <f>IF(AND($D$14&gt;0,$D$15&gt;0),IF(AND(AI4&gt;$D$15),EF4,0),"")</f>
        <v>0</v>
      </c>
      <c r="EG10" s="219">
        <f>IF(AND($D$14&gt;0,$D$15&gt;0),IF(AND(AJ4&gt;$D$15),EG4,0),"")</f>
        <v>0</v>
      </c>
      <c r="EH10" s="219">
        <f>IF(AND($D$14&gt;0,$D$15&gt;0),IF(AND(AK4&gt;$D$15),EH4,0),"")</f>
        <v>0</v>
      </c>
      <c r="EI10" s="219">
        <f>IF(AND($D$14&gt;0,$D$15&gt;0),IF(AND(AL4&gt;$D$15),EI4,0),"")</f>
        <v>0</v>
      </c>
      <c r="EJ10" s="219">
        <f>IF(AND($D$14&gt;0,$D$15&gt;0),IF(AND(AM4&gt;$D$15),EJ4,0),"")</f>
        <v>0</v>
      </c>
      <c r="EK10" s="219">
        <f>IF(AND($D$14&gt;0,$D$15&gt;0),IF(AND(AN4&gt;$D$15),EK4,0),"")</f>
        <v>0</v>
      </c>
      <c r="EL10" s="219">
        <f>IF(AND($D$14&gt;0,$D$15&gt;0),IF(AND(AO4&gt;$D$15),EL4,0),"")</f>
        <v>0</v>
      </c>
      <c r="EM10" s="219">
        <f>IF(AND($D$14&gt;0,$D$15&gt;0),IF(AND(AP4&gt;$D$15),EM4,0),"")</f>
        <v>0</v>
      </c>
      <c r="EN10" s="219">
        <f>IF(AND($D$14&gt;0,$D$15&gt;0),IF(AND(AQ4&gt;$D$15),EN4,0),"")</f>
        <v>0</v>
      </c>
      <c r="EO10" s="219">
        <f>IF(AND($D$14&gt;0,$D$15&gt;0),IF(AND(AR4&gt;$D$15),EO4,0),"")</f>
        <v>0</v>
      </c>
      <c r="EP10" s="219">
        <f>IF(AND($D$14&gt;0,$D$15&gt;0),IF(AND(AS4&gt;$D$15),EP4,0),"")</f>
        <v>0</v>
      </c>
      <c r="EQ10" s="219">
        <f>IF(AND($D$14&gt;0,$D$15&gt;0),IF(AND(AT4&gt;$D$15),EQ4,0),"")</f>
        <v>0</v>
      </c>
      <c r="ER10" s="219">
        <f>IF(AND($D$14&gt;0,$D$15&gt;0),IF(AND(AU4&gt;$D$15),ER4,0),"")</f>
        <v>0</v>
      </c>
      <c r="ES10" s="219">
        <f>IF(AND($D$14&gt;0,$D$15&gt;0),IF(AND(AV4&gt;$D$15),ES4,0),"")</f>
        <v>0</v>
      </c>
      <c r="ET10" s="219">
        <f>IF(AND($D$14&gt;0,$D$15&gt;0),IF(AND(AW4&gt;$D$15),ET4,0),"")</f>
        <v>0</v>
      </c>
      <c r="EU10" s="219">
        <f>IF(AND($D$14&gt;0,$D$15&gt;0),IF(AND(AX4&gt;$D$15),EU4,0),"")</f>
        <v>0</v>
      </c>
      <c r="EV10" s="219">
        <f>IF(AND($D$14&gt;0,$D$15&gt;0),IF(AND(AY4&gt;$D$15),EV4,0),"")</f>
        <v>0</v>
      </c>
      <c r="EW10" s="219">
        <f>IF(AND($D$14&gt;0,$D$15&gt;0),IF(AND(AZ4&gt;$D$15),EW4,0),"")</f>
        <v>0</v>
      </c>
      <c r="EX10" s="219">
        <f>IF(AND($D$14&gt;0,$D$15&gt;0),IF(AND(BA4&gt;$D$15),EX4,0),"")</f>
        <v>0</v>
      </c>
      <c r="EY10" s="219">
        <f>IF(AND($D$14&gt;0,$D$15&gt;0),IF(AND(BB4&gt;$D$15),EY4,0),"")</f>
        <v>0</v>
      </c>
      <c r="EZ10" s="219">
        <f>IF(AND($D$14&gt;0,$D$15&gt;0),IF(AND(BC4&gt;$D$15),EZ4,0),"")</f>
        <v>0</v>
      </c>
      <c r="FA10" s="219">
        <f>IF(AND($D$14&gt;0,$D$15&gt;0),IF(AND(BD4&gt;$D$15),FA4,0),"")</f>
        <v>0</v>
      </c>
      <c r="FB10" s="219">
        <f>IF(AND($D$14&gt;0,$D$15&gt;0),IF(AND(BE4&gt;$D$15),FB4,0),"")</f>
        <v>0</v>
      </c>
      <c r="FC10" s="219">
        <f>IF(AND($D$14&gt;0,$D$15&gt;0),IF(AND(BF4&gt;$D$15),FC4,0),"")</f>
        <v>0</v>
      </c>
      <c r="FD10" s="219">
        <f>IF(AND($D$14&gt;0,$D$15&gt;0),IF(AND(BG4&gt;$D$15),FD4,0),"")</f>
        <v>0</v>
      </c>
      <c r="FE10" s="219">
        <f>IF(AND($D$14&gt;0,$D$15&gt;0),IF(AND(BH4&gt;$D$15),FE4,0),"")</f>
        <v>0</v>
      </c>
      <c r="FF10" s="219">
        <f>IF(AND($D$14&gt;0,$D$15&gt;0),IF(AND(BI4&gt;$D$15),FF4,0),"")</f>
        <v>0</v>
      </c>
      <c r="FG10" s="219">
        <f>IF(AND($D$14&gt;0,$D$15&gt;0),IF(AND(BJ4&gt;$D$15),FG4,0),"")</f>
        <v>0</v>
      </c>
      <c r="FH10" s="219">
        <f>IF(AND($D$14&gt;0,$D$15&gt;0),IF(AND(BK4&gt;$D$15),FH4,0),"")</f>
        <v>0</v>
      </c>
      <c r="FI10" s="219">
        <f>IF(AND($D$14&gt;0,$D$15&gt;0),IF(AND(BL4&gt;$D$15),FI4,0),"")</f>
        <v>0</v>
      </c>
      <c r="FJ10" s="219">
        <f>IF(AND($D$14&gt;0,$D$15&gt;0),IF(AND(BM4&gt;$D$15),FJ4,0),"")</f>
        <v>0</v>
      </c>
      <c r="FK10" s="219">
        <f>IF(AND($D$14&gt;0,$D$15&gt;0),IF(AND(BN4&gt;$D$15),FK4,0),"")</f>
        <v>0</v>
      </c>
      <c r="FL10" s="219">
        <f>IF(AND($D$14&gt;0,$D$15&gt;0),IF(AND(BO4&gt;$D$15),FL4,0),"")</f>
        <v>0</v>
      </c>
      <c r="FM10" s="219">
        <f>IF(AND($D$14&gt;0,$D$15&gt;0),IF(AND(BP4&gt;$D$15),FM4,0),"")</f>
        <v>0</v>
      </c>
      <c r="FN10" s="219">
        <f>IF(AND($D$14&gt;0,$D$15&gt;0),IF(AND(BQ4&gt;$D$15),FN4,0),"")</f>
        <v>0</v>
      </c>
      <c r="FO10" s="219">
        <f>IF(AND($D$14&gt;0,$D$15&gt;0),IF(AND(BR4&gt;$D$15),FO4,0),"")</f>
        <v>0</v>
      </c>
      <c r="FP10" s="219">
        <f>IF(AND($D$14&gt;0,$D$15&gt;0),IF(AND(BS4&gt;$D$15),FP4,0),"")</f>
        <v>0</v>
      </c>
      <c r="FQ10" s="219">
        <f>IF(AND($D$14&gt;0,$D$15&gt;0),IF(AND(BT4&gt;$D$15),FQ4,0),"")</f>
        <v>0</v>
      </c>
      <c r="FR10" s="219">
        <f>IF(AND($D$14&gt;0,$D$15&gt;0),IF(AND(BU4&gt;$D$15),FR4,0),"")</f>
        <v>0</v>
      </c>
      <c r="FS10" s="219">
        <f>IF(AND($D$14&gt;0,$D$15&gt;0),IF(AND(BV4&gt;$D$15),FS4,0),"")</f>
        <v>0</v>
      </c>
      <c r="FT10" s="219">
        <f>IF(AND($D$14&gt;0,$D$15&gt;0),IF(AND(BW4&gt;$D$15),FT4,0),"")</f>
        <v>0</v>
      </c>
      <c r="FU10" s="219">
        <f>IF(AND($D$14&gt;0,$D$15&gt;0),IF(AND(BX4&gt;$D$15),FU4,0),"")</f>
        <v>0</v>
      </c>
      <c r="FV10" s="219">
        <f>IF(AND($D$14&gt;0,$D$15&gt;0),IF(AND(BY4&gt;$D$15),FV4,0),"")</f>
        <v>0</v>
      </c>
      <c r="FW10" s="219">
        <f>IF(AND($D$14&gt;0,$D$15&gt;0),IF(AND(BZ4&gt;$D$15),FW4,0),"")</f>
        <v>0</v>
      </c>
      <c r="FX10" s="219">
        <f>IF(AND($D$14&gt;0,$D$15&gt;0),IF(AND(CA4&gt;$D$15),FX4,0),"")</f>
        <v>0</v>
      </c>
      <c r="FY10" s="219">
        <f>IF(AND($D$14&gt;0,$D$15&gt;0),IF(AND(CB4&gt;$D$15),FY4,0),"")</f>
        <v>0</v>
      </c>
      <c r="FZ10" s="219">
        <f>IF(AND($D$14&gt;0,$D$15&gt;0),IF(AND(CC4&gt;$D$15),FZ4,0),"")</f>
        <v>0</v>
      </c>
      <c r="GA10" s="219">
        <f>IF(AND($D$14&gt;0,$D$15&gt;0),IF(AND(CD4&gt;$D$15),GA4,0),"")</f>
        <v>0</v>
      </c>
      <c r="GB10" s="219">
        <f>IF(AND($D$14&gt;0,$D$15&gt;0),IF(AND(CE4&gt;$D$15),GB4,0),"")</f>
        <v>0</v>
      </c>
      <c r="GC10" s="219">
        <f>IF(AND($D$14&gt;0,$D$15&gt;0),IF(AND(CF4&gt;$D$15),GC4,0),"")</f>
        <v>0</v>
      </c>
      <c r="GD10" s="219">
        <f>IF(AND($D$14&gt;0,$D$15&gt;0),IF(AND(CG4&gt;$D$15),GD4,0),"")</f>
        <v>0</v>
      </c>
      <c r="GE10" s="219">
        <f>IF(AND($D$14&gt;0,$D$15&gt;0),IF(AND(CH4&gt;$D$15),GE4,0),"")</f>
        <v>0</v>
      </c>
      <c r="GF10" s="219">
        <f>IF(AND($D$14&gt;0,$D$15&gt;0),IF(AND(CI4&gt;$D$15),GF4,0),"")</f>
        <v>0</v>
      </c>
      <c r="GG10" s="219">
        <f>IF(AND($D$14&gt;0,$D$15&gt;0),IF(AND(CJ4&gt;$D$15),GG4,0),"")</f>
        <v>0</v>
      </c>
      <c r="GH10" s="219">
        <f>IF(AND($D$14&gt;0,$D$15&gt;0),IF(AND(CK4&gt;$D$15),GH4,0),"")</f>
        <v>0</v>
      </c>
      <c r="GI10" s="219">
        <f>IF(AND($D$14&gt;0,$D$15&gt;0),IF(AND(CL4&gt;$D$15),GI4,0),"")</f>
        <v>0</v>
      </c>
      <c r="GJ10" s="219">
        <f>IF(AND($D$14&gt;0,$D$15&gt;0),IF(AND(CM4&gt;$D$15),GJ4,0),"")</f>
        <v>6.8337531114997345E-3</v>
      </c>
      <c r="GK10" s="219">
        <f>IF(AND($D$14&gt;0,$D$15&gt;0),IF(AND(CN4&gt;$D$15),GK4,0),"")</f>
        <v>6.0939147616473214E-3</v>
      </c>
      <c r="GL10" s="219">
        <f>IF(AND($D$14&gt;0,$D$15&gt;0),IF(AND(CO4&gt;$D$15),GL4,0),"")</f>
        <v>5.3965664860788224E-3</v>
      </c>
      <c r="GM10" s="219">
        <f>IF(AND($D$14&gt;0,$D$15&gt;0),IF(AND(CP4&gt;$D$15),GM4,0),"")</f>
        <v>4.7459455883413285E-3</v>
      </c>
      <c r="GN10" s="219">
        <f>IF(AND($D$14&gt;0,$D$15&gt;0),IF(AND(CQ4&gt;$D$15),GN4,0),"")</f>
        <v>4.1448807830311947E-3</v>
      </c>
      <c r="GO10" s="219">
        <f>IF(AND($D$14&gt;0,$D$15&gt;0),IF(AND(CR4&gt;$D$15),GO4,0),"")</f>
        <v>3.5948882844379798E-3</v>
      </c>
      <c r="GP10" s="219">
        <f>IF(AND($D$14&gt;0,$D$15&gt;0),IF(AND(CS4&gt;$D$15),GP4,0),"")</f>
        <v>3.0962984816247127E-3</v>
      </c>
      <c r="GQ10" s="219">
        <f>IF(AND($D$14&gt;0,$D$15&gt;0),IF(AND(CT4&gt;$D$15),GQ4,0),"")</f>
        <v>2.6484044382067639E-3</v>
      </c>
      <c r="GR10" s="219">
        <f>IF(AND($D$14&gt;0,$D$15&gt;0),IF(AND(CU4&gt;$D$15),GR4,0),"")</f>
        <v>2.2496236047161691E-3</v>
      </c>
      <c r="GS10" s="219">
        <f>IF(AND($D$14&gt;0,$D$15&gt;0),IF(AND(CV4&gt;$D$15),GS4,0),"")</f>
        <v>1.8976647030377323E-3</v>
      </c>
      <c r="GT10" s="219">
        <f>IF(AND($D$14&gt;0,$D$15&gt;0),IF(AND(CW4&gt;$D$15),GT4,0),"")</f>
        <v>1.5896926461007493E-3</v>
      </c>
      <c r="GU10" s="219">
        <f>IF(AND($D$14&gt;0,$D$15&gt;0),IF(AND(CX4&gt;$D$15),GU4,0),"")</f>
        <v>1.3224854931528092E-3</v>
      </c>
      <c r="GV10" s="219">
        <f>IF(AND($D$14&gt;0,$D$15&gt;0),IF(AND(CY4&gt;$D$15),GV4,0),"")</f>
        <v>1.092578712237895E-3</v>
      </c>
      <c r="GW10" s="219">
        <f>IF(AND($D$14&gt;0,$D$15&gt;0),IF(AND(CZ4&gt;$D$15),GW4,0),"")</f>
        <v>8.9639333403223579E-4</v>
      </c>
      <c r="GX10" s="219">
        <f>IF(AND($D$14&gt;0,$D$15&gt;0),IF(AND(DA4&gt;$D$15),GX4,0),"")</f>
        <v>7.3034585389868914E-4</v>
      </c>
      <c r="GY10" s="219">
        <f>IF(AND($D$14&gt;0,$D$15&gt;0),IF(AND(DB4&gt;$D$15),GY4,0),"")</f>
        <v>5.9093890643488749E-4</v>
      </c>
      <c r="GZ10" s="219">
        <f>IF(AND($D$14&gt;0,$D$15&gt;0),IF(AND(DC4&gt;$D$15),GZ4,0),"")</f>
        <v>4.7483275099156013E-4</v>
      </c>
      <c r="HA10" s="219">
        <f>IF(AND($D$14&gt;0,$D$15&gt;0),IF(AND(DD4&gt;$D$15),HA4,0),"")</f>
        <v>3.7889843756629387E-4</v>
      </c>
      <c r="HB10" s="219">
        <f>IF(AND($D$14&gt;0,$D$15&gt;0),IF(AND(DE4&gt;$D$15),HB4,0),"")</f>
        <v>3.002541568587176E-4</v>
      </c>
      <c r="HC10" s="219">
        <f>IF(AND($D$14&gt;0,$D$15&gt;0),IF(AND(DF4&gt;$D$15),HC4,0),"")</f>
        <v>2.3628671747691213E-4</v>
      </c>
      <c r="HD10" s="219">
        <f>IF(AND($D$14&gt;0,$D$15&gt;0),IF(AND(DG4&gt;$D$15),HD4,0),"")</f>
        <v>1.8466035049741696E-4</v>
      </c>
      <c r="HE10" s="219">
        <f>IF(AND($D$14&gt;0,$D$15&gt;0),IF(AND(DH4&gt;$D$15),HE4,0),"")</f>
        <v>1.4331513863260402E-4</v>
      </c>
      <c r="HF10" s="219">
        <f>IF(AND($D$14&gt;0,$D$15&gt;0),IF(AND(DI4&gt;$D$15),HF4,0),"")</f>
        <v>1.1045733143458772E-4</v>
      </c>
      <c r="HG10" s="219">
        <f>IF(AND($D$14&gt;0,$D$15&gt;0),IF(AND(DJ4&gt;$D$15),HG4,0),"")</f>
        <v>8.4543669054157E-5</v>
      </c>
      <c r="HH10" s="219">
        <f>IF(AND($D$14&gt;0,$D$15&gt;0),IF(AND(DK4&gt;$D$15),HH4,0),"")</f>
        <v>6.4261624845462725E-5</v>
      </c>
      <c r="HI10" s="219">
        <f>IF(AND($D$14&gt;0,$D$15&gt;0),IF(AND(DL4&gt;$D$15),HI4,0),"")</f>
        <v>4.8507219321516028E-5</v>
      </c>
      <c r="HJ10" s="219">
        <f>IF(AND($D$14&gt;0,$D$15&gt;0),IF(AND(DM4&gt;$D$15),HJ4,0),"")</f>
        <v>3.636177896024E-5</v>
      </c>
      <c r="HK10" s="219">
        <f>IF(AND($D$14&gt;0,$D$15&gt;0),IF(AND(DN4&gt;$D$15),HK4,0),"")</f>
        <v>2.7068733204981822E-5</v>
      </c>
      <c r="HL10" s="219">
        <f>IF(AND($D$14&gt;0,$D$15&gt;0),IF(AND(DO4&gt;$D$15),HL4,0),"")</f>
        <v>2.0011277150867528E-5</v>
      </c>
      <c r="HM10" s="219">
        <f>IF(AND($D$14&gt;0,$D$15&gt;0),IF(AND(DP4&gt;$D$15),HM4,0),"")</f>
        <v>1.4691486765310226E-5</v>
      </c>
      <c r="HN10" s="219">
        <f>IF(AND($D$14&gt;0,$D$15&gt;0),IF(AND(DQ4&gt;$D$15),HN4,0),"")</f>
        <v>1.0711264794262764E-5</v>
      </c>
      <c r="HO10" s="219">
        <f>IF(AND($D$14&gt;0,$D$15&gt;0),IF(AND(DR4&gt;$D$15),HO4,0),"")</f>
        <v>7.7553219081560061E-6</v>
      </c>
      <c r="HP10" s="219">
        <f>IF(AND($D$14&gt;0,$D$15&gt;0),IF(AND(DS4&gt;$D$15),HP4,0),"")</f>
        <v>5.5762594068702237E-6</v>
      </c>
      <c r="HQ10" s="219">
        <f>IF(AND($D$14&gt;0,$D$15&gt;0),IF(AND(DT4&gt;$D$15),HQ4,0),"")</f>
        <v>3.9817150312558068E-6</v>
      </c>
      <c r="HR10" s="219">
        <f>IF(AND($D$14&gt;0,$D$15&gt;0),IF(AND(DU4&gt;$D$15),HR4,0),"")</f>
        <v>2.8234587453674017E-6</v>
      </c>
    </row>
    <row r="11" spans="1:227" ht="15.75" x14ac:dyDescent="0.25">
      <c r="A11" s="5"/>
      <c r="C11" s="34" t="s">
        <v>30</v>
      </c>
      <c r="D11" s="83">
        <f>IF(AND(D10&gt;0,D10&lt;1,NOT(J5="")),_xlfn.NORM.INV((1-$D$10)/2,$G$5,$J$5),"")</f>
        <v>89.242762426929588</v>
      </c>
      <c r="E11" s="40"/>
      <c r="F11" s="2"/>
      <c r="G11" s="5"/>
      <c r="H11" s="5"/>
      <c r="I11" s="5"/>
      <c r="J11" s="5"/>
      <c r="K11" s="5"/>
      <c r="L11" s="5"/>
      <c r="M11" s="5"/>
      <c r="N11" s="5"/>
      <c r="O11" s="5"/>
      <c r="P11" s="5"/>
      <c r="Q11" s="5"/>
      <c r="R11" s="5"/>
      <c r="S11" s="5"/>
      <c r="T11" s="5"/>
      <c r="U11" s="5"/>
      <c r="V11" s="5"/>
      <c r="W11" s="5"/>
      <c r="DV11" s="281">
        <f>MAX(DV8:DV10)</f>
        <v>2.8234587453674017E-6</v>
      </c>
      <c r="DW11" s="281">
        <f>MAX(DW8:DW10)</f>
        <v>3.9817150312558068E-6</v>
      </c>
      <c r="DX11" s="281">
        <f>MAX(DX8:DX10)</f>
        <v>5.5762594068702237E-6</v>
      </c>
      <c r="DY11" s="281">
        <f>MAX(DY8:DY10)</f>
        <v>7.7553219081560061E-6</v>
      </c>
      <c r="DZ11" s="281">
        <f>MAX(DZ8:DZ10)</f>
        <v>1.0711264794262764E-5</v>
      </c>
      <c r="EA11" s="281">
        <f>MAX(EA8:EA10)</f>
        <v>1.4691486765310226E-5</v>
      </c>
      <c r="EB11" s="281">
        <f>MAX(EB8:EB10)</f>
        <v>2.0011277150867528E-5</v>
      </c>
      <c r="EC11" s="281">
        <f>MAX(EC8:EC10)</f>
        <v>2.7068733204981822E-5</v>
      </c>
      <c r="ED11" s="281">
        <f>MAX(ED8:ED10)</f>
        <v>3.636177896024E-5</v>
      </c>
      <c r="EE11" s="281">
        <f>MAX(EE8:EE10)</f>
        <v>4.8507219321516028E-5</v>
      </c>
      <c r="EF11" s="281">
        <f>MAX(EF8:EF10)</f>
        <v>6.4261624845462725E-5</v>
      </c>
      <c r="EG11" s="281">
        <f>MAX(EG8:EG10)</f>
        <v>8.4543669054157E-5</v>
      </c>
      <c r="EH11" s="281">
        <f>MAX(EH8:EH10)</f>
        <v>1.1045733143458772E-4</v>
      </c>
      <c r="EI11" s="281">
        <f>MAX(EI8:EI10)</f>
        <v>1.4331513863260402E-4</v>
      </c>
      <c r="EJ11" s="281">
        <f>MAX(EJ8:EJ10)</f>
        <v>1.8466035049741696E-4</v>
      </c>
      <c r="EK11" s="281">
        <f>MAX(EK8:EK10)</f>
        <v>2.3628671747691213E-4</v>
      </c>
      <c r="EL11" s="281">
        <f>MAX(EL8:EL10)</f>
        <v>3.002541568587176E-4</v>
      </c>
      <c r="EM11" s="281">
        <f>MAX(EM8:EM10)</f>
        <v>3.7889843756629387E-4</v>
      </c>
      <c r="EN11" s="281">
        <f>MAX(EN8:EN10)</f>
        <v>4.7483275099156013E-4</v>
      </c>
      <c r="EO11" s="281">
        <f>MAX(EO8:EO10)</f>
        <v>5.9093890643488749E-4</v>
      </c>
      <c r="EP11" s="281">
        <f>MAX(EP8:EP10)</f>
        <v>7.3034585389868914E-4</v>
      </c>
      <c r="EQ11" s="281">
        <f>MAX(EQ8:EQ10)</f>
        <v>8.9639333403223579E-4</v>
      </c>
      <c r="ER11" s="281">
        <f>MAX(ER8:ER10)</f>
        <v>1.092578712237895E-3</v>
      </c>
      <c r="ES11" s="281">
        <f>MAX(ES8:ES10)</f>
        <v>1.3224854931528092E-3</v>
      </c>
      <c r="ET11" s="281">
        <f>MAX(ET8:ET10)</f>
        <v>1.5896926461007493E-3</v>
      </c>
      <c r="EU11" s="281">
        <f>MAX(EU8:EU10)</f>
        <v>1.8976647030377323E-3</v>
      </c>
      <c r="EV11" s="281">
        <f>MAX(EV8:EV10)</f>
        <v>2.2496236047161691E-3</v>
      </c>
      <c r="EW11" s="281">
        <f>MAX(EW8:EW10)</f>
        <v>2.6484044382067639E-3</v>
      </c>
      <c r="EX11" s="281">
        <f>MAX(EX8:EX10)</f>
        <v>3.0962984816247127E-3</v>
      </c>
      <c r="EY11" s="281">
        <f>MAX(EY8:EY10)</f>
        <v>3.5948882844379798E-3</v>
      </c>
      <c r="EZ11" s="281">
        <f>MAX(EZ8:EZ10)</f>
        <v>4.1448807830311947E-3</v>
      </c>
      <c r="FA11" s="281">
        <f>MAX(FA8:FA10)</f>
        <v>4.7459455883413285E-3</v>
      </c>
      <c r="FB11" s="281">
        <f>MAX(FB8:FB10)</f>
        <v>5.3965664860788224E-3</v>
      </c>
      <c r="FC11" s="281">
        <f>MAX(FC8:FC10)</f>
        <v>6.0939147616473214E-3</v>
      </c>
      <c r="FD11" s="281">
        <f>MAX(FD8:FD10)</f>
        <v>6.8337531114997345E-3</v>
      </c>
      <c r="FE11" s="281">
        <f>MAX(FE8:FE10)</f>
        <v>7.6103785578759131E-3</v>
      </c>
      <c r="FF11" s="281">
        <f>MAX(FF8:FF10)</f>
        <v>8.4166118980857872E-3</v>
      </c>
      <c r="FG11" s="281">
        <f>MAX(FG8:FG10)</f>
        <v>9.2438397794056652E-3</v>
      </c>
      <c r="FH11" s="281">
        <f>MAX(FH8:FH10)</f>
        <v>1.0082113521630975E-2</v>
      </c>
      <c r="FI11" s="281">
        <f>MAX(FI8:FI10)</f>
        <v>1.092030637826256E-2</v>
      </c>
      <c r="FJ11" s="281">
        <f>MAX(FJ8:FJ10)</f>
        <v>1.174632814209594E-2</v>
      </c>
      <c r="FK11" s="281">
        <f>MAX(FK8:FK10)</f>
        <v>1.2547393006450185E-2</v>
      </c>
      <c r="FL11" s="281">
        <f>MAX(FL8:FL10)</f>
        <v>1.3310333563431342E-2</v>
      </c>
      <c r="FM11" s="281">
        <f>MAX(FM8:FM10)</f>
        <v>1.4021950947706382E-2</v>
      </c>
      <c r="FN11" s="281">
        <f>MAX(FN8:FN10)</f>
        <v>1.4669388615179146E-2</v>
      </c>
      <c r="FO11" s="281">
        <f>MAX(FO8:FO10)</f>
        <v>1.5240515267250102E-2</v>
      </c>
      <c r="FP11" s="281">
        <f>MAX(FP8:FP10)</f>
        <v>1.5724301153874715E-2</v>
      </c>
      <c r="FQ11" s="281">
        <f>MAX(FQ8:FQ10)</f>
        <v>1.611117153345205E-2</v>
      </c>
      <c r="FR11" s="281">
        <f>MAX(FR8:FR10)</f>
        <v>1.6393321504247497E-2</v>
      </c>
      <c r="FS11" s="281">
        <f>MAX(FS8:FS10)</f>
        <v>1.6564977760764248E-2</v>
      </c>
      <c r="FT11" s="281">
        <f>MAX(FT8:FT10)</f>
        <v>1.662259501672636E-2</v>
      </c>
      <c r="FU11" s="281">
        <f>MAX(FU8:FU10)</f>
        <v>1.6564977760764248E-2</v>
      </c>
      <c r="FV11" s="281">
        <f>MAX(FV8:FV10)</f>
        <v>1.6393321504247497E-2</v>
      </c>
      <c r="FW11" s="281">
        <f>MAX(FW8:FW10)</f>
        <v>1.611117153345205E-2</v>
      </c>
      <c r="FX11" s="281">
        <f>MAX(FX8:FX10)</f>
        <v>1.5724301153874715E-2</v>
      </c>
      <c r="FY11" s="281">
        <f>MAX(FY8:FY10)</f>
        <v>1.5240515267250102E-2</v>
      </c>
      <c r="FZ11" s="281">
        <f>MAX(FZ8:FZ10)</f>
        <v>1.4669388615179146E-2</v>
      </c>
      <c r="GA11" s="281">
        <f>MAX(GA8:GA10)</f>
        <v>1.4021950947706382E-2</v>
      </c>
      <c r="GB11" s="281">
        <f>MAX(GB8:GB10)</f>
        <v>1.3310333563431342E-2</v>
      </c>
      <c r="GC11" s="281">
        <f>MAX(GC8:GC10)</f>
        <v>1.2547393006450185E-2</v>
      </c>
      <c r="GD11" s="281">
        <f>MAX(GD8:GD10)</f>
        <v>1.174632814209594E-2</v>
      </c>
      <c r="GE11" s="281">
        <f>MAX(GE8:GE10)</f>
        <v>1.092030637826256E-2</v>
      </c>
      <c r="GF11" s="281">
        <f>MAX(GF8:GF10)</f>
        <v>1.0082113521630975E-2</v>
      </c>
      <c r="GG11" s="281">
        <f>MAX(GG8:GG10)</f>
        <v>9.2438397794056652E-3</v>
      </c>
      <c r="GH11" s="281">
        <f>MAX(GH8:GH10)</f>
        <v>8.4166118980857872E-3</v>
      </c>
      <c r="GI11" s="281">
        <f>MAX(GI8:GI10)</f>
        <v>7.6103785578759131E-3</v>
      </c>
      <c r="GJ11" s="281">
        <f>MAX(GJ8:GJ10)</f>
        <v>6.8337531114997345E-3</v>
      </c>
      <c r="GK11" s="281">
        <f>MAX(GK8:GK10)</f>
        <v>6.0939147616473214E-3</v>
      </c>
      <c r="GL11" s="281">
        <f>MAX(GL8:GL10)</f>
        <v>5.3965664860788224E-3</v>
      </c>
      <c r="GM11" s="281">
        <f>MAX(GM8:GM10)</f>
        <v>4.7459455883413285E-3</v>
      </c>
      <c r="GN11" s="281">
        <f>MAX(GN8:GN10)</f>
        <v>4.1448807830311947E-3</v>
      </c>
      <c r="GO11" s="281">
        <f>MAX(GO8:GO10)</f>
        <v>3.5948882844379798E-3</v>
      </c>
      <c r="GP11" s="281">
        <f>MAX(GP8:GP10)</f>
        <v>3.0962984816247127E-3</v>
      </c>
      <c r="GQ11" s="281">
        <f>MAX(GQ8:GQ10)</f>
        <v>2.6484044382067639E-3</v>
      </c>
      <c r="GR11" s="281">
        <f>MAX(GR8:GR10)</f>
        <v>2.2496236047161691E-3</v>
      </c>
      <c r="GS11" s="281">
        <f>MAX(GS8:GS10)</f>
        <v>1.8976647030377323E-3</v>
      </c>
      <c r="GT11" s="281">
        <f>MAX(GT8:GT10)</f>
        <v>1.5896926461007493E-3</v>
      </c>
      <c r="GU11" s="281">
        <f>MAX(GU8:GU10)</f>
        <v>1.3224854931528092E-3</v>
      </c>
      <c r="GV11" s="281">
        <f>MAX(GV8:GV10)</f>
        <v>1.092578712237895E-3</v>
      </c>
      <c r="GW11" s="281">
        <f>MAX(GW8:GW10)</f>
        <v>8.9639333403223579E-4</v>
      </c>
      <c r="GX11" s="281">
        <f>MAX(GX8:GX10)</f>
        <v>7.3034585389868914E-4</v>
      </c>
      <c r="GY11" s="281">
        <f>MAX(GY8:GY10)</f>
        <v>5.9093890643488749E-4</v>
      </c>
      <c r="GZ11" s="281">
        <f>MAX(GZ8:GZ10)</f>
        <v>4.7483275099156013E-4</v>
      </c>
      <c r="HA11" s="281">
        <f>MAX(HA8:HA10)</f>
        <v>3.7889843756629387E-4</v>
      </c>
      <c r="HB11" s="281">
        <f>MAX(HB8:HB10)</f>
        <v>3.002541568587176E-4</v>
      </c>
      <c r="HC11" s="281">
        <f>MAX(HC8:HC10)</f>
        <v>2.3628671747691213E-4</v>
      </c>
      <c r="HD11" s="281">
        <f>MAX(HD8:HD10)</f>
        <v>1.8466035049741696E-4</v>
      </c>
      <c r="HE11" s="281">
        <f>MAX(HE8:HE10)</f>
        <v>1.4331513863260402E-4</v>
      </c>
      <c r="HF11" s="281">
        <f>MAX(HF8:HF10)</f>
        <v>1.1045733143458772E-4</v>
      </c>
      <c r="HG11" s="281">
        <f>MAX(HG8:HG10)</f>
        <v>8.4543669054157E-5</v>
      </c>
      <c r="HH11" s="281">
        <f>MAX(HH8:HH10)</f>
        <v>6.4261624845462725E-5</v>
      </c>
      <c r="HI11" s="281">
        <f>MAX(HI8:HI10)</f>
        <v>4.8507219321516028E-5</v>
      </c>
      <c r="HJ11" s="281">
        <f>MAX(HJ8:HJ10)</f>
        <v>3.636177896024E-5</v>
      </c>
      <c r="HK11" s="281">
        <f>MAX(HK8:HK10)</f>
        <v>2.7068733204981822E-5</v>
      </c>
      <c r="HL11" s="281">
        <f>MAX(HL8:HL10)</f>
        <v>2.0011277150867528E-5</v>
      </c>
      <c r="HM11" s="281">
        <f>MAX(HM8:HM10)</f>
        <v>1.4691486765310226E-5</v>
      </c>
      <c r="HN11" s="281">
        <f>MAX(HN8:HN10)</f>
        <v>1.0711264794262764E-5</v>
      </c>
      <c r="HO11" s="281">
        <f>MAX(HO8:HO10)</f>
        <v>7.7553219081560061E-6</v>
      </c>
      <c r="HP11" s="281">
        <f>MAX(HP8:HP10)</f>
        <v>5.5762594068702237E-6</v>
      </c>
      <c r="HQ11" s="281">
        <f>MAX(HQ8:HQ10)</f>
        <v>3.9817150312558068E-6</v>
      </c>
      <c r="HR11" s="281">
        <f>MAX(HR8:HR10)</f>
        <v>2.8234587453674017E-6</v>
      </c>
    </row>
    <row r="12" spans="1:227" ht="15.75" x14ac:dyDescent="0.25">
      <c r="A12" s="5"/>
      <c r="B12" s="5"/>
      <c r="C12" s="34" t="s">
        <v>84</v>
      </c>
      <c r="D12" s="83">
        <f>IF(AND(D10&gt;0,D10&lt;1,NOT(J5="")),_xlfn.NORM.INV(($D$10+(1-$D$10)/2),$G$5,$J$5),"")</f>
        <v>150.75723757307043</v>
      </c>
      <c r="E12" s="40"/>
      <c r="F12" s="41"/>
      <c r="G12" s="5"/>
      <c r="H12" s="5"/>
      <c r="I12" s="5"/>
      <c r="J12" s="5"/>
      <c r="K12" s="5"/>
      <c r="L12" s="5"/>
      <c r="M12" s="5"/>
      <c r="N12" s="5"/>
      <c r="O12" s="5"/>
      <c r="P12" s="5"/>
      <c r="Q12" s="5"/>
      <c r="R12" s="5"/>
      <c r="S12" s="5"/>
      <c r="T12" s="5"/>
      <c r="U12" s="5"/>
      <c r="V12" s="5"/>
      <c r="W12" s="5"/>
    </row>
    <row r="13" spans="1:227" ht="17.25" x14ac:dyDescent="0.3">
      <c r="A13" s="5"/>
      <c r="B13" s="5"/>
      <c r="C13" s="34"/>
      <c r="D13" s="43"/>
      <c r="E13" s="40"/>
      <c r="F13" s="2"/>
      <c r="G13" s="5"/>
      <c r="H13" s="5"/>
      <c r="I13" s="5"/>
      <c r="J13" s="5"/>
      <c r="K13" s="5"/>
      <c r="L13" s="5"/>
      <c r="M13" s="5"/>
      <c r="N13" s="5"/>
      <c r="O13" s="5"/>
      <c r="P13" s="5"/>
      <c r="Q13" s="5"/>
      <c r="R13" s="5"/>
      <c r="S13" s="5"/>
      <c r="T13" s="5"/>
      <c r="U13" s="5"/>
      <c r="V13" s="5"/>
      <c r="W13" s="5"/>
    </row>
    <row r="14" spans="1:227" ht="15.75" x14ac:dyDescent="0.25">
      <c r="A14" s="5"/>
      <c r="B14" s="5"/>
      <c r="C14" s="84" t="s">
        <v>33</v>
      </c>
      <c r="D14" s="106">
        <v>89</v>
      </c>
      <c r="E14" s="40"/>
      <c r="F14" s="47" t="s">
        <v>37</v>
      </c>
      <c r="G14" s="5"/>
      <c r="H14" s="5"/>
      <c r="I14" s="5"/>
      <c r="J14" s="5"/>
      <c r="K14" s="5"/>
      <c r="L14" s="5"/>
      <c r="M14" s="5"/>
      <c r="N14" s="5"/>
      <c r="O14" s="5"/>
      <c r="P14" s="5"/>
      <c r="Q14" s="5"/>
      <c r="R14" s="5"/>
      <c r="S14" s="5"/>
      <c r="T14" s="5"/>
      <c r="U14" s="5"/>
      <c r="V14" s="5"/>
      <c r="W14" s="5"/>
    </row>
    <row r="15" spans="1:227" ht="15.75" x14ac:dyDescent="0.25">
      <c r="A15" s="5"/>
      <c r="B15" s="5"/>
      <c r="C15" s="84" t="s">
        <v>34</v>
      </c>
      <c r="D15" s="106">
        <v>151</v>
      </c>
      <c r="E15" s="40"/>
      <c r="F15" s="47" t="s">
        <v>38</v>
      </c>
      <c r="G15" s="5"/>
      <c r="H15" s="5"/>
      <c r="I15" s="5"/>
      <c r="J15" s="5"/>
      <c r="K15" s="5"/>
      <c r="L15" s="5"/>
      <c r="M15" s="5"/>
      <c r="N15" s="5"/>
      <c r="O15" s="5"/>
      <c r="P15" s="5"/>
      <c r="Q15" s="5"/>
      <c r="R15" s="5"/>
      <c r="S15" s="5"/>
      <c r="T15" s="5"/>
      <c r="U15" s="5"/>
      <c r="V15" s="5"/>
      <c r="W15" s="5"/>
    </row>
    <row r="16" spans="1:227" ht="17.25" x14ac:dyDescent="0.3">
      <c r="A16" s="5"/>
      <c r="B16" s="5"/>
      <c r="C16" s="84" t="s">
        <v>85</v>
      </c>
      <c r="D16" s="44">
        <f>IF(AND($D$14&gt;0,$D$15&gt;0,$D$14&lt;$D$15,NOT(J5="")),_xlfn.NORM.DIST($D$15,$G$5,$J$5,TRUE)-_xlfn.NORM.DIST($D$14,$G$5,$J$5,TRUE),"")</f>
        <v>0.80352739416061048</v>
      </c>
      <c r="E16" s="40"/>
      <c r="F16" s="47" t="s">
        <v>66</v>
      </c>
      <c r="G16" s="5"/>
      <c r="H16" s="5"/>
      <c r="I16" s="5"/>
      <c r="J16" s="5"/>
      <c r="K16" s="5"/>
      <c r="L16" s="5"/>
      <c r="M16" s="5"/>
      <c r="N16" s="5"/>
      <c r="O16" s="5"/>
      <c r="P16" s="5"/>
      <c r="Q16" s="5"/>
      <c r="R16" s="5"/>
      <c r="S16" s="5"/>
      <c r="T16" s="5"/>
      <c r="U16" s="5"/>
      <c r="V16" s="5"/>
      <c r="W16" s="5"/>
    </row>
    <row r="17" spans="1:23" ht="17.25" x14ac:dyDescent="0.3">
      <c r="A17" s="5"/>
      <c r="B17" s="5"/>
      <c r="C17" s="84" t="s">
        <v>284</v>
      </c>
      <c r="D17" s="46">
        <f>IF(AND($D$14&gt;0,$D$15&gt;0,$D$14&lt;$D$15,NOT($J$5="")),_xlfn.NORM.DIST(D14,$G$5,$J$5,TRUE),"")</f>
        <v>9.823630291969479E-2</v>
      </c>
      <c r="E17" s="40"/>
      <c r="F17" s="47" t="s">
        <v>67</v>
      </c>
      <c r="G17" s="5"/>
      <c r="H17" s="5"/>
      <c r="I17" s="5"/>
      <c r="J17" s="5"/>
      <c r="K17" s="5"/>
      <c r="L17" s="5"/>
      <c r="M17" s="5"/>
      <c r="N17" s="5"/>
      <c r="O17" s="5"/>
      <c r="P17" s="5"/>
      <c r="Q17" s="5"/>
      <c r="R17" s="5"/>
      <c r="S17" s="5"/>
      <c r="T17" s="5"/>
      <c r="U17" s="5"/>
      <c r="V17" s="5"/>
      <c r="W17" s="5"/>
    </row>
    <row r="18" spans="1:23" ht="17.25" x14ac:dyDescent="0.3">
      <c r="A18" s="5"/>
      <c r="B18" s="5"/>
      <c r="C18" s="84" t="s">
        <v>285</v>
      </c>
      <c r="D18" s="45">
        <f>IF(AND($D$14&gt;0,$D$15&gt;0,$D$14&lt;$D$15,NOT($J$5="")),1-_xlfn.NORM.DIST(D15,$G$5,$J$5,TRUE),"")</f>
        <v>9.8236302919694762E-2</v>
      </c>
      <c r="E18" s="40"/>
      <c r="F18" s="47" t="s">
        <v>65</v>
      </c>
      <c r="G18" s="5"/>
      <c r="H18" s="5"/>
      <c r="I18" s="5"/>
      <c r="J18" s="5"/>
      <c r="K18" s="5"/>
      <c r="L18" s="5"/>
      <c r="M18" s="5"/>
      <c r="N18" s="5"/>
      <c r="O18" s="5"/>
      <c r="P18" s="5"/>
      <c r="Q18" s="5"/>
      <c r="R18" s="5"/>
      <c r="S18" s="5"/>
      <c r="T18" s="5"/>
      <c r="U18" s="5"/>
      <c r="V18" s="5"/>
      <c r="W18" s="5"/>
    </row>
    <row r="19" spans="1:23" x14ac:dyDescent="0.25">
      <c r="A19" s="5"/>
      <c r="G19" s="5"/>
      <c r="H19" s="5"/>
      <c r="I19" s="5"/>
      <c r="J19" s="5"/>
      <c r="K19" s="5"/>
      <c r="L19" s="5"/>
      <c r="M19" s="5"/>
      <c r="N19" s="5"/>
      <c r="O19" s="5"/>
      <c r="P19" s="5"/>
      <c r="Q19" s="5"/>
      <c r="R19" s="5"/>
      <c r="S19" s="5"/>
      <c r="T19" s="5"/>
      <c r="U19" s="5"/>
      <c r="V19" s="5"/>
      <c r="W19" s="5"/>
    </row>
    <row r="20" spans="1:23" x14ac:dyDescent="0.25">
      <c r="A20" s="5"/>
      <c r="G20" s="5"/>
      <c r="H20" s="5"/>
      <c r="I20" s="5"/>
      <c r="J20" s="5"/>
      <c r="K20" s="5"/>
      <c r="L20" s="5"/>
      <c r="M20" s="5"/>
      <c r="N20" s="5"/>
      <c r="O20" s="5"/>
      <c r="P20" s="5"/>
      <c r="Q20" s="5"/>
      <c r="R20" s="5"/>
      <c r="S20" s="5"/>
      <c r="T20" s="5"/>
      <c r="U20" s="5"/>
      <c r="V20" s="5"/>
      <c r="W20" s="5"/>
    </row>
    <row r="21" spans="1:23" x14ac:dyDescent="0.25">
      <c r="A21" s="5"/>
      <c r="B21" s="5"/>
      <c r="C21" s="34"/>
      <c r="D21" s="34"/>
      <c r="E21" s="2"/>
      <c r="F21" s="2"/>
      <c r="G21" s="5"/>
      <c r="H21" s="5"/>
      <c r="I21" s="5"/>
      <c r="J21" s="5"/>
      <c r="K21" s="5"/>
      <c r="L21" s="5"/>
      <c r="M21" s="5"/>
      <c r="N21" s="5"/>
      <c r="O21" s="5"/>
      <c r="P21" s="5"/>
      <c r="Q21" s="5"/>
      <c r="R21" s="5"/>
      <c r="S21" s="5"/>
      <c r="T21" s="5"/>
      <c r="U21" s="5"/>
      <c r="V21" s="5"/>
      <c r="W21" s="5"/>
    </row>
    <row r="22" spans="1:23" x14ac:dyDescent="0.25">
      <c r="A22" s="5"/>
      <c r="B22" s="5"/>
      <c r="C22" s="34"/>
      <c r="D22" s="34"/>
      <c r="E22" s="2"/>
      <c r="F22" s="2"/>
      <c r="G22" s="5"/>
      <c r="H22" s="5"/>
      <c r="I22" s="5"/>
      <c r="J22" s="5"/>
      <c r="K22" s="5"/>
      <c r="L22" s="5"/>
      <c r="M22" s="5"/>
      <c r="N22" s="5"/>
      <c r="O22" s="5"/>
      <c r="P22" s="5"/>
      <c r="Q22" s="5"/>
      <c r="R22" s="5"/>
      <c r="S22" s="5"/>
      <c r="T22" s="5"/>
      <c r="U22" s="5"/>
      <c r="V22" s="5"/>
      <c r="W22" s="5"/>
    </row>
    <row r="23" spans="1:23" x14ac:dyDescent="0.25">
      <c r="A23" s="5"/>
      <c r="B23" s="5"/>
      <c r="C23" s="34"/>
      <c r="D23" s="34"/>
      <c r="E23" s="2"/>
      <c r="F23" s="2"/>
      <c r="G23" s="5"/>
      <c r="H23" s="5"/>
      <c r="I23" s="5"/>
      <c r="J23" s="5"/>
      <c r="K23" s="5"/>
      <c r="L23" s="5"/>
      <c r="M23" s="5"/>
      <c r="N23" s="5"/>
      <c r="O23" s="5"/>
      <c r="P23" s="5"/>
      <c r="Q23" s="5"/>
      <c r="R23" s="5"/>
      <c r="S23" s="5"/>
      <c r="T23" s="5"/>
      <c r="U23" s="5"/>
      <c r="V23" s="5"/>
      <c r="W23" s="5"/>
    </row>
    <row r="24" spans="1:23" x14ac:dyDescent="0.25">
      <c r="A24" s="5"/>
      <c r="B24" s="5"/>
      <c r="C24" s="34"/>
      <c r="D24" s="34"/>
      <c r="E24" s="2"/>
      <c r="F24" s="2"/>
      <c r="G24" s="5"/>
      <c r="H24" s="5"/>
      <c r="I24" s="5"/>
      <c r="J24" s="5"/>
      <c r="K24" s="5"/>
      <c r="L24" s="5"/>
      <c r="M24" s="5"/>
      <c r="N24" s="5"/>
      <c r="O24" s="5"/>
      <c r="P24" s="5"/>
      <c r="Q24" s="5"/>
      <c r="R24" s="5"/>
      <c r="S24" s="5"/>
      <c r="T24" s="5"/>
      <c r="U24" s="5"/>
      <c r="V24" s="5"/>
      <c r="W24" s="5"/>
    </row>
    <row r="25" spans="1:23" x14ac:dyDescent="0.25">
      <c r="A25" s="5"/>
      <c r="B25" s="5"/>
      <c r="C25" s="34"/>
      <c r="D25" s="34"/>
      <c r="E25" s="2"/>
      <c r="F25" s="2"/>
      <c r="G25" s="5"/>
      <c r="H25" s="5"/>
      <c r="I25" s="5"/>
      <c r="J25" s="5"/>
      <c r="K25" s="5"/>
      <c r="L25" s="5"/>
      <c r="M25" s="5"/>
      <c r="N25" s="5"/>
      <c r="O25" s="5"/>
      <c r="P25" s="5"/>
      <c r="Q25" s="5"/>
      <c r="R25" s="5"/>
      <c r="S25" s="5"/>
      <c r="T25" s="5"/>
      <c r="U25" s="5"/>
      <c r="V25" s="5"/>
      <c r="W25" s="5"/>
    </row>
    <row r="26" spans="1:23" x14ac:dyDescent="0.25">
      <c r="A26" s="5"/>
      <c r="B26" s="5"/>
      <c r="C26" s="34"/>
      <c r="D26" s="34"/>
      <c r="E26" s="2"/>
      <c r="F26" s="2"/>
      <c r="G26" s="5"/>
      <c r="H26" s="5"/>
      <c r="I26" s="5"/>
      <c r="J26" s="5"/>
      <c r="K26" s="5"/>
      <c r="L26" s="5"/>
      <c r="M26" s="5"/>
      <c r="N26" s="5"/>
      <c r="O26" s="5"/>
      <c r="P26" s="5"/>
      <c r="Q26" s="5"/>
      <c r="R26" s="5"/>
      <c r="S26" s="5"/>
      <c r="T26" s="5"/>
      <c r="U26" s="5"/>
      <c r="V26" s="5"/>
      <c r="W26" s="5"/>
    </row>
    <row r="27" spans="1:23" x14ac:dyDescent="0.25">
      <c r="A27" s="5"/>
      <c r="B27" s="5"/>
      <c r="C27" s="34"/>
      <c r="D27" s="34"/>
      <c r="E27" s="2"/>
      <c r="F27" s="2"/>
      <c r="G27" s="5"/>
      <c r="H27" s="5"/>
      <c r="I27" s="5"/>
      <c r="J27" s="5"/>
      <c r="K27" s="5"/>
      <c r="L27" s="5"/>
      <c r="M27" s="5"/>
      <c r="N27" s="5"/>
      <c r="O27" s="5"/>
      <c r="P27" s="5"/>
      <c r="Q27" s="5"/>
      <c r="R27" s="5"/>
      <c r="S27" s="5"/>
      <c r="T27" s="5"/>
      <c r="U27" s="5"/>
      <c r="V27" s="5"/>
      <c r="W27" s="5"/>
    </row>
    <row r="28" spans="1:23" x14ac:dyDescent="0.25">
      <c r="A28" s="5"/>
      <c r="B28" s="5"/>
      <c r="C28" s="34"/>
      <c r="D28" s="34"/>
      <c r="E28" s="2"/>
      <c r="F28" s="2"/>
      <c r="G28" s="5"/>
      <c r="H28" s="5"/>
      <c r="I28" s="5"/>
      <c r="J28" s="5"/>
      <c r="K28" s="5"/>
      <c r="L28" s="5"/>
      <c r="M28" s="5"/>
      <c r="N28" s="5"/>
      <c r="O28" s="5"/>
      <c r="P28" s="5"/>
      <c r="Q28" s="5"/>
      <c r="R28" s="5"/>
      <c r="S28" s="5"/>
      <c r="T28" s="5"/>
      <c r="U28" s="5"/>
      <c r="V28" s="5"/>
      <c r="W28" s="5"/>
    </row>
    <row r="29" spans="1:23" x14ac:dyDescent="0.25">
      <c r="A29" s="5"/>
      <c r="B29" s="5"/>
      <c r="C29" s="34"/>
      <c r="D29" s="34"/>
      <c r="E29" s="2"/>
      <c r="F29" s="2"/>
      <c r="G29" s="5"/>
      <c r="H29" s="5"/>
      <c r="I29" s="5"/>
      <c r="J29" s="5"/>
      <c r="K29" s="5"/>
      <c r="L29" s="5"/>
      <c r="M29" s="5"/>
      <c r="N29" s="5"/>
      <c r="O29" s="5"/>
      <c r="P29" s="5"/>
      <c r="Q29" s="5"/>
      <c r="R29" s="5"/>
      <c r="S29" s="5"/>
      <c r="T29" s="5"/>
      <c r="U29" s="5"/>
      <c r="V29" s="5"/>
      <c r="W29" s="5"/>
    </row>
    <row r="30" spans="1:23" x14ac:dyDescent="0.25">
      <c r="A30" s="5"/>
      <c r="B30" s="5"/>
      <c r="C30" s="34"/>
      <c r="D30" s="34"/>
      <c r="E30" s="2"/>
      <c r="F30" s="2"/>
      <c r="G30" s="5"/>
      <c r="H30" s="5"/>
      <c r="I30" s="5"/>
      <c r="J30" s="5"/>
      <c r="K30" s="5"/>
      <c r="L30" s="5"/>
      <c r="M30" s="5"/>
      <c r="N30" s="5"/>
      <c r="O30" s="5"/>
      <c r="P30" s="5"/>
      <c r="Q30" s="5"/>
      <c r="R30" s="5"/>
      <c r="S30" s="5"/>
      <c r="T30" s="5"/>
      <c r="U30" s="5"/>
      <c r="V30" s="5"/>
      <c r="W30" s="5"/>
    </row>
    <row r="31" spans="1:23" x14ac:dyDescent="0.25">
      <c r="A31" s="5"/>
      <c r="B31" s="5"/>
      <c r="C31" s="34"/>
      <c r="D31" s="34"/>
      <c r="E31" s="2"/>
      <c r="F31" s="2"/>
      <c r="G31" s="5"/>
      <c r="H31" s="5"/>
      <c r="I31" s="5"/>
      <c r="J31" s="5"/>
      <c r="K31" s="5"/>
      <c r="L31" s="5"/>
      <c r="M31" s="5"/>
      <c r="N31" s="5"/>
      <c r="O31" s="5"/>
      <c r="P31" s="5"/>
      <c r="Q31" s="5"/>
      <c r="R31" s="5"/>
      <c r="S31" s="5"/>
      <c r="T31" s="5"/>
      <c r="U31" s="5"/>
      <c r="V31" s="5"/>
      <c r="W31" s="5"/>
    </row>
    <row r="32" spans="1:23" x14ac:dyDescent="0.25">
      <c r="A32" s="2"/>
      <c r="B32" s="5"/>
      <c r="C32" s="5"/>
      <c r="D32" s="5"/>
      <c r="E32" s="2"/>
      <c r="F32" s="2"/>
      <c r="G32" s="5"/>
      <c r="H32" s="2"/>
      <c r="I32" s="2"/>
      <c r="J32" s="5"/>
      <c r="K32" s="5"/>
      <c r="L32" s="5"/>
      <c r="M32" s="5"/>
      <c r="N32" s="5"/>
      <c r="O32" s="5"/>
      <c r="P32" s="5"/>
      <c r="Q32" s="5"/>
      <c r="R32" s="5"/>
      <c r="S32" s="5"/>
      <c r="T32" s="5"/>
      <c r="U32" s="5"/>
      <c r="V32" s="5"/>
      <c r="W32" s="5"/>
    </row>
    <row r="33" spans="1:23" x14ac:dyDescent="0.25">
      <c r="A33" s="2"/>
      <c r="B33" s="5"/>
      <c r="C33" s="5"/>
      <c r="D33" s="5"/>
      <c r="E33" s="2"/>
      <c r="F33" s="2"/>
      <c r="G33" s="5"/>
      <c r="H33" s="2"/>
      <c r="I33" s="2"/>
      <c r="J33" s="5"/>
      <c r="K33" s="5"/>
      <c r="L33" s="5"/>
      <c r="M33" s="5"/>
      <c r="N33" s="5"/>
      <c r="O33" s="5"/>
      <c r="P33" s="5"/>
      <c r="Q33" s="5"/>
      <c r="R33" s="5"/>
      <c r="S33" s="5"/>
      <c r="T33" s="5"/>
      <c r="U33" s="5"/>
      <c r="V33" s="5"/>
      <c r="W33" s="5"/>
    </row>
    <row r="34" spans="1:23" x14ac:dyDescent="0.25">
      <c r="A34" s="2"/>
      <c r="B34" s="5"/>
      <c r="C34" s="5"/>
      <c r="D34" s="5"/>
      <c r="E34" s="2"/>
      <c r="F34" s="2"/>
      <c r="G34" s="5"/>
      <c r="H34" s="2"/>
      <c r="I34" s="2"/>
      <c r="J34" s="5"/>
      <c r="K34" s="5"/>
      <c r="L34" s="5"/>
      <c r="M34" s="5"/>
      <c r="N34" s="5"/>
      <c r="O34" s="5"/>
      <c r="P34" s="5"/>
      <c r="Q34" s="5"/>
      <c r="R34" s="5"/>
      <c r="S34" s="5"/>
      <c r="T34" s="5"/>
      <c r="U34" s="5"/>
      <c r="V34" s="5"/>
      <c r="W34" s="5"/>
    </row>
    <row r="35" spans="1:23" x14ac:dyDescent="0.25">
      <c r="A35" s="2"/>
      <c r="B35" s="5"/>
      <c r="C35" s="5"/>
      <c r="D35" s="5"/>
      <c r="E35" s="2"/>
      <c r="F35" s="2"/>
      <c r="G35" s="5"/>
      <c r="H35" s="2"/>
      <c r="I35" s="2"/>
      <c r="J35" s="5"/>
      <c r="K35" s="5"/>
      <c r="L35" s="5"/>
      <c r="M35" s="5"/>
      <c r="N35" s="5"/>
      <c r="O35" s="5"/>
      <c r="P35" s="5"/>
      <c r="Q35" s="5"/>
      <c r="R35" s="5"/>
      <c r="S35" s="5"/>
      <c r="T35" s="5"/>
      <c r="U35" s="5"/>
      <c r="V35" s="5"/>
      <c r="W35" s="5"/>
    </row>
    <row r="36" spans="1:23" x14ac:dyDescent="0.25">
      <c r="A36" s="2"/>
      <c r="B36" s="5"/>
      <c r="C36" s="5"/>
      <c r="D36" s="5"/>
      <c r="E36" s="2"/>
      <c r="F36" s="2"/>
      <c r="G36" s="5"/>
      <c r="H36" s="2"/>
      <c r="I36" s="2"/>
      <c r="J36" s="5"/>
      <c r="K36" s="5"/>
      <c r="L36" s="5"/>
      <c r="M36" s="5"/>
      <c r="N36" s="5"/>
      <c r="O36" s="5"/>
      <c r="P36" s="5"/>
      <c r="Q36" s="5"/>
      <c r="R36" s="5"/>
      <c r="S36" s="5"/>
      <c r="T36" s="5"/>
      <c r="U36" s="5"/>
      <c r="V36" s="5"/>
      <c r="W36" s="5"/>
    </row>
    <row r="37" spans="1:23" x14ac:dyDescent="0.25">
      <c r="A37" s="2"/>
      <c r="B37" s="5"/>
      <c r="C37" s="5"/>
      <c r="D37" s="5"/>
      <c r="E37" s="2"/>
      <c r="F37" s="2"/>
      <c r="G37" s="5"/>
      <c r="H37" s="2"/>
      <c r="I37" s="2"/>
      <c r="J37" s="5"/>
      <c r="K37" s="5"/>
      <c r="L37" s="5"/>
      <c r="M37" s="5"/>
      <c r="N37" s="5"/>
      <c r="O37" s="5"/>
      <c r="P37" s="5"/>
      <c r="Q37" s="5"/>
      <c r="R37" s="5"/>
      <c r="S37" s="5"/>
      <c r="T37" s="5"/>
      <c r="U37" s="5"/>
      <c r="V37" s="5"/>
      <c r="W37" s="5"/>
    </row>
    <row r="38" spans="1:23" x14ac:dyDescent="0.25">
      <c r="A38" s="2"/>
      <c r="B38" s="5"/>
      <c r="C38" s="5"/>
      <c r="D38" s="5"/>
      <c r="E38" s="2"/>
      <c r="F38" s="2"/>
      <c r="G38" s="5"/>
      <c r="H38" s="2"/>
      <c r="I38" s="2"/>
      <c r="J38" s="5"/>
      <c r="K38" s="5"/>
      <c r="L38" s="5"/>
      <c r="M38" s="5"/>
      <c r="N38" s="5"/>
      <c r="O38" s="5"/>
      <c r="P38" s="5"/>
      <c r="Q38" s="5"/>
      <c r="R38" s="5"/>
      <c r="S38" s="5"/>
      <c r="T38" s="5"/>
      <c r="U38" s="5"/>
      <c r="V38" s="5"/>
      <c r="W38" s="5"/>
    </row>
    <row r="39" spans="1:23" x14ac:dyDescent="0.25">
      <c r="A39" s="2"/>
      <c r="B39" s="5"/>
      <c r="C39" s="5"/>
      <c r="D39" s="5"/>
      <c r="E39" s="2"/>
      <c r="F39" s="2"/>
      <c r="G39" s="5"/>
      <c r="H39" s="2"/>
      <c r="I39" s="2"/>
      <c r="J39" s="5"/>
      <c r="K39" s="5"/>
      <c r="L39" s="5"/>
      <c r="M39" s="5"/>
      <c r="N39" s="5"/>
      <c r="O39" s="5"/>
      <c r="P39" s="5"/>
      <c r="Q39" s="5"/>
      <c r="R39" s="5"/>
      <c r="S39" s="5"/>
      <c r="T39" s="5"/>
      <c r="U39" s="5"/>
      <c r="V39" s="5"/>
      <c r="W39" s="5"/>
    </row>
    <row r="40" spans="1:23" x14ac:dyDescent="0.25">
      <c r="A40" s="2"/>
      <c r="B40" s="5"/>
      <c r="C40" s="5"/>
      <c r="D40" s="5"/>
      <c r="E40" s="2"/>
      <c r="F40" s="2"/>
      <c r="G40" s="5"/>
      <c r="H40" s="2"/>
      <c r="I40" s="2"/>
      <c r="J40" s="5"/>
      <c r="K40" s="5"/>
      <c r="L40" s="5"/>
      <c r="M40" s="5"/>
      <c r="N40" s="5"/>
      <c r="O40" s="5"/>
      <c r="P40" s="5"/>
      <c r="Q40" s="5"/>
      <c r="R40" s="5"/>
      <c r="S40" s="5"/>
      <c r="T40" s="5"/>
      <c r="U40" s="5"/>
      <c r="V40" s="5"/>
      <c r="W40" s="5"/>
    </row>
    <row r="41" spans="1:23" x14ac:dyDescent="0.25">
      <c r="A41" s="2"/>
      <c r="B41" s="5"/>
      <c r="C41" s="5"/>
      <c r="D41" s="5"/>
      <c r="E41" s="2"/>
      <c r="F41" s="2"/>
      <c r="G41" s="5"/>
      <c r="H41" s="2"/>
      <c r="I41" s="2"/>
      <c r="J41" s="5"/>
      <c r="K41" s="5"/>
      <c r="L41" s="5"/>
      <c r="M41" s="5"/>
      <c r="N41" s="5"/>
      <c r="O41" s="5"/>
      <c r="P41" s="5"/>
      <c r="Q41" s="5"/>
      <c r="R41" s="5"/>
      <c r="S41" s="5"/>
      <c r="T41" s="5"/>
      <c r="U41" s="5"/>
      <c r="V41" s="5"/>
      <c r="W41" s="5"/>
    </row>
    <row r="42" spans="1:23" x14ac:dyDescent="0.25">
      <c r="A42" s="2"/>
      <c r="B42" s="5"/>
      <c r="C42" s="5"/>
      <c r="D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5"/>
      <c r="C44" s="5"/>
      <c r="D44" s="5"/>
      <c r="E44" s="2"/>
      <c r="F44" s="2"/>
      <c r="G44" s="5"/>
      <c r="H44" s="2"/>
      <c r="I44" s="2"/>
      <c r="J44" s="5"/>
      <c r="K44" s="5"/>
      <c r="L44" s="5"/>
      <c r="M44" s="5"/>
      <c r="N44" s="5"/>
      <c r="O44" s="5"/>
      <c r="P44" s="5"/>
      <c r="Q44" s="5"/>
      <c r="R44" s="5"/>
      <c r="S44" s="5"/>
      <c r="T44" s="5"/>
      <c r="U44" s="5"/>
      <c r="V44" s="5"/>
      <c r="W44" s="5"/>
    </row>
    <row r="45" spans="1:23" x14ac:dyDescent="0.25">
      <c r="A45" s="2"/>
      <c r="B45" s="5"/>
      <c r="C45" s="5"/>
      <c r="D45" s="5"/>
      <c r="E45" s="2"/>
      <c r="F45" s="2"/>
      <c r="G45" s="5"/>
      <c r="H45" s="2"/>
      <c r="I45" s="2"/>
      <c r="J45" s="5"/>
      <c r="K45" s="5"/>
      <c r="L45" s="5"/>
      <c r="M45" s="5"/>
      <c r="N45" s="5"/>
      <c r="O45" s="5"/>
      <c r="P45" s="5"/>
      <c r="Q45" s="5"/>
      <c r="R45" s="5"/>
      <c r="S45" s="5"/>
      <c r="T45" s="5"/>
      <c r="U45" s="5"/>
      <c r="V45" s="5"/>
      <c r="W45" s="5"/>
    </row>
    <row r="46" spans="1:23" x14ac:dyDescent="0.25">
      <c r="A46" s="2"/>
      <c r="B46" s="5"/>
      <c r="C46" s="5"/>
      <c r="D46" s="5"/>
      <c r="E46" s="2"/>
      <c r="F46" s="2"/>
      <c r="G46" s="5"/>
      <c r="H46" s="2"/>
      <c r="I46" s="2"/>
      <c r="J46" s="5"/>
      <c r="K46" s="5"/>
      <c r="L46" s="5"/>
      <c r="M46" s="5"/>
      <c r="N46" s="5"/>
      <c r="O46" s="5"/>
      <c r="P46" s="5"/>
      <c r="Q46" s="5"/>
      <c r="R46" s="5"/>
      <c r="S46" s="5"/>
      <c r="T46" s="5"/>
      <c r="U46" s="5"/>
      <c r="V46" s="5"/>
      <c r="W46" s="5"/>
    </row>
    <row r="47" spans="1:23" x14ac:dyDescent="0.25">
      <c r="A47" s="2"/>
      <c r="B47" s="5"/>
      <c r="C47" s="5"/>
      <c r="D47" s="5"/>
      <c r="E47" s="2"/>
      <c r="F47" s="2"/>
      <c r="G47" s="5"/>
      <c r="H47" s="2"/>
      <c r="I47" s="2"/>
      <c r="J47" s="5"/>
      <c r="K47" s="5"/>
      <c r="L47" s="5"/>
      <c r="M47" s="5"/>
      <c r="N47" s="5"/>
      <c r="O47" s="5"/>
      <c r="P47" s="5"/>
      <c r="Q47" s="5"/>
      <c r="R47" s="5"/>
      <c r="S47" s="5"/>
      <c r="T47" s="5"/>
      <c r="U47" s="5"/>
      <c r="V47" s="5"/>
      <c r="W47" s="5"/>
    </row>
    <row r="48" spans="1:23" x14ac:dyDescent="0.25">
      <c r="A48" s="2"/>
      <c r="B48" s="5"/>
      <c r="C48" s="5"/>
      <c r="D48" s="5"/>
      <c r="E48" s="2"/>
      <c r="F48" s="2"/>
      <c r="G48" s="5"/>
      <c r="H48" s="2"/>
      <c r="I48" s="2"/>
      <c r="J48" s="5"/>
      <c r="K48" s="5"/>
      <c r="L48" s="5"/>
      <c r="M48" s="5"/>
      <c r="N48" s="5"/>
      <c r="O48" s="5"/>
      <c r="P48" s="5"/>
      <c r="Q48" s="5"/>
      <c r="R48" s="5"/>
      <c r="S48" s="5"/>
      <c r="T48" s="5"/>
      <c r="U48" s="5"/>
      <c r="V48" s="5"/>
      <c r="W48" s="5"/>
    </row>
    <row r="49" spans="1:23" x14ac:dyDescent="0.25">
      <c r="A49" s="2"/>
      <c r="B49" s="5"/>
      <c r="C49" s="5"/>
      <c r="D49" s="5"/>
      <c r="E49" s="2"/>
      <c r="F49" s="2"/>
      <c r="G49" s="5"/>
      <c r="H49" s="2"/>
      <c r="I49" s="2"/>
      <c r="J49" s="5"/>
      <c r="K49" s="5"/>
      <c r="L49" s="5"/>
      <c r="M49" s="5"/>
      <c r="N49" s="5"/>
      <c r="O49" s="5"/>
      <c r="P49" s="5"/>
      <c r="Q49" s="5"/>
      <c r="R49" s="5"/>
      <c r="S49" s="5"/>
      <c r="T49" s="5"/>
      <c r="U49" s="5"/>
      <c r="V49" s="5"/>
      <c r="W49" s="5"/>
    </row>
    <row r="50" spans="1:23" x14ac:dyDescent="0.25">
      <c r="A50" s="2"/>
      <c r="B50" s="5"/>
      <c r="C50" s="5"/>
      <c r="D50" s="5"/>
      <c r="E50" s="2"/>
      <c r="F50" s="2"/>
      <c r="G50" s="5"/>
      <c r="H50" s="2"/>
      <c r="I50" s="2"/>
      <c r="J50" s="5"/>
      <c r="K50" s="5"/>
      <c r="L50" s="5"/>
      <c r="M50" s="5"/>
      <c r="N50" s="5"/>
      <c r="O50" s="5"/>
      <c r="P50" s="5"/>
      <c r="Q50" s="5"/>
      <c r="R50" s="5"/>
      <c r="S50" s="5"/>
      <c r="T50" s="5"/>
      <c r="U50" s="5"/>
      <c r="V50" s="5"/>
      <c r="W50" s="5"/>
    </row>
    <row r="51" spans="1:23" x14ac:dyDescent="0.25">
      <c r="A51" s="2"/>
      <c r="B51" s="19" t="str">
        <f>CONCATENATE("Version ",'Change Log'!$B$2," – © 2015-",YEAR('Change Log'!$A$2),", William W. Davis, MSPM, PMP")</f>
        <v>Version 4a – © 2015-2019, William W. Davis, MSPM, PMP</v>
      </c>
      <c r="C51" s="5"/>
      <c r="D51" s="5"/>
      <c r="E51" s="5"/>
      <c r="F51" s="2"/>
      <c r="G51" s="2"/>
      <c r="H51" s="5"/>
      <c r="I51" s="5"/>
      <c r="J51" s="2"/>
      <c r="K51" s="2"/>
      <c r="L51" s="5"/>
      <c r="M51" s="5"/>
      <c r="N51" s="5"/>
      <c r="O51" s="5"/>
      <c r="P51" s="5"/>
      <c r="Q51" s="5"/>
      <c r="R51" s="5"/>
      <c r="S51" s="5"/>
      <c r="T51" s="5"/>
      <c r="U51" s="5"/>
      <c r="V51" s="5"/>
      <c r="W51" s="5"/>
    </row>
    <row r="52" spans="1:23" x14ac:dyDescent="0.25">
      <c r="A52" s="2"/>
      <c r="B52" s="313" t="s">
        <v>146</v>
      </c>
      <c r="C52" s="313"/>
      <c r="D52" s="313"/>
      <c r="E52" s="313"/>
      <c r="F52" s="313"/>
      <c r="G52" s="313"/>
      <c r="H52" s="313"/>
      <c r="I52" s="310"/>
      <c r="J52" s="2"/>
      <c r="K52" s="2"/>
      <c r="L52" s="5"/>
      <c r="M52" s="5"/>
      <c r="N52" s="5"/>
      <c r="O52" s="5"/>
      <c r="P52" s="5"/>
      <c r="Q52" s="5"/>
      <c r="R52" s="5"/>
      <c r="S52" s="5"/>
      <c r="T52" s="5"/>
      <c r="U52" s="5"/>
      <c r="V52" s="5"/>
      <c r="W52" s="5"/>
    </row>
    <row r="53" spans="1:23" x14ac:dyDescent="0.25">
      <c r="A53" s="2"/>
      <c r="B53" s="313" t="s">
        <v>147</v>
      </c>
      <c r="C53" s="313"/>
      <c r="D53" s="313"/>
      <c r="E53" s="313"/>
      <c r="F53" s="313"/>
      <c r="G53" s="313"/>
      <c r="H53" s="313"/>
      <c r="I53" s="310"/>
      <c r="J53" s="2"/>
      <c r="K53" s="2"/>
      <c r="L53" s="5"/>
      <c r="M53" s="5"/>
      <c r="N53" s="5"/>
      <c r="O53" s="5"/>
      <c r="P53" s="5"/>
      <c r="Q53" s="5"/>
      <c r="R53" s="5"/>
      <c r="S53" s="5"/>
      <c r="T53" s="5"/>
      <c r="U53" s="5"/>
      <c r="V53" s="5"/>
      <c r="W53" s="5"/>
    </row>
    <row r="54" spans="1:23" x14ac:dyDescent="0.25">
      <c r="A54" s="2"/>
      <c r="B54" s="313" t="s">
        <v>96</v>
      </c>
      <c r="C54" s="313"/>
      <c r="D54" s="313"/>
      <c r="E54" s="313"/>
      <c r="F54" s="313"/>
      <c r="G54" s="313"/>
      <c r="H54" s="313"/>
      <c r="I54" s="310"/>
      <c r="J54" s="2"/>
      <c r="K54" s="2"/>
      <c r="L54" s="5"/>
      <c r="M54" s="5"/>
      <c r="N54" s="5"/>
      <c r="O54" s="5"/>
      <c r="P54" s="5"/>
      <c r="Q54" s="5"/>
      <c r="R54" s="5"/>
      <c r="S54" s="5"/>
      <c r="T54" s="5"/>
      <c r="U54" s="5"/>
      <c r="V54" s="5"/>
      <c r="W54" s="5"/>
    </row>
    <row r="55" spans="1:23" x14ac:dyDescent="0.25">
      <c r="A55" s="2"/>
      <c r="B55" s="313" t="s">
        <v>230</v>
      </c>
      <c r="C55" s="313"/>
      <c r="D55" s="313"/>
      <c r="E55" s="313"/>
      <c r="F55" s="313"/>
      <c r="G55" s="313"/>
      <c r="H55" s="313"/>
      <c r="I55" s="310"/>
      <c r="J55" s="2"/>
      <c r="K55" s="2"/>
      <c r="L55" s="5"/>
      <c r="M55" s="5"/>
      <c r="N55" s="5"/>
      <c r="O55" s="5"/>
      <c r="P55" s="5"/>
      <c r="Q55" s="5"/>
      <c r="R55" s="5"/>
      <c r="S55" s="5"/>
      <c r="T55" s="5"/>
      <c r="U55" s="5"/>
      <c r="V55" s="5"/>
      <c r="W55" s="5"/>
    </row>
    <row r="56" spans="1:23" x14ac:dyDescent="0.25">
      <c r="A56" s="2"/>
      <c r="B56" s="313" t="s">
        <v>97</v>
      </c>
      <c r="C56" s="313"/>
      <c r="D56" s="313"/>
      <c r="E56" s="313"/>
      <c r="F56" s="313"/>
      <c r="G56" s="313"/>
      <c r="H56" s="313"/>
      <c r="I56" s="310"/>
      <c r="J56" s="2"/>
      <c r="K56" s="2"/>
      <c r="L56" s="5"/>
      <c r="M56" s="5"/>
      <c r="N56" s="5"/>
      <c r="O56" s="5"/>
      <c r="P56" s="5"/>
      <c r="Q56" s="5"/>
      <c r="R56" s="5"/>
      <c r="S56" s="5"/>
      <c r="T56" s="5"/>
      <c r="U56" s="5"/>
      <c r="V56" s="5"/>
      <c r="W56" s="5"/>
    </row>
    <row r="57" spans="1:23" x14ac:dyDescent="0.25">
      <c r="A57" s="2"/>
      <c r="B57" s="162" t="s">
        <v>225</v>
      </c>
      <c r="C57" s="5"/>
      <c r="D57" s="5"/>
      <c r="E57" s="5"/>
      <c r="F57" s="2"/>
      <c r="G57" s="2"/>
      <c r="H57" s="5"/>
      <c r="I57" s="5"/>
      <c r="J57" s="2"/>
      <c r="K57" s="2"/>
      <c r="L57" s="5"/>
      <c r="M57" s="5"/>
      <c r="N57" s="5"/>
      <c r="O57" s="5"/>
      <c r="P57" s="5"/>
      <c r="Q57" s="5"/>
      <c r="R57" s="5"/>
      <c r="S57" s="5"/>
      <c r="T57" s="5"/>
      <c r="U57" s="5"/>
      <c r="V57" s="5"/>
      <c r="W57" s="5"/>
    </row>
    <row r="58" spans="1:23" x14ac:dyDescent="0.25">
      <c r="A58" s="2"/>
      <c r="B58" s="162" t="s">
        <v>94</v>
      </c>
      <c r="C58" s="5"/>
      <c r="D58" s="5"/>
      <c r="E58" s="5"/>
      <c r="F58" s="2"/>
      <c r="G58" s="2"/>
      <c r="H58" s="5"/>
      <c r="I58" s="5"/>
      <c r="J58" s="2"/>
      <c r="K58" s="2"/>
      <c r="L58" s="5"/>
      <c r="M58" s="5"/>
      <c r="N58" s="5"/>
      <c r="O58" s="5"/>
      <c r="P58" s="5"/>
      <c r="Q58" s="5"/>
      <c r="R58" s="5"/>
      <c r="S58" s="5"/>
      <c r="T58" s="5"/>
      <c r="U58" s="5"/>
      <c r="V58" s="5"/>
      <c r="W58" s="5"/>
    </row>
    <row r="59" spans="1:23" x14ac:dyDescent="0.25">
      <c r="A59" s="19"/>
      <c r="B59" s="162" t="s">
        <v>224</v>
      </c>
      <c r="C59" s="5"/>
      <c r="D59" s="5"/>
      <c r="E59" s="2"/>
      <c r="F59" s="2"/>
      <c r="G59" s="5"/>
      <c r="H59" s="2"/>
      <c r="I59" s="2"/>
      <c r="J59" s="5"/>
      <c r="K59" s="5"/>
      <c r="L59" s="5"/>
      <c r="M59" s="5"/>
      <c r="N59" s="5"/>
      <c r="O59" s="5"/>
      <c r="P59" s="5"/>
      <c r="Q59" s="5"/>
      <c r="R59" s="5"/>
      <c r="S59" s="5"/>
      <c r="T59" s="5"/>
      <c r="U59" s="5"/>
      <c r="V59" s="5"/>
      <c r="W59" s="5"/>
    </row>
    <row r="60" spans="1:23" x14ac:dyDescent="0.25">
      <c r="A60" s="19"/>
      <c r="B60" s="162" t="s">
        <v>226</v>
      </c>
      <c r="C60" s="5"/>
      <c r="D60" s="5"/>
      <c r="E60" s="2"/>
      <c r="F60" s="2"/>
      <c r="G60" s="5"/>
      <c r="H60" s="2"/>
      <c r="I60" s="2"/>
      <c r="J60" s="5"/>
      <c r="K60" s="5"/>
      <c r="L60" s="5"/>
      <c r="M60" s="5"/>
      <c r="N60" s="5"/>
      <c r="O60" s="5"/>
      <c r="P60" s="5"/>
      <c r="Q60" s="5"/>
      <c r="R60" s="5"/>
      <c r="S60" s="5"/>
      <c r="T60" s="5"/>
      <c r="U60" s="5"/>
      <c r="V60" s="5"/>
      <c r="W60" s="5"/>
    </row>
    <row r="61" spans="1:23" x14ac:dyDescent="0.25">
      <c r="A61" s="19"/>
      <c r="B61" s="162" t="s">
        <v>809</v>
      </c>
      <c r="C61" s="5"/>
      <c r="D61" s="5"/>
      <c r="E61" s="2"/>
      <c r="F61" s="2"/>
      <c r="G61" s="5"/>
      <c r="H61" s="2"/>
      <c r="I61" s="2"/>
      <c r="J61" s="5"/>
      <c r="K61" s="5"/>
      <c r="L61" s="5"/>
      <c r="M61" s="5"/>
      <c r="N61" s="5"/>
      <c r="O61" s="5"/>
      <c r="P61" s="5"/>
      <c r="Q61" s="5"/>
      <c r="R61" s="5"/>
      <c r="S61" s="5"/>
      <c r="T61" s="5"/>
      <c r="U61" s="5"/>
      <c r="V61" s="5"/>
      <c r="W61" s="5"/>
    </row>
    <row r="62" spans="1:23" x14ac:dyDescent="0.25">
      <c r="A62" s="19"/>
      <c r="B62" s="162" t="s">
        <v>810</v>
      </c>
      <c r="C62" s="5"/>
      <c r="D62" s="5"/>
      <c r="E62" s="2"/>
      <c r="F62" s="2"/>
      <c r="G62" s="5"/>
      <c r="H62" s="2"/>
      <c r="I62" s="2"/>
      <c r="J62" s="5"/>
      <c r="K62" s="5"/>
      <c r="L62" s="5"/>
      <c r="M62" s="5"/>
      <c r="N62" s="5"/>
      <c r="O62" s="5"/>
      <c r="P62" s="5"/>
      <c r="Q62" s="5"/>
      <c r="R62" s="5"/>
      <c r="S62" s="5"/>
      <c r="T62" s="5"/>
      <c r="U62" s="5"/>
      <c r="V62" s="5"/>
      <c r="W62" s="5"/>
    </row>
    <row r="63" spans="1:23" x14ac:dyDescent="0.25">
      <c r="B63" s="162"/>
    </row>
    <row r="64" spans="1:23" x14ac:dyDescent="0.25">
      <c r="B64" s="162" t="s">
        <v>811</v>
      </c>
    </row>
    <row r="65" spans="1:9" x14ac:dyDescent="0.25">
      <c r="B65" s="162" t="s">
        <v>93</v>
      </c>
    </row>
    <row r="66" spans="1:9" x14ac:dyDescent="0.25">
      <c r="B66" s="332" t="s">
        <v>816</v>
      </c>
      <c r="C66" s="332"/>
      <c r="D66" s="332"/>
      <c r="E66" s="332"/>
      <c r="F66" s="332"/>
      <c r="G66" s="332"/>
      <c r="H66" s="332"/>
    </row>
    <row r="68" spans="1:9" x14ac:dyDescent="0.25">
      <c r="A68" s="353" t="s">
        <v>830</v>
      </c>
      <c r="B68" s="353" t="s">
        <v>831</v>
      </c>
    </row>
    <row r="69" spans="1:9" x14ac:dyDescent="0.25">
      <c r="A69" s="349"/>
      <c r="B69" s="354">
        <f ca="1">$N$4</f>
        <v>130.89467640755973</v>
      </c>
    </row>
    <row r="70" spans="1:9" x14ac:dyDescent="0.25">
      <c r="A70" s="264">
        <v>1</v>
      </c>
      <c r="B70" s="263">
        <f t="dataTable" ref="B70:B10069" dt2D="0" dtr="0" r1="M3" ca="1"/>
        <v>132.49647041377148</v>
      </c>
    </row>
    <row r="71" spans="1:9" x14ac:dyDescent="0.25">
      <c r="A71" s="264">
        <v>2</v>
      </c>
      <c r="B71" s="263">
        <v>105.82567092981097</v>
      </c>
    </row>
    <row r="72" spans="1:9" x14ac:dyDescent="0.25">
      <c r="A72" s="264">
        <v>3</v>
      </c>
      <c r="B72" s="263">
        <v>137.50654832617784</v>
      </c>
    </row>
    <row r="73" spans="1:9" x14ac:dyDescent="0.25">
      <c r="A73" s="264">
        <v>4</v>
      </c>
      <c r="B73" s="263">
        <v>111.65795918324648</v>
      </c>
    </row>
    <row r="74" spans="1:9" x14ac:dyDescent="0.25">
      <c r="A74" s="264">
        <v>5</v>
      </c>
      <c r="B74" s="263">
        <v>122.42701826199489</v>
      </c>
    </row>
    <row r="75" spans="1:9" x14ac:dyDescent="0.25">
      <c r="A75" s="264">
        <v>6</v>
      </c>
      <c r="B75" s="263">
        <v>154.20681251183447</v>
      </c>
      <c r="H75"/>
      <c r="I75"/>
    </row>
    <row r="76" spans="1:9" x14ac:dyDescent="0.25">
      <c r="A76" s="264">
        <v>7</v>
      </c>
      <c r="B76" s="263">
        <v>96.003062217427157</v>
      </c>
      <c r="H76"/>
      <c r="I76"/>
    </row>
    <row r="77" spans="1:9" x14ac:dyDescent="0.25">
      <c r="A77" s="264">
        <v>8</v>
      </c>
      <c r="B77" s="263">
        <v>127.99706096786039</v>
      </c>
      <c r="H77"/>
      <c r="I77"/>
    </row>
    <row r="78" spans="1:9" x14ac:dyDescent="0.25">
      <c r="A78" s="264">
        <v>9</v>
      </c>
      <c r="B78" s="263">
        <v>115.69347843229357</v>
      </c>
      <c r="H78"/>
      <c r="I78"/>
    </row>
    <row r="79" spans="1:9" x14ac:dyDescent="0.25">
      <c r="A79" s="264">
        <v>10</v>
      </c>
      <c r="B79" s="263">
        <v>178.16866588730045</v>
      </c>
      <c r="H79"/>
      <c r="I79"/>
    </row>
    <row r="80" spans="1:9" x14ac:dyDescent="0.25">
      <c r="A80" s="264">
        <v>11</v>
      </c>
      <c r="B80" s="263">
        <v>136.93219922717765</v>
      </c>
      <c r="H80"/>
      <c r="I80"/>
    </row>
    <row r="81" spans="1:9" x14ac:dyDescent="0.25">
      <c r="A81" s="264">
        <v>12</v>
      </c>
      <c r="B81" s="263">
        <v>140.81085854628321</v>
      </c>
      <c r="H81"/>
      <c r="I81"/>
    </row>
    <row r="82" spans="1:9" x14ac:dyDescent="0.25">
      <c r="A82" s="264">
        <v>13</v>
      </c>
      <c r="B82" s="263">
        <v>130.10908265469229</v>
      </c>
      <c r="H82"/>
      <c r="I82"/>
    </row>
    <row r="83" spans="1:9" x14ac:dyDescent="0.25">
      <c r="A83" s="264">
        <v>14</v>
      </c>
      <c r="B83" s="263">
        <v>90.470919094233523</v>
      </c>
      <c r="H83"/>
      <c r="I83"/>
    </row>
    <row r="84" spans="1:9" x14ac:dyDescent="0.25">
      <c r="A84" s="264">
        <v>15</v>
      </c>
      <c r="B84" s="263">
        <v>121.18761828946487</v>
      </c>
      <c r="H84"/>
      <c r="I84"/>
    </row>
    <row r="85" spans="1:9" x14ac:dyDescent="0.25">
      <c r="A85" s="264">
        <v>16</v>
      </c>
      <c r="B85" s="263">
        <v>82.896143769022032</v>
      </c>
      <c r="H85"/>
      <c r="I85"/>
    </row>
    <row r="86" spans="1:9" x14ac:dyDescent="0.25">
      <c r="A86" s="264">
        <v>17</v>
      </c>
      <c r="B86" s="263">
        <v>83.593450529645693</v>
      </c>
      <c r="H86"/>
      <c r="I86"/>
    </row>
    <row r="87" spans="1:9" x14ac:dyDescent="0.25">
      <c r="A87" s="264">
        <v>18</v>
      </c>
      <c r="B87" s="263">
        <v>90.0669296992765</v>
      </c>
      <c r="H87"/>
      <c r="I87"/>
    </row>
    <row r="88" spans="1:9" x14ac:dyDescent="0.25">
      <c r="A88" s="264">
        <v>19</v>
      </c>
      <c r="B88" s="263">
        <v>136.80284831667106</v>
      </c>
      <c r="H88"/>
      <c r="I88"/>
    </row>
    <row r="89" spans="1:9" x14ac:dyDescent="0.25">
      <c r="A89" s="264">
        <v>20</v>
      </c>
      <c r="B89" s="263">
        <v>102.03612917615847</v>
      </c>
      <c r="H89"/>
      <c r="I89"/>
    </row>
    <row r="90" spans="1:9" x14ac:dyDescent="0.25">
      <c r="A90" s="264">
        <v>21</v>
      </c>
      <c r="B90" s="263">
        <v>69.002196589246282</v>
      </c>
      <c r="H90"/>
      <c r="I90"/>
    </row>
    <row r="91" spans="1:9" x14ac:dyDescent="0.25">
      <c r="A91" s="264">
        <v>22</v>
      </c>
      <c r="B91" s="263">
        <v>105.80267162919191</v>
      </c>
      <c r="H91"/>
      <c r="I91"/>
    </row>
    <row r="92" spans="1:9" x14ac:dyDescent="0.25">
      <c r="A92" s="264">
        <v>23</v>
      </c>
      <c r="B92" s="263">
        <v>119.96545159022908</v>
      </c>
      <c r="H92"/>
      <c r="I92"/>
    </row>
    <row r="93" spans="1:9" x14ac:dyDescent="0.25">
      <c r="A93" s="264">
        <v>24</v>
      </c>
      <c r="B93" s="263">
        <v>90.459229431906621</v>
      </c>
      <c r="H93"/>
      <c r="I93"/>
    </row>
    <row r="94" spans="1:9" x14ac:dyDescent="0.25">
      <c r="A94" s="264">
        <v>25</v>
      </c>
      <c r="B94" s="263">
        <v>86.84910678196681</v>
      </c>
      <c r="H94"/>
      <c r="I94"/>
    </row>
    <row r="95" spans="1:9" x14ac:dyDescent="0.25">
      <c r="A95" s="264">
        <v>26</v>
      </c>
      <c r="B95" s="263">
        <v>156.56455732195701</v>
      </c>
      <c r="H95"/>
      <c r="I95"/>
    </row>
    <row r="96" spans="1:9" x14ac:dyDescent="0.25">
      <c r="A96" s="264">
        <v>27</v>
      </c>
      <c r="B96" s="263">
        <v>158.15989878359659</v>
      </c>
      <c r="H96"/>
      <c r="I96"/>
    </row>
    <row r="97" spans="1:9" x14ac:dyDescent="0.25">
      <c r="A97" s="264">
        <v>28</v>
      </c>
      <c r="B97" s="263">
        <v>134.05653666238138</v>
      </c>
      <c r="H97"/>
      <c r="I97"/>
    </row>
    <row r="98" spans="1:9" x14ac:dyDescent="0.25">
      <c r="A98" s="264">
        <v>29</v>
      </c>
      <c r="B98" s="263">
        <v>123.11378866262133</v>
      </c>
      <c r="H98"/>
      <c r="I98"/>
    </row>
    <row r="99" spans="1:9" x14ac:dyDescent="0.25">
      <c r="A99" s="264">
        <v>30</v>
      </c>
      <c r="B99" s="263">
        <v>104.84654056842821</v>
      </c>
      <c r="H99"/>
      <c r="I99"/>
    </row>
    <row r="100" spans="1:9" x14ac:dyDescent="0.25">
      <c r="A100" s="264">
        <v>31</v>
      </c>
      <c r="B100" s="263">
        <v>171.60046336111125</v>
      </c>
      <c r="H100"/>
      <c r="I100"/>
    </row>
    <row r="101" spans="1:9" x14ac:dyDescent="0.25">
      <c r="A101" s="264">
        <v>32</v>
      </c>
      <c r="B101" s="263">
        <v>134.39718941926611</v>
      </c>
      <c r="H101"/>
      <c r="I101"/>
    </row>
    <row r="102" spans="1:9" x14ac:dyDescent="0.25">
      <c r="A102" s="264">
        <v>33</v>
      </c>
      <c r="B102" s="263">
        <v>111.14537499237495</v>
      </c>
      <c r="H102"/>
      <c r="I102"/>
    </row>
    <row r="103" spans="1:9" x14ac:dyDescent="0.25">
      <c r="A103" s="264">
        <v>34</v>
      </c>
      <c r="B103" s="263">
        <v>127.59434771491759</v>
      </c>
      <c r="H103"/>
      <c r="I103"/>
    </row>
    <row r="104" spans="1:9" x14ac:dyDescent="0.25">
      <c r="A104" s="264">
        <v>35</v>
      </c>
      <c r="B104" s="263">
        <v>97.59222419669824</v>
      </c>
      <c r="H104"/>
      <c r="I104"/>
    </row>
    <row r="105" spans="1:9" x14ac:dyDescent="0.25">
      <c r="A105" s="264">
        <v>36</v>
      </c>
      <c r="B105" s="263">
        <v>99.976975620887487</v>
      </c>
      <c r="H105"/>
      <c r="I105"/>
    </row>
    <row r="106" spans="1:9" x14ac:dyDescent="0.25">
      <c r="A106" s="264">
        <v>37</v>
      </c>
      <c r="B106" s="263">
        <v>165.14376992427742</v>
      </c>
      <c r="H106"/>
      <c r="I106"/>
    </row>
    <row r="107" spans="1:9" x14ac:dyDescent="0.25">
      <c r="A107" s="264">
        <v>38</v>
      </c>
      <c r="B107" s="263">
        <v>126.7440650380526</v>
      </c>
      <c r="H107"/>
      <c r="I107"/>
    </row>
    <row r="108" spans="1:9" x14ac:dyDescent="0.25">
      <c r="A108" s="264">
        <v>39</v>
      </c>
      <c r="B108" s="263">
        <v>128.88694243070884</v>
      </c>
      <c r="H108"/>
      <c r="I108"/>
    </row>
    <row r="109" spans="1:9" x14ac:dyDescent="0.25">
      <c r="A109" s="264">
        <v>40</v>
      </c>
      <c r="B109" s="263">
        <v>100.89283174261548</v>
      </c>
      <c r="H109"/>
      <c r="I109"/>
    </row>
    <row r="110" spans="1:9" x14ac:dyDescent="0.25">
      <c r="A110" s="264">
        <v>41</v>
      </c>
      <c r="B110" s="263">
        <v>137.69853559962465</v>
      </c>
      <c r="H110"/>
      <c r="I110"/>
    </row>
    <row r="111" spans="1:9" x14ac:dyDescent="0.25">
      <c r="A111" s="264">
        <v>42</v>
      </c>
      <c r="B111" s="263">
        <v>91.716236942273639</v>
      </c>
      <c r="H111"/>
      <c r="I111"/>
    </row>
    <row r="112" spans="1:9" x14ac:dyDescent="0.25">
      <c r="A112" s="264">
        <v>43</v>
      </c>
      <c r="B112" s="263">
        <v>93.197956873925364</v>
      </c>
      <c r="H112"/>
      <c r="I112"/>
    </row>
    <row r="113" spans="1:9" x14ac:dyDescent="0.25">
      <c r="A113" s="264">
        <v>44</v>
      </c>
      <c r="B113" s="263">
        <v>135.55453285337097</v>
      </c>
      <c r="H113"/>
      <c r="I113"/>
    </row>
    <row r="114" spans="1:9" x14ac:dyDescent="0.25">
      <c r="A114" s="264">
        <v>45</v>
      </c>
      <c r="B114" s="263">
        <v>119.09343714441088</v>
      </c>
      <c r="H114"/>
      <c r="I114"/>
    </row>
    <row r="115" spans="1:9" x14ac:dyDescent="0.25">
      <c r="A115" s="264">
        <v>46</v>
      </c>
      <c r="B115" s="263">
        <v>86.819361938204139</v>
      </c>
      <c r="H115"/>
      <c r="I115"/>
    </row>
    <row r="116" spans="1:9" x14ac:dyDescent="0.25">
      <c r="A116" s="264">
        <v>47</v>
      </c>
      <c r="B116" s="263">
        <v>161.74334801082375</v>
      </c>
      <c r="H116"/>
      <c r="I116"/>
    </row>
    <row r="117" spans="1:9" x14ac:dyDescent="0.25">
      <c r="A117" s="264">
        <v>48</v>
      </c>
      <c r="B117" s="263">
        <v>131.44849870106171</v>
      </c>
      <c r="H117"/>
      <c r="I117"/>
    </row>
    <row r="118" spans="1:9" x14ac:dyDescent="0.25">
      <c r="A118" s="264">
        <v>49</v>
      </c>
      <c r="B118" s="263">
        <v>124.62927472053322</v>
      </c>
      <c r="H118"/>
      <c r="I118"/>
    </row>
    <row r="119" spans="1:9" x14ac:dyDescent="0.25">
      <c r="A119" s="264">
        <v>50</v>
      </c>
      <c r="B119" s="263">
        <v>143.0134119527718</v>
      </c>
      <c r="H119"/>
      <c r="I119"/>
    </row>
    <row r="120" spans="1:9" x14ac:dyDescent="0.25">
      <c r="A120" s="264">
        <v>51</v>
      </c>
      <c r="B120" s="263">
        <v>136.59314060870435</v>
      </c>
      <c r="H120"/>
      <c r="I120"/>
    </row>
    <row r="121" spans="1:9" x14ac:dyDescent="0.25">
      <c r="A121" s="264">
        <v>52</v>
      </c>
      <c r="B121" s="263">
        <v>172.10412454225414</v>
      </c>
      <c r="H121"/>
      <c r="I121"/>
    </row>
    <row r="122" spans="1:9" x14ac:dyDescent="0.25">
      <c r="A122" s="264">
        <v>53</v>
      </c>
      <c r="B122" s="263">
        <v>132.72170109370535</v>
      </c>
      <c r="H122"/>
      <c r="I122"/>
    </row>
    <row r="123" spans="1:9" x14ac:dyDescent="0.25">
      <c r="A123" s="264">
        <v>54</v>
      </c>
      <c r="B123" s="263">
        <v>143.33361107161591</v>
      </c>
      <c r="H123"/>
      <c r="I123"/>
    </row>
    <row r="124" spans="1:9" x14ac:dyDescent="0.25">
      <c r="A124" s="264">
        <v>55</v>
      </c>
      <c r="B124" s="263">
        <v>122.59415193726136</v>
      </c>
      <c r="H124"/>
      <c r="I124"/>
    </row>
    <row r="125" spans="1:9" x14ac:dyDescent="0.25">
      <c r="A125" s="264">
        <v>56</v>
      </c>
      <c r="B125" s="263">
        <v>112.94429421500077</v>
      </c>
      <c r="H125"/>
      <c r="I125"/>
    </row>
    <row r="126" spans="1:9" x14ac:dyDescent="0.25">
      <c r="A126" s="264">
        <v>57</v>
      </c>
      <c r="B126" s="263">
        <v>123.52965729329084</v>
      </c>
      <c r="H126"/>
      <c r="I126"/>
    </row>
    <row r="127" spans="1:9" x14ac:dyDescent="0.25">
      <c r="A127" s="264">
        <v>58</v>
      </c>
      <c r="B127" s="263">
        <v>144.17810563444698</v>
      </c>
      <c r="H127"/>
      <c r="I127"/>
    </row>
    <row r="128" spans="1:9" x14ac:dyDescent="0.25">
      <c r="A128" s="264">
        <v>59</v>
      </c>
      <c r="B128" s="263">
        <v>105.42137252343181</v>
      </c>
      <c r="H128"/>
      <c r="I128"/>
    </row>
    <row r="129" spans="1:9" x14ac:dyDescent="0.25">
      <c r="A129" s="264">
        <v>60</v>
      </c>
      <c r="B129" s="263">
        <v>165.2485420230783</v>
      </c>
      <c r="H129"/>
      <c r="I129"/>
    </row>
    <row r="130" spans="1:9" x14ac:dyDescent="0.25">
      <c r="A130" s="264">
        <v>61</v>
      </c>
      <c r="B130" s="263">
        <v>148.38324892716835</v>
      </c>
      <c r="H130"/>
      <c r="I130"/>
    </row>
    <row r="131" spans="1:9" x14ac:dyDescent="0.25">
      <c r="A131" s="264">
        <v>62</v>
      </c>
      <c r="B131" s="263">
        <v>126.0584601697972</v>
      </c>
      <c r="H131"/>
      <c r="I131"/>
    </row>
    <row r="132" spans="1:9" x14ac:dyDescent="0.25">
      <c r="A132" s="264">
        <v>63</v>
      </c>
      <c r="B132" s="263">
        <v>125.54326187179339</v>
      </c>
      <c r="H132"/>
      <c r="I132"/>
    </row>
    <row r="133" spans="1:9" x14ac:dyDescent="0.25">
      <c r="A133" s="264">
        <v>64</v>
      </c>
      <c r="B133" s="263">
        <v>116.21625677107322</v>
      </c>
      <c r="H133"/>
      <c r="I133"/>
    </row>
    <row r="134" spans="1:9" x14ac:dyDescent="0.25">
      <c r="A134" s="264">
        <v>65</v>
      </c>
      <c r="B134" s="263">
        <v>148.45297934242254</v>
      </c>
      <c r="H134"/>
      <c r="I134"/>
    </row>
    <row r="135" spans="1:9" x14ac:dyDescent="0.25">
      <c r="A135" s="264">
        <v>66</v>
      </c>
      <c r="B135" s="263">
        <v>140.2475172768344</v>
      </c>
      <c r="H135"/>
      <c r="I135"/>
    </row>
    <row r="136" spans="1:9" x14ac:dyDescent="0.25">
      <c r="A136" s="264">
        <v>67</v>
      </c>
      <c r="B136" s="263">
        <v>101.32028762871668</v>
      </c>
      <c r="H136"/>
      <c r="I136"/>
    </row>
    <row r="137" spans="1:9" x14ac:dyDescent="0.25">
      <c r="A137" s="264">
        <v>68</v>
      </c>
      <c r="B137" s="263">
        <v>98.251963199816245</v>
      </c>
      <c r="H137"/>
      <c r="I137"/>
    </row>
    <row r="138" spans="1:9" x14ac:dyDescent="0.25">
      <c r="A138" s="264">
        <v>69</v>
      </c>
      <c r="B138" s="263">
        <v>123.03053053014116</v>
      </c>
      <c r="H138"/>
      <c r="I138"/>
    </row>
    <row r="139" spans="1:9" x14ac:dyDescent="0.25">
      <c r="A139" s="264">
        <v>70</v>
      </c>
      <c r="B139" s="263">
        <v>73.70901097685784</v>
      </c>
      <c r="H139"/>
      <c r="I139"/>
    </row>
    <row r="140" spans="1:9" x14ac:dyDescent="0.25">
      <c r="A140" s="264">
        <v>71</v>
      </c>
      <c r="B140" s="263">
        <v>145.4866592288376</v>
      </c>
      <c r="H140"/>
      <c r="I140"/>
    </row>
    <row r="141" spans="1:9" x14ac:dyDescent="0.25">
      <c r="A141" s="264">
        <v>72</v>
      </c>
      <c r="B141" s="263">
        <v>108.27388986910879</v>
      </c>
      <c r="H141"/>
      <c r="I141"/>
    </row>
    <row r="142" spans="1:9" x14ac:dyDescent="0.25">
      <c r="A142" s="264">
        <v>73</v>
      </c>
      <c r="B142" s="263">
        <v>120.08722847366158</v>
      </c>
      <c r="H142"/>
      <c r="I142"/>
    </row>
    <row r="143" spans="1:9" x14ac:dyDescent="0.25">
      <c r="A143" s="264">
        <v>74</v>
      </c>
      <c r="B143" s="263">
        <v>87.19011104440969</v>
      </c>
      <c r="H143"/>
      <c r="I143"/>
    </row>
    <row r="144" spans="1:9" x14ac:dyDescent="0.25">
      <c r="A144" s="264">
        <v>75</v>
      </c>
      <c r="B144" s="263">
        <v>105.13491110066327</v>
      </c>
      <c r="H144"/>
      <c r="I144"/>
    </row>
    <row r="145" spans="1:9" x14ac:dyDescent="0.25">
      <c r="A145" s="264">
        <v>76</v>
      </c>
      <c r="B145" s="263">
        <v>117.02848351899874</v>
      </c>
      <c r="H145"/>
      <c r="I145"/>
    </row>
    <row r="146" spans="1:9" x14ac:dyDescent="0.25">
      <c r="A146" s="264">
        <v>77</v>
      </c>
      <c r="B146" s="263">
        <v>130.93654248294732</v>
      </c>
      <c r="H146"/>
      <c r="I146"/>
    </row>
    <row r="147" spans="1:9" x14ac:dyDescent="0.25">
      <c r="A147" s="264">
        <v>78</v>
      </c>
      <c r="B147" s="263">
        <v>116.86098878009339</v>
      </c>
      <c r="H147"/>
      <c r="I147"/>
    </row>
    <row r="148" spans="1:9" x14ac:dyDescent="0.25">
      <c r="A148" s="264">
        <v>79</v>
      </c>
      <c r="B148" s="263">
        <v>105.05669071756191</v>
      </c>
      <c r="H148"/>
      <c r="I148"/>
    </row>
    <row r="149" spans="1:9" x14ac:dyDescent="0.25">
      <c r="A149" s="264">
        <v>80</v>
      </c>
      <c r="B149" s="263">
        <v>161.76854842880979</v>
      </c>
      <c r="H149"/>
      <c r="I149"/>
    </row>
    <row r="150" spans="1:9" x14ac:dyDescent="0.25">
      <c r="A150" s="264">
        <v>81</v>
      </c>
      <c r="B150" s="263">
        <v>102.33784413232446</v>
      </c>
      <c r="H150"/>
      <c r="I150"/>
    </row>
    <row r="151" spans="1:9" x14ac:dyDescent="0.25">
      <c r="A151" s="264">
        <v>82</v>
      </c>
      <c r="B151" s="263">
        <v>126.55974928754593</v>
      </c>
      <c r="H151"/>
      <c r="I151"/>
    </row>
    <row r="152" spans="1:9" x14ac:dyDescent="0.25">
      <c r="A152" s="264">
        <v>83</v>
      </c>
      <c r="B152" s="263">
        <v>110.02609146327669</v>
      </c>
      <c r="H152"/>
      <c r="I152"/>
    </row>
    <row r="153" spans="1:9" x14ac:dyDescent="0.25">
      <c r="A153" s="264">
        <v>84</v>
      </c>
      <c r="B153" s="263">
        <v>140.44226229435762</v>
      </c>
      <c r="H153"/>
      <c r="I153"/>
    </row>
    <row r="154" spans="1:9" x14ac:dyDescent="0.25">
      <c r="A154" s="264">
        <v>85</v>
      </c>
      <c r="B154" s="263">
        <v>115.61195546277065</v>
      </c>
      <c r="H154"/>
      <c r="I154"/>
    </row>
    <row r="155" spans="1:9" x14ac:dyDescent="0.25">
      <c r="A155" s="264">
        <v>86</v>
      </c>
      <c r="B155" s="263">
        <v>103.23319658174509</v>
      </c>
      <c r="H155"/>
      <c r="I155"/>
    </row>
    <row r="156" spans="1:9" x14ac:dyDescent="0.25">
      <c r="A156" s="264">
        <v>87</v>
      </c>
      <c r="B156" s="263">
        <v>128.50157870197506</v>
      </c>
      <c r="H156"/>
      <c r="I156"/>
    </row>
    <row r="157" spans="1:9" x14ac:dyDescent="0.25">
      <c r="A157" s="264">
        <v>88</v>
      </c>
      <c r="B157" s="263">
        <v>144.50391345599766</v>
      </c>
      <c r="H157"/>
      <c r="I157"/>
    </row>
    <row r="158" spans="1:9" x14ac:dyDescent="0.25">
      <c r="A158" s="264">
        <v>89</v>
      </c>
      <c r="B158" s="263">
        <v>96.680557336209205</v>
      </c>
      <c r="H158"/>
      <c r="I158"/>
    </row>
    <row r="159" spans="1:9" x14ac:dyDescent="0.25">
      <c r="A159" s="264">
        <v>90</v>
      </c>
      <c r="B159" s="263">
        <v>117.78181168516241</v>
      </c>
      <c r="H159"/>
      <c r="I159"/>
    </row>
    <row r="160" spans="1:9" x14ac:dyDescent="0.25">
      <c r="A160" s="264">
        <v>91</v>
      </c>
      <c r="B160" s="263">
        <v>99.410361889066195</v>
      </c>
      <c r="H160"/>
      <c r="I160"/>
    </row>
    <row r="161" spans="1:9" x14ac:dyDescent="0.25">
      <c r="A161" s="264">
        <v>92</v>
      </c>
      <c r="B161" s="263">
        <v>119.31539757200065</v>
      </c>
      <c r="H161"/>
      <c r="I161"/>
    </row>
    <row r="162" spans="1:9" x14ac:dyDescent="0.25">
      <c r="A162" s="264">
        <v>93</v>
      </c>
      <c r="B162" s="263">
        <v>125.66055593401605</v>
      </c>
      <c r="H162"/>
      <c r="I162"/>
    </row>
    <row r="163" spans="1:9" x14ac:dyDescent="0.25">
      <c r="A163" s="264">
        <v>94</v>
      </c>
      <c r="B163" s="263">
        <v>79.184841817978679</v>
      </c>
      <c r="H163"/>
      <c r="I163"/>
    </row>
    <row r="164" spans="1:9" x14ac:dyDescent="0.25">
      <c r="A164" s="264">
        <v>95</v>
      </c>
      <c r="B164" s="263">
        <v>116.68812031484219</v>
      </c>
      <c r="H164"/>
      <c r="I164"/>
    </row>
    <row r="165" spans="1:9" x14ac:dyDescent="0.25">
      <c r="A165" s="264">
        <v>96</v>
      </c>
      <c r="B165" s="263">
        <v>146.15356179803894</v>
      </c>
      <c r="H165"/>
      <c r="I165"/>
    </row>
    <row r="166" spans="1:9" x14ac:dyDescent="0.25">
      <c r="A166" s="264">
        <v>97</v>
      </c>
      <c r="B166" s="263">
        <v>153.11332673847545</v>
      </c>
      <c r="H166"/>
      <c r="I166"/>
    </row>
    <row r="167" spans="1:9" x14ac:dyDescent="0.25">
      <c r="A167" s="264">
        <v>98</v>
      </c>
      <c r="B167" s="263">
        <v>155.06863719255625</v>
      </c>
      <c r="H167"/>
      <c r="I167"/>
    </row>
    <row r="168" spans="1:9" x14ac:dyDescent="0.25">
      <c r="A168" s="264">
        <v>99</v>
      </c>
      <c r="B168" s="263">
        <v>143.02935902232531</v>
      </c>
      <c r="H168"/>
      <c r="I168"/>
    </row>
    <row r="169" spans="1:9" x14ac:dyDescent="0.25">
      <c r="A169" s="264">
        <v>100</v>
      </c>
      <c r="B169" s="263">
        <v>95.823195237515563</v>
      </c>
      <c r="H169"/>
      <c r="I169"/>
    </row>
    <row r="170" spans="1:9" x14ac:dyDescent="0.25">
      <c r="A170" s="264">
        <v>101</v>
      </c>
      <c r="B170" s="263">
        <v>175.57962822891045</v>
      </c>
      <c r="H170"/>
      <c r="I170"/>
    </row>
    <row r="171" spans="1:9" x14ac:dyDescent="0.25">
      <c r="A171" s="264">
        <v>102</v>
      </c>
      <c r="B171" s="263">
        <v>113.43219875570439</v>
      </c>
      <c r="H171"/>
      <c r="I171"/>
    </row>
    <row r="172" spans="1:9" x14ac:dyDescent="0.25">
      <c r="A172" s="264">
        <v>103</v>
      </c>
      <c r="B172" s="263">
        <v>142.89195461021757</v>
      </c>
      <c r="H172"/>
      <c r="I172"/>
    </row>
    <row r="173" spans="1:9" x14ac:dyDescent="0.25">
      <c r="A173" s="264">
        <v>104</v>
      </c>
      <c r="B173" s="263">
        <v>92.033629674217764</v>
      </c>
      <c r="H173"/>
      <c r="I173"/>
    </row>
    <row r="174" spans="1:9" x14ac:dyDescent="0.25">
      <c r="A174" s="264">
        <v>105</v>
      </c>
      <c r="B174" s="263">
        <v>94.862562715415834</v>
      </c>
      <c r="H174"/>
      <c r="I174"/>
    </row>
    <row r="175" spans="1:9" x14ac:dyDescent="0.25">
      <c r="A175" s="264">
        <v>106</v>
      </c>
      <c r="B175" s="263">
        <v>108.73616113016917</v>
      </c>
      <c r="H175"/>
      <c r="I175"/>
    </row>
    <row r="176" spans="1:9" x14ac:dyDescent="0.25">
      <c r="A176" s="264">
        <v>107</v>
      </c>
      <c r="B176" s="263">
        <v>142.62004903717852</v>
      </c>
      <c r="H176"/>
      <c r="I176"/>
    </row>
    <row r="177" spans="1:9" x14ac:dyDescent="0.25">
      <c r="A177" s="264">
        <v>108</v>
      </c>
      <c r="B177" s="263">
        <v>121.43709610703544</v>
      </c>
      <c r="H177"/>
      <c r="I177"/>
    </row>
    <row r="178" spans="1:9" x14ac:dyDescent="0.25">
      <c r="A178" s="264">
        <v>109</v>
      </c>
      <c r="B178" s="263">
        <v>73.403305676882823</v>
      </c>
      <c r="H178"/>
      <c r="I178"/>
    </row>
    <row r="179" spans="1:9" x14ac:dyDescent="0.25">
      <c r="A179" s="264">
        <v>110</v>
      </c>
      <c r="B179" s="263">
        <v>145.5812432015592</v>
      </c>
      <c r="H179"/>
      <c r="I179"/>
    </row>
    <row r="180" spans="1:9" x14ac:dyDescent="0.25">
      <c r="A180" s="264">
        <v>111</v>
      </c>
      <c r="B180" s="263">
        <v>106.80540747417699</v>
      </c>
      <c r="H180"/>
      <c r="I180"/>
    </row>
    <row r="181" spans="1:9" x14ac:dyDescent="0.25">
      <c r="A181" s="264">
        <v>112</v>
      </c>
      <c r="B181" s="263">
        <v>138.67293682857124</v>
      </c>
      <c r="H181"/>
      <c r="I181"/>
    </row>
    <row r="182" spans="1:9" x14ac:dyDescent="0.25">
      <c r="A182" s="264">
        <v>113</v>
      </c>
      <c r="B182" s="263">
        <v>130.06653904800487</v>
      </c>
      <c r="H182"/>
      <c r="I182"/>
    </row>
    <row r="183" spans="1:9" x14ac:dyDescent="0.25">
      <c r="A183" s="264">
        <v>114</v>
      </c>
      <c r="B183" s="263">
        <v>145.5435096488419</v>
      </c>
      <c r="H183"/>
      <c r="I183"/>
    </row>
    <row r="184" spans="1:9" x14ac:dyDescent="0.25">
      <c r="A184" s="264">
        <v>115</v>
      </c>
      <c r="B184" s="263">
        <v>170.74587878707655</v>
      </c>
      <c r="H184"/>
      <c r="I184"/>
    </row>
    <row r="185" spans="1:9" x14ac:dyDescent="0.25">
      <c r="A185" s="264">
        <v>116</v>
      </c>
      <c r="B185" s="263">
        <v>132.62701141399046</v>
      </c>
      <c r="H185"/>
      <c r="I185"/>
    </row>
    <row r="186" spans="1:9" x14ac:dyDescent="0.25">
      <c r="A186" s="264">
        <v>117</v>
      </c>
      <c r="B186" s="263">
        <v>74.960190385884488</v>
      </c>
      <c r="H186"/>
      <c r="I186"/>
    </row>
    <row r="187" spans="1:9" x14ac:dyDescent="0.25">
      <c r="A187" s="264">
        <v>118</v>
      </c>
      <c r="B187" s="263">
        <v>117.01719358201058</v>
      </c>
      <c r="H187"/>
      <c r="I187"/>
    </row>
    <row r="188" spans="1:9" x14ac:dyDescent="0.25">
      <c r="A188" s="264">
        <v>119</v>
      </c>
      <c r="B188" s="263">
        <v>125.38638207920268</v>
      </c>
      <c r="H188"/>
      <c r="I188"/>
    </row>
    <row r="189" spans="1:9" x14ac:dyDescent="0.25">
      <c r="A189" s="264">
        <v>120</v>
      </c>
      <c r="B189" s="263">
        <v>146.58090344011282</v>
      </c>
      <c r="H189"/>
      <c r="I189"/>
    </row>
    <row r="190" spans="1:9" x14ac:dyDescent="0.25">
      <c r="A190" s="264">
        <v>121</v>
      </c>
      <c r="B190" s="263">
        <v>81.322673135469415</v>
      </c>
      <c r="H190"/>
      <c r="I190"/>
    </row>
    <row r="191" spans="1:9" x14ac:dyDescent="0.25">
      <c r="A191" s="264">
        <v>122</v>
      </c>
      <c r="B191" s="263">
        <v>99.518194740212763</v>
      </c>
      <c r="H191"/>
      <c r="I191"/>
    </row>
    <row r="192" spans="1:9" x14ac:dyDescent="0.25">
      <c r="A192" s="264">
        <v>123</v>
      </c>
      <c r="B192" s="263">
        <v>99.877813496344544</v>
      </c>
      <c r="H192"/>
      <c r="I192"/>
    </row>
    <row r="193" spans="1:9" x14ac:dyDescent="0.25">
      <c r="A193" s="264">
        <v>124</v>
      </c>
      <c r="B193" s="263">
        <v>76.984875908019632</v>
      </c>
      <c r="H193"/>
      <c r="I193"/>
    </row>
    <row r="194" spans="1:9" x14ac:dyDescent="0.25">
      <c r="A194" s="264">
        <v>125</v>
      </c>
      <c r="B194" s="263">
        <v>138.35023273673136</v>
      </c>
      <c r="H194"/>
      <c r="I194"/>
    </row>
    <row r="195" spans="1:9" x14ac:dyDescent="0.25">
      <c r="A195" s="264">
        <v>126</v>
      </c>
      <c r="B195" s="263">
        <v>133.12840120499794</v>
      </c>
      <c r="H195"/>
      <c r="I195"/>
    </row>
    <row r="196" spans="1:9" x14ac:dyDescent="0.25">
      <c r="A196" s="264">
        <v>127</v>
      </c>
      <c r="B196" s="263">
        <v>130.21994534014269</v>
      </c>
      <c r="H196"/>
      <c r="I196"/>
    </row>
    <row r="197" spans="1:9" x14ac:dyDescent="0.25">
      <c r="A197" s="264">
        <v>128</v>
      </c>
      <c r="B197" s="263">
        <v>101.19280440479436</v>
      </c>
      <c r="H197"/>
      <c r="I197"/>
    </row>
    <row r="198" spans="1:9" x14ac:dyDescent="0.25">
      <c r="A198" s="264">
        <v>129</v>
      </c>
      <c r="B198" s="263">
        <v>131.30966130612373</v>
      </c>
      <c r="H198"/>
      <c r="I198"/>
    </row>
    <row r="199" spans="1:9" x14ac:dyDescent="0.25">
      <c r="A199" s="264">
        <v>130</v>
      </c>
      <c r="B199" s="263">
        <v>150.43626717756462</v>
      </c>
      <c r="H199"/>
      <c r="I199"/>
    </row>
    <row r="200" spans="1:9" x14ac:dyDescent="0.25">
      <c r="A200" s="264">
        <v>131</v>
      </c>
      <c r="B200" s="263">
        <v>112.81427216372367</v>
      </c>
      <c r="H200"/>
      <c r="I200"/>
    </row>
    <row r="201" spans="1:9" x14ac:dyDescent="0.25">
      <c r="A201" s="264">
        <v>132</v>
      </c>
      <c r="B201" s="263">
        <v>130.30249333564808</v>
      </c>
      <c r="H201"/>
      <c r="I201"/>
    </row>
    <row r="202" spans="1:9" x14ac:dyDescent="0.25">
      <c r="A202" s="264">
        <v>133</v>
      </c>
      <c r="B202" s="263">
        <v>88.146371891335349</v>
      </c>
      <c r="H202"/>
      <c r="I202"/>
    </row>
    <row r="203" spans="1:9" x14ac:dyDescent="0.25">
      <c r="A203" s="264">
        <v>134</v>
      </c>
      <c r="B203" s="263">
        <v>153.91468107031505</v>
      </c>
      <c r="H203"/>
      <c r="I203"/>
    </row>
    <row r="204" spans="1:9" x14ac:dyDescent="0.25">
      <c r="A204" s="264">
        <v>135</v>
      </c>
      <c r="B204" s="263">
        <v>54.704241700331664</v>
      </c>
      <c r="H204"/>
      <c r="I204"/>
    </row>
    <row r="205" spans="1:9" x14ac:dyDescent="0.25">
      <c r="A205" s="264">
        <v>136</v>
      </c>
      <c r="B205" s="263">
        <v>103.5493432633931</v>
      </c>
      <c r="H205"/>
      <c r="I205"/>
    </row>
    <row r="206" spans="1:9" x14ac:dyDescent="0.25">
      <c r="A206" s="264">
        <v>137</v>
      </c>
      <c r="B206" s="263">
        <v>146.60626572250018</v>
      </c>
      <c r="H206"/>
      <c r="I206"/>
    </row>
    <row r="207" spans="1:9" x14ac:dyDescent="0.25">
      <c r="A207" s="264">
        <v>138</v>
      </c>
      <c r="B207" s="263">
        <v>62.516943267993533</v>
      </c>
      <c r="H207"/>
      <c r="I207"/>
    </row>
    <row r="208" spans="1:9" x14ac:dyDescent="0.25">
      <c r="A208" s="264">
        <v>139</v>
      </c>
      <c r="B208" s="263">
        <v>137.66959880004021</v>
      </c>
      <c r="H208"/>
      <c r="I208"/>
    </row>
    <row r="209" spans="1:9" x14ac:dyDescent="0.25">
      <c r="A209" s="264">
        <v>140</v>
      </c>
      <c r="B209" s="263">
        <v>133.11767661024058</v>
      </c>
      <c r="H209"/>
      <c r="I209"/>
    </row>
    <row r="210" spans="1:9" x14ac:dyDescent="0.25">
      <c r="A210" s="264">
        <v>141</v>
      </c>
      <c r="B210" s="263">
        <v>137.17484871515688</v>
      </c>
      <c r="H210"/>
      <c r="I210"/>
    </row>
    <row r="211" spans="1:9" x14ac:dyDescent="0.25">
      <c r="A211" s="264">
        <v>142</v>
      </c>
      <c r="B211" s="263">
        <v>166.59463823126151</v>
      </c>
      <c r="H211"/>
      <c r="I211"/>
    </row>
    <row r="212" spans="1:9" x14ac:dyDescent="0.25">
      <c r="A212" s="264">
        <v>143</v>
      </c>
      <c r="B212" s="263">
        <v>99.345064519266117</v>
      </c>
      <c r="H212"/>
      <c r="I212"/>
    </row>
    <row r="213" spans="1:9" x14ac:dyDescent="0.25">
      <c r="A213" s="264">
        <v>144</v>
      </c>
      <c r="B213" s="263">
        <v>99.854850823359001</v>
      </c>
      <c r="H213"/>
      <c r="I213"/>
    </row>
    <row r="214" spans="1:9" x14ac:dyDescent="0.25">
      <c r="A214" s="264">
        <v>145</v>
      </c>
      <c r="B214" s="263">
        <v>124.2850162066534</v>
      </c>
      <c r="H214"/>
      <c r="I214"/>
    </row>
    <row r="215" spans="1:9" x14ac:dyDescent="0.25">
      <c r="A215" s="264">
        <v>146</v>
      </c>
      <c r="B215" s="263">
        <v>143.63481702141334</v>
      </c>
      <c r="H215"/>
      <c r="I215"/>
    </row>
    <row r="216" spans="1:9" x14ac:dyDescent="0.25">
      <c r="A216" s="264">
        <v>147</v>
      </c>
      <c r="B216" s="263">
        <v>143.41297775045331</v>
      </c>
      <c r="H216"/>
      <c r="I216"/>
    </row>
    <row r="217" spans="1:9" x14ac:dyDescent="0.25">
      <c r="A217" s="264">
        <v>148</v>
      </c>
      <c r="B217" s="263">
        <v>133.43959727269041</v>
      </c>
      <c r="H217"/>
      <c r="I217"/>
    </row>
    <row r="218" spans="1:9" x14ac:dyDescent="0.25">
      <c r="A218" s="264">
        <v>149</v>
      </c>
      <c r="B218" s="263">
        <v>94.711977729722236</v>
      </c>
      <c r="H218"/>
      <c r="I218"/>
    </row>
    <row r="219" spans="1:9" x14ac:dyDescent="0.25">
      <c r="A219" s="264">
        <v>150</v>
      </c>
      <c r="B219" s="263">
        <v>143.98052069655483</v>
      </c>
      <c r="H219"/>
      <c r="I219"/>
    </row>
    <row r="220" spans="1:9" x14ac:dyDescent="0.25">
      <c r="A220" s="264">
        <v>151</v>
      </c>
      <c r="B220" s="263">
        <v>142.56964171484077</v>
      </c>
      <c r="H220"/>
      <c r="I220"/>
    </row>
    <row r="221" spans="1:9" x14ac:dyDescent="0.25">
      <c r="A221" s="264">
        <v>152</v>
      </c>
      <c r="B221" s="263">
        <v>124.82348231516771</v>
      </c>
      <c r="H221"/>
      <c r="I221"/>
    </row>
    <row r="222" spans="1:9" x14ac:dyDescent="0.25">
      <c r="A222" s="264">
        <v>153</v>
      </c>
      <c r="B222" s="263">
        <v>110.89775464330313</v>
      </c>
      <c r="H222"/>
      <c r="I222"/>
    </row>
    <row r="223" spans="1:9" x14ac:dyDescent="0.25">
      <c r="A223" s="264">
        <v>154</v>
      </c>
      <c r="B223" s="263">
        <v>122.84551033180907</v>
      </c>
      <c r="H223"/>
      <c r="I223"/>
    </row>
    <row r="224" spans="1:9" x14ac:dyDescent="0.25">
      <c r="A224" s="264">
        <v>155</v>
      </c>
      <c r="B224" s="263">
        <v>151.02920005655557</v>
      </c>
      <c r="H224"/>
      <c r="I224"/>
    </row>
    <row r="225" spans="1:9" x14ac:dyDescent="0.25">
      <c r="A225" s="264">
        <v>156</v>
      </c>
      <c r="B225" s="263">
        <v>146.73642244763104</v>
      </c>
      <c r="H225"/>
      <c r="I225"/>
    </row>
    <row r="226" spans="1:9" x14ac:dyDescent="0.25">
      <c r="A226" s="264">
        <v>157</v>
      </c>
      <c r="B226" s="263">
        <v>146.43502571323495</v>
      </c>
      <c r="H226"/>
      <c r="I226"/>
    </row>
    <row r="227" spans="1:9" x14ac:dyDescent="0.25">
      <c r="A227" s="264">
        <v>158</v>
      </c>
      <c r="B227" s="263">
        <v>99.604370140786841</v>
      </c>
      <c r="H227"/>
      <c r="I227"/>
    </row>
    <row r="228" spans="1:9" x14ac:dyDescent="0.25">
      <c r="A228" s="264">
        <v>159</v>
      </c>
      <c r="B228" s="263">
        <v>106.32830577742317</v>
      </c>
      <c r="H228"/>
      <c r="I228"/>
    </row>
    <row r="229" spans="1:9" x14ac:dyDescent="0.25">
      <c r="A229" s="264">
        <v>160</v>
      </c>
      <c r="B229" s="263">
        <v>54.607830748167558</v>
      </c>
      <c r="H229"/>
      <c r="I229"/>
    </row>
    <row r="230" spans="1:9" x14ac:dyDescent="0.25">
      <c r="A230" s="264">
        <v>161</v>
      </c>
      <c r="B230" s="263">
        <v>101.67398323909029</v>
      </c>
    </row>
    <row r="231" spans="1:9" x14ac:dyDescent="0.25">
      <c r="A231" s="264">
        <v>162</v>
      </c>
      <c r="B231" s="263">
        <v>68.75735816494074</v>
      </c>
    </row>
    <row r="232" spans="1:9" x14ac:dyDescent="0.25">
      <c r="A232" s="264">
        <v>163</v>
      </c>
      <c r="B232" s="263">
        <v>146.39615386272465</v>
      </c>
      <c r="H232"/>
      <c r="I232"/>
    </row>
    <row r="233" spans="1:9" x14ac:dyDescent="0.25">
      <c r="A233" s="264">
        <v>164</v>
      </c>
      <c r="B233" s="263">
        <v>131.92245905649193</v>
      </c>
      <c r="H233"/>
      <c r="I233"/>
    </row>
    <row r="234" spans="1:9" x14ac:dyDescent="0.25">
      <c r="A234" s="264">
        <v>165</v>
      </c>
      <c r="B234" s="263">
        <v>79.490859804707839</v>
      </c>
      <c r="H234"/>
      <c r="I234"/>
    </row>
    <row r="235" spans="1:9" x14ac:dyDescent="0.25">
      <c r="A235" s="264">
        <v>166</v>
      </c>
      <c r="B235" s="263">
        <v>94.514503284854413</v>
      </c>
      <c r="H235"/>
      <c r="I235"/>
    </row>
    <row r="236" spans="1:9" x14ac:dyDescent="0.25">
      <c r="A236" s="264">
        <v>167</v>
      </c>
      <c r="B236" s="263">
        <v>129.14548655501238</v>
      </c>
      <c r="H236"/>
      <c r="I236"/>
    </row>
    <row r="237" spans="1:9" x14ac:dyDescent="0.25">
      <c r="A237" s="264">
        <v>168</v>
      </c>
      <c r="B237" s="263">
        <v>132.05085403442072</v>
      </c>
      <c r="H237"/>
      <c r="I237"/>
    </row>
    <row r="238" spans="1:9" x14ac:dyDescent="0.25">
      <c r="A238" s="264">
        <v>169</v>
      </c>
      <c r="B238" s="263">
        <v>127.4971939081486</v>
      </c>
      <c r="H238"/>
      <c r="I238"/>
    </row>
    <row r="239" spans="1:9" x14ac:dyDescent="0.25">
      <c r="A239" s="264">
        <v>170</v>
      </c>
      <c r="B239" s="263">
        <v>106.81386257631235</v>
      </c>
      <c r="H239"/>
      <c r="I239"/>
    </row>
    <row r="240" spans="1:9" x14ac:dyDescent="0.25">
      <c r="A240" s="264">
        <v>171</v>
      </c>
      <c r="B240" s="263">
        <v>91.796253190345197</v>
      </c>
      <c r="H240"/>
      <c r="I240"/>
    </row>
    <row r="241" spans="1:9" x14ac:dyDescent="0.25">
      <c r="A241" s="264">
        <v>172</v>
      </c>
      <c r="B241" s="263">
        <v>83.123309951876067</v>
      </c>
      <c r="H241"/>
      <c r="I241"/>
    </row>
    <row r="242" spans="1:9" x14ac:dyDescent="0.25">
      <c r="A242" s="264">
        <v>173</v>
      </c>
      <c r="B242" s="263">
        <v>144.37468543595702</v>
      </c>
      <c r="H242"/>
      <c r="I242"/>
    </row>
    <row r="243" spans="1:9" x14ac:dyDescent="0.25">
      <c r="A243" s="264">
        <v>174</v>
      </c>
      <c r="B243" s="263">
        <v>100.44687329966015</v>
      </c>
      <c r="H243"/>
      <c r="I243"/>
    </row>
    <row r="244" spans="1:9" x14ac:dyDescent="0.25">
      <c r="A244" s="264">
        <v>175</v>
      </c>
      <c r="B244" s="263">
        <v>180.83985631765785</v>
      </c>
      <c r="H244"/>
      <c r="I244"/>
    </row>
    <row r="245" spans="1:9" x14ac:dyDescent="0.25">
      <c r="A245" s="264">
        <v>176</v>
      </c>
      <c r="B245" s="263">
        <v>124.47699117396245</v>
      </c>
      <c r="H245"/>
      <c r="I245"/>
    </row>
    <row r="246" spans="1:9" x14ac:dyDescent="0.25">
      <c r="A246" s="264">
        <v>177</v>
      </c>
      <c r="B246" s="263">
        <v>110.7099912051734</v>
      </c>
      <c r="H246"/>
      <c r="I246"/>
    </row>
    <row r="247" spans="1:9" x14ac:dyDescent="0.25">
      <c r="A247" s="264">
        <v>178</v>
      </c>
      <c r="B247" s="263">
        <v>129.71203426106692</v>
      </c>
      <c r="H247"/>
      <c r="I247"/>
    </row>
    <row r="248" spans="1:9" x14ac:dyDescent="0.25">
      <c r="A248" s="264">
        <v>179</v>
      </c>
      <c r="B248" s="263">
        <v>136.14800308108892</v>
      </c>
    </row>
    <row r="249" spans="1:9" x14ac:dyDescent="0.25">
      <c r="A249" s="264">
        <v>180</v>
      </c>
      <c r="B249" s="263">
        <v>140.69374762735637</v>
      </c>
    </row>
    <row r="250" spans="1:9" x14ac:dyDescent="0.25">
      <c r="A250" s="264">
        <v>181</v>
      </c>
      <c r="B250" s="263">
        <v>114.98474345273237</v>
      </c>
    </row>
    <row r="251" spans="1:9" x14ac:dyDescent="0.25">
      <c r="A251" s="264">
        <v>182</v>
      </c>
      <c r="B251" s="263">
        <v>132.20136359070241</v>
      </c>
    </row>
    <row r="252" spans="1:9" x14ac:dyDescent="0.25">
      <c r="A252" s="264">
        <v>183</v>
      </c>
      <c r="B252" s="263">
        <v>108.23693709566169</v>
      </c>
    </row>
    <row r="253" spans="1:9" x14ac:dyDescent="0.25">
      <c r="A253" s="264">
        <v>184</v>
      </c>
      <c r="B253" s="263">
        <v>142.01464167425448</v>
      </c>
    </row>
    <row r="254" spans="1:9" x14ac:dyDescent="0.25">
      <c r="A254" s="264">
        <v>185</v>
      </c>
      <c r="B254" s="263">
        <v>126.28897217060739</v>
      </c>
    </row>
    <row r="255" spans="1:9" x14ac:dyDescent="0.25">
      <c r="A255" s="264">
        <v>186</v>
      </c>
      <c r="B255" s="263">
        <v>71.310828923257205</v>
      </c>
    </row>
    <row r="256" spans="1:9" x14ac:dyDescent="0.25">
      <c r="A256" s="264">
        <v>187</v>
      </c>
      <c r="B256" s="263">
        <v>127.11052654381422</v>
      </c>
    </row>
    <row r="257" spans="1:2" x14ac:dyDescent="0.25">
      <c r="A257" s="264">
        <v>188</v>
      </c>
      <c r="B257" s="263">
        <v>110.57879333487331</v>
      </c>
    </row>
    <row r="258" spans="1:2" x14ac:dyDescent="0.25">
      <c r="A258" s="264">
        <v>189</v>
      </c>
      <c r="B258" s="263">
        <v>115.59308214989296</v>
      </c>
    </row>
    <row r="259" spans="1:2" x14ac:dyDescent="0.25">
      <c r="A259" s="264">
        <v>190</v>
      </c>
      <c r="B259" s="263">
        <v>135.09928927363194</v>
      </c>
    </row>
    <row r="260" spans="1:2" x14ac:dyDescent="0.25">
      <c r="A260" s="264">
        <v>191</v>
      </c>
      <c r="B260" s="263">
        <v>125.99212965095784</v>
      </c>
    </row>
    <row r="261" spans="1:2" x14ac:dyDescent="0.25">
      <c r="A261" s="264">
        <v>192</v>
      </c>
      <c r="B261" s="263">
        <v>117.81576147772866</v>
      </c>
    </row>
    <row r="262" spans="1:2" x14ac:dyDescent="0.25">
      <c r="A262" s="264">
        <v>193</v>
      </c>
      <c r="B262" s="263">
        <v>153.04779143720225</v>
      </c>
    </row>
    <row r="263" spans="1:2" x14ac:dyDescent="0.25">
      <c r="A263" s="264">
        <v>194</v>
      </c>
      <c r="B263" s="263">
        <v>116.49770593165843</v>
      </c>
    </row>
    <row r="264" spans="1:2" x14ac:dyDescent="0.25">
      <c r="A264" s="264">
        <v>195</v>
      </c>
      <c r="B264" s="263">
        <v>145.33918655361387</v>
      </c>
    </row>
    <row r="265" spans="1:2" x14ac:dyDescent="0.25">
      <c r="A265" s="264">
        <v>196</v>
      </c>
      <c r="B265" s="263">
        <v>142.13222496250921</v>
      </c>
    </row>
    <row r="266" spans="1:2" x14ac:dyDescent="0.25">
      <c r="A266" s="264">
        <v>197</v>
      </c>
      <c r="B266" s="263">
        <v>155.32517449536152</v>
      </c>
    </row>
    <row r="267" spans="1:2" x14ac:dyDescent="0.25">
      <c r="A267" s="264">
        <v>198</v>
      </c>
      <c r="B267" s="263">
        <v>109.12352685110369</v>
      </c>
    </row>
    <row r="268" spans="1:2" x14ac:dyDescent="0.25">
      <c r="A268" s="264">
        <v>199</v>
      </c>
      <c r="B268" s="263">
        <v>110.07986446479117</v>
      </c>
    </row>
    <row r="269" spans="1:2" x14ac:dyDescent="0.25">
      <c r="A269" s="264">
        <v>200</v>
      </c>
      <c r="B269" s="263">
        <v>55.311859780836102</v>
      </c>
    </row>
    <row r="270" spans="1:2" x14ac:dyDescent="0.25">
      <c r="A270" s="264">
        <v>201</v>
      </c>
      <c r="B270" s="263">
        <v>132.8550033175037</v>
      </c>
    </row>
    <row r="271" spans="1:2" x14ac:dyDescent="0.25">
      <c r="A271" s="264">
        <v>202</v>
      </c>
      <c r="B271" s="263">
        <v>134.96584064732912</v>
      </c>
    </row>
    <row r="272" spans="1:2" x14ac:dyDescent="0.25">
      <c r="A272" s="264">
        <v>203</v>
      </c>
      <c r="B272" s="263">
        <v>105.87887016983188</v>
      </c>
    </row>
    <row r="273" spans="1:2" x14ac:dyDescent="0.25">
      <c r="A273" s="264">
        <v>204</v>
      </c>
      <c r="B273" s="263">
        <v>102.05137551387037</v>
      </c>
    </row>
    <row r="274" spans="1:2" x14ac:dyDescent="0.25">
      <c r="A274" s="264">
        <v>205</v>
      </c>
      <c r="B274" s="263">
        <v>101.31916040537089</v>
      </c>
    </row>
    <row r="275" spans="1:2" x14ac:dyDescent="0.25">
      <c r="A275" s="264">
        <v>206</v>
      </c>
      <c r="B275" s="263">
        <v>121.54569015867409</v>
      </c>
    </row>
    <row r="276" spans="1:2" x14ac:dyDescent="0.25">
      <c r="A276" s="264">
        <v>207</v>
      </c>
      <c r="B276" s="263">
        <v>102.49877374232948</v>
      </c>
    </row>
    <row r="277" spans="1:2" x14ac:dyDescent="0.25">
      <c r="A277" s="264">
        <v>208</v>
      </c>
      <c r="B277" s="263">
        <v>141.16270442406542</v>
      </c>
    </row>
    <row r="278" spans="1:2" x14ac:dyDescent="0.25">
      <c r="A278" s="264">
        <v>209</v>
      </c>
      <c r="B278" s="263">
        <v>181.13151491075595</v>
      </c>
    </row>
    <row r="279" spans="1:2" x14ac:dyDescent="0.25">
      <c r="A279" s="264">
        <v>210</v>
      </c>
      <c r="B279" s="263">
        <v>82.257412724646016</v>
      </c>
    </row>
    <row r="280" spans="1:2" x14ac:dyDescent="0.25">
      <c r="A280" s="264">
        <v>211</v>
      </c>
      <c r="B280" s="263">
        <v>126.34325455441724</v>
      </c>
    </row>
    <row r="281" spans="1:2" x14ac:dyDescent="0.25">
      <c r="A281" s="264">
        <v>212</v>
      </c>
      <c r="B281" s="263">
        <v>101.04377835737324</v>
      </c>
    </row>
    <row r="282" spans="1:2" x14ac:dyDescent="0.25">
      <c r="A282" s="264">
        <v>213</v>
      </c>
      <c r="B282" s="263">
        <v>110.924233099993</v>
      </c>
    </row>
    <row r="283" spans="1:2" x14ac:dyDescent="0.25">
      <c r="A283" s="264">
        <v>214</v>
      </c>
      <c r="B283" s="263">
        <v>101.34586249740421</v>
      </c>
    </row>
    <row r="284" spans="1:2" x14ac:dyDescent="0.25">
      <c r="A284" s="264">
        <v>215</v>
      </c>
      <c r="B284" s="263">
        <v>110.34875312672131</v>
      </c>
    </row>
    <row r="285" spans="1:2" x14ac:dyDescent="0.25">
      <c r="A285" s="264">
        <v>216</v>
      </c>
      <c r="B285" s="263">
        <v>105.40967340656518</v>
      </c>
    </row>
    <row r="286" spans="1:2" x14ac:dyDescent="0.25">
      <c r="A286" s="264">
        <v>217</v>
      </c>
      <c r="B286" s="263">
        <v>114.68979173509112</v>
      </c>
    </row>
    <row r="287" spans="1:2" x14ac:dyDescent="0.25">
      <c r="A287" s="264">
        <v>218</v>
      </c>
      <c r="B287" s="263">
        <v>118.29608272025727</v>
      </c>
    </row>
    <row r="288" spans="1:2" x14ac:dyDescent="0.25">
      <c r="A288" s="264">
        <v>219</v>
      </c>
      <c r="B288" s="263">
        <v>93.65415656697445</v>
      </c>
    </row>
    <row r="289" spans="1:2" x14ac:dyDescent="0.25">
      <c r="A289" s="264">
        <v>220</v>
      </c>
      <c r="B289" s="263">
        <v>173.35047776558761</v>
      </c>
    </row>
    <row r="290" spans="1:2" x14ac:dyDescent="0.25">
      <c r="A290" s="264">
        <v>221</v>
      </c>
      <c r="B290" s="263">
        <v>129.79656077370313</v>
      </c>
    </row>
    <row r="291" spans="1:2" x14ac:dyDescent="0.25">
      <c r="A291" s="264">
        <v>222</v>
      </c>
      <c r="B291" s="263">
        <v>124.20010902846002</v>
      </c>
    </row>
    <row r="292" spans="1:2" x14ac:dyDescent="0.25">
      <c r="A292" s="264">
        <v>223</v>
      </c>
      <c r="B292" s="263">
        <v>145.79173820400734</v>
      </c>
    </row>
    <row r="293" spans="1:2" x14ac:dyDescent="0.25">
      <c r="A293" s="264">
        <v>224</v>
      </c>
      <c r="B293" s="263">
        <v>150.3925708329071</v>
      </c>
    </row>
    <row r="294" spans="1:2" x14ac:dyDescent="0.25">
      <c r="A294" s="264">
        <v>225</v>
      </c>
      <c r="B294" s="263">
        <v>123.13954037696975</v>
      </c>
    </row>
    <row r="295" spans="1:2" x14ac:dyDescent="0.25">
      <c r="A295" s="264">
        <v>226</v>
      </c>
      <c r="B295" s="263">
        <v>139.1874948688407</v>
      </c>
    </row>
    <row r="296" spans="1:2" x14ac:dyDescent="0.25">
      <c r="A296" s="264">
        <v>227</v>
      </c>
      <c r="B296" s="263">
        <v>142.17686580347299</v>
      </c>
    </row>
    <row r="297" spans="1:2" x14ac:dyDescent="0.25">
      <c r="A297" s="264">
        <v>228</v>
      </c>
      <c r="B297" s="263">
        <v>93.125452558522966</v>
      </c>
    </row>
    <row r="298" spans="1:2" x14ac:dyDescent="0.25">
      <c r="A298" s="264">
        <v>229</v>
      </c>
      <c r="B298" s="263">
        <v>100.48906591023022</v>
      </c>
    </row>
    <row r="299" spans="1:2" x14ac:dyDescent="0.25">
      <c r="A299" s="264">
        <v>230</v>
      </c>
      <c r="B299" s="263">
        <v>119.86717287619769</v>
      </c>
    </row>
    <row r="300" spans="1:2" x14ac:dyDescent="0.25">
      <c r="A300" s="264">
        <v>231</v>
      </c>
      <c r="B300" s="263">
        <v>108.75071305425604</v>
      </c>
    </row>
    <row r="301" spans="1:2" x14ac:dyDescent="0.25">
      <c r="A301" s="264">
        <v>232</v>
      </c>
      <c r="B301" s="263">
        <v>112.07574446368511</v>
      </c>
    </row>
    <row r="302" spans="1:2" x14ac:dyDescent="0.25">
      <c r="A302" s="264">
        <v>233</v>
      </c>
      <c r="B302" s="263">
        <v>119.04051824707601</v>
      </c>
    </row>
    <row r="303" spans="1:2" x14ac:dyDescent="0.25">
      <c r="A303" s="264">
        <v>234</v>
      </c>
      <c r="B303" s="263">
        <v>152.58069011749447</v>
      </c>
    </row>
    <row r="304" spans="1:2" x14ac:dyDescent="0.25">
      <c r="A304" s="264">
        <v>235</v>
      </c>
      <c r="B304" s="263">
        <v>100.74220777448927</v>
      </c>
    </row>
    <row r="305" spans="1:2" x14ac:dyDescent="0.25">
      <c r="A305" s="264">
        <v>236</v>
      </c>
      <c r="B305" s="263">
        <v>145.34201976283316</v>
      </c>
    </row>
    <row r="306" spans="1:2" x14ac:dyDescent="0.25">
      <c r="A306" s="264">
        <v>237</v>
      </c>
      <c r="B306" s="263">
        <v>117.86527459395238</v>
      </c>
    </row>
    <row r="307" spans="1:2" x14ac:dyDescent="0.25">
      <c r="A307" s="264">
        <v>238</v>
      </c>
      <c r="B307" s="263">
        <v>130.39778491626029</v>
      </c>
    </row>
    <row r="308" spans="1:2" x14ac:dyDescent="0.25">
      <c r="A308" s="264">
        <v>239</v>
      </c>
      <c r="B308" s="263">
        <v>128.52516540089721</v>
      </c>
    </row>
    <row r="309" spans="1:2" x14ac:dyDescent="0.25">
      <c r="A309" s="264">
        <v>240</v>
      </c>
      <c r="B309" s="263">
        <v>116.18948939278253</v>
      </c>
    </row>
    <row r="310" spans="1:2" x14ac:dyDescent="0.25">
      <c r="A310" s="264">
        <v>241</v>
      </c>
      <c r="B310" s="263">
        <v>156.2046266340968</v>
      </c>
    </row>
    <row r="311" spans="1:2" x14ac:dyDescent="0.25">
      <c r="A311" s="264">
        <v>242</v>
      </c>
      <c r="B311" s="263">
        <v>115.08631480305206</v>
      </c>
    </row>
    <row r="312" spans="1:2" x14ac:dyDescent="0.25">
      <c r="A312" s="264">
        <v>243</v>
      </c>
      <c r="B312" s="263">
        <v>141.54275072738355</v>
      </c>
    </row>
    <row r="313" spans="1:2" x14ac:dyDescent="0.25">
      <c r="A313" s="264">
        <v>244</v>
      </c>
      <c r="B313" s="263">
        <v>118.20143558340283</v>
      </c>
    </row>
    <row r="314" spans="1:2" x14ac:dyDescent="0.25">
      <c r="A314" s="264">
        <v>245</v>
      </c>
      <c r="B314" s="263">
        <v>94.04399832959308</v>
      </c>
    </row>
    <row r="315" spans="1:2" x14ac:dyDescent="0.25">
      <c r="A315" s="264">
        <v>246</v>
      </c>
      <c r="B315" s="263">
        <v>132.34162539142216</v>
      </c>
    </row>
    <row r="316" spans="1:2" x14ac:dyDescent="0.25">
      <c r="A316" s="264">
        <v>247</v>
      </c>
      <c r="B316" s="263">
        <v>114.80711556340843</v>
      </c>
    </row>
    <row r="317" spans="1:2" x14ac:dyDescent="0.25">
      <c r="A317" s="264">
        <v>248</v>
      </c>
      <c r="B317" s="263">
        <v>68.087126812670334</v>
      </c>
    </row>
    <row r="318" spans="1:2" x14ac:dyDescent="0.25">
      <c r="A318" s="264">
        <v>249</v>
      </c>
      <c r="B318" s="263">
        <v>130.79349626264866</v>
      </c>
    </row>
    <row r="319" spans="1:2" x14ac:dyDescent="0.25">
      <c r="A319" s="264">
        <v>250</v>
      </c>
      <c r="B319" s="263">
        <v>68.304849083474622</v>
      </c>
    </row>
    <row r="320" spans="1:2" x14ac:dyDescent="0.25">
      <c r="A320" s="264">
        <v>251</v>
      </c>
      <c r="B320" s="263">
        <v>105.62807032706716</v>
      </c>
    </row>
    <row r="321" spans="1:2" x14ac:dyDescent="0.25">
      <c r="A321" s="264">
        <v>252</v>
      </c>
      <c r="B321" s="263">
        <v>155.68581535958481</v>
      </c>
    </row>
    <row r="322" spans="1:2" x14ac:dyDescent="0.25">
      <c r="A322" s="264">
        <v>253</v>
      </c>
      <c r="B322" s="263">
        <v>137.87814367146188</v>
      </c>
    </row>
    <row r="323" spans="1:2" x14ac:dyDescent="0.25">
      <c r="A323" s="264">
        <v>254</v>
      </c>
      <c r="B323" s="263">
        <v>125.81892941467562</v>
      </c>
    </row>
    <row r="324" spans="1:2" x14ac:dyDescent="0.25">
      <c r="A324" s="264">
        <v>255</v>
      </c>
      <c r="B324" s="263">
        <v>107.3357462561454</v>
      </c>
    </row>
    <row r="325" spans="1:2" x14ac:dyDescent="0.25">
      <c r="A325" s="264">
        <v>256</v>
      </c>
      <c r="B325" s="263">
        <v>142.79194039749376</v>
      </c>
    </row>
    <row r="326" spans="1:2" x14ac:dyDescent="0.25">
      <c r="A326" s="264">
        <v>257</v>
      </c>
      <c r="B326" s="263">
        <v>120.04054461012497</v>
      </c>
    </row>
    <row r="327" spans="1:2" x14ac:dyDescent="0.25">
      <c r="A327" s="264">
        <v>258</v>
      </c>
      <c r="B327" s="263">
        <v>119.6526520318729</v>
      </c>
    </row>
    <row r="328" spans="1:2" x14ac:dyDescent="0.25">
      <c r="A328" s="264">
        <v>259</v>
      </c>
      <c r="B328" s="263">
        <v>121.67779615883518</v>
      </c>
    </row>
    <row r="329" spans="1:2" x14ac:dyDescent="0.25">
      <c r="A329" s="264">
        <v>260</v>
      </c>
      <c r="B329" s="263">
        <v>116.13718063334261</v>
      </c>
    </row>
    <row r="330" spans="1:2" x14ac:dyDescent="0.25">
      <c r="A330" s="264">
        <v>261</v>
      </c>
      <c r="B330" s="263">
        <v>144.37448974276077</v>
      </c>
    </row>
    <row r="331" spans="1:2" x14ac:dyDescent="0.25">
      <c r="A331" s="264">
        <v>262</v>
      </c>
      <c r="B331" s="263">
        <v>132.87915131948645</v>
      </c>
    </row>
    <row r="332" spans="1:2" x14ac:dyDescent="0.25">
      <c r="A332" s="264">
        <v>263</v>
      </c>
      <c r="B332" s="263">
        <v>141.26190608675478</v>
      </c>
    </row>
    <row r="333" spans="1:2" x14ac:dyDescent="0.25">
      <c r="A333" s="264">
        <v>264</v>
      </c>
      <c r="B333" s="263">
        <v>152.4765836692381</v>
      </c>
    </row>
    <row r="334" spans="1:2" x14ac:dyDescent="0.25">
      <c r="A334" s="264">
        <v>265</v>
      </c>
      <c r="B334" s="263">
        <v>128.37046899849037</v>
      </c>
    </row>
    <row r="335" spans="1:2" x14ac:dyDescent="0.25">
      <c r="A335" s="264">
        <v>266</v>
      </c>
      <c r="B335" s="263">
        <v>103.59173205639223</v>
      </c>
    </row>
    <row r="336" spans="1:2" x14ac:dyDescent="0.25">
      <c r="A336" s="264">
        <v>267</v>
      </c>
      <c r="B336" s="263">
        <v>178.23132810598437</v>
      </c>
    </row>
    <row r="337" spans="1:2" x14ac:dyDescent="0.25">
      <c r="A337" s="264">
        <v>268</v>
      </c>
      <c r="B337" s="263">
        <v>108.22186248972456</v>
      </c>
    </row>
    <row r="338" spans="1:2" x14ac:dyDescent="0.25">
      <c r="A338" s="264">
        <v>269</v>
      </c>
      <c r="B338" s="263">
        <v>128.83547138155123</v>
      </c>
    </row>
    <row r="339" spans="1:2" x14ac:dyDescent="0.25">
      <c r="A339" s="264">
        <v>270</v>
      </c>
      <c r="B339" s="263">
        <v>140.08411090669702</v>
      </c>
    </row>
    <row r="340" spans="1:2" x14ac:dyDescent="0.25">
      <c r="A340" s="264">
        <v>271</v>
      </c>
      <c r="B340" s="263">
        <v>89.339099715175294</v>
      </c>
    </row>
    <row r="341" spans="1:2" x14ac:dyDescent="0.25">
      <c r="A341" s="264">
        <v>272</v>
      </c>
      <c r="B341" s="263">
        <v>88.747104460802021</v>
      </c>
    </row>
    <row r="342" spans="1:2" x14ac:dyDescent="0.25">
      <c r="A342" s="264">
        <v>273</v>
      </c>
      <c r="B342" s="263">
        <v>121.34816962575368</v>
      </c>
    </row>
    <row r="343" spans="1:2" x14ac:dyDescent="0.25">
      <c r="A343" s="264">
        <v>274</v>
      </c>
      <c r="B343" s="263">
        <v>123.29257996391181</v>
      </c>
    </row>
    <row r="344" spans="1:2" x14ac:dyDescent="0.25">
      <c r="A344" s="264">
        <v>275</v>
      </c>
      <c r="B344" s="263">
        <v>128.92666340903918</v>
      </c>
    </row>
    <row r="345" spans="1:2" x14ac:dyDescent="0.25">
      <c r="A345" s="264">
        <v>276</v>
      </c>
      <c r="B345" s="263">
        <v>130.25302656499053</v>
      </c>
    </row>
    <row r="346" spans="1:2" x14ac:dyDescent="0.25">
      <c r="A346" s="264">
        <v>277</v>
      </c>
      <c r="B346" s="263">
        <v>128.96852412248933</v>
      </c>
    </row>
    <row r="347" spans="1:2" x14ac:dyDescent="0.25">
      <c r="A347" s="264">
        <v>278</v>
      </c>
      <c r="B347" s="263">
        <v>68.448056938837141</v>
      </c>
    </row>
    <row r="348" spans="1:2" x14ac:dyDescent="0.25">
      <c r="A348" s="264">
        <v>279</v>
      </c>
      <c r="B348" s="263">
        <v>55.477201002312597</v>
      </c>
    </row>
    <row r="349" spans="1:2" x14ac:dyDescent="0.25">
      <c r="A349" s="264">
        <v>280</v>
      </c>
      <c r="B349" s="263">
        <v>112.20723007377123</v>
      </c>
    </row>
    <row r="350" spans="1:2" x14ac:dyDescent="0.25">
      <c r="A350" s="264">
        <v>281</v>
      </c>
      <c r="B350" s="263">
        <v>93.587659862559207</v>
      </c>
    </row>
    <row r="351" spans="1:2" x14ac:dyDescent="0.25">
      <c r="A351" s="264">
        <v>282</v>
      </c>
      <c r="B351" s="263">
        <v>101.53051283193008</v>
      </c>
    </row>
    <row r="352" spans="1:2" x14ac:dyDescent="0.25">
      <c r="A352" s="264">
        <v>283</v>
      </c>
      <c r="B352" s="263">
        <v>109.55290636384247</v>
      </c>
    </row>
    <row r="353" spans="1:2" x14ac:dyDescent="0.25">
      <c r="A353" s="264">
        <v>284</v>
      </c>
      <c r="B353" s="263">
        <v>104.10235059387114</v>
      </c>
    </row>
    <row r="354" spans="1:2" x14ac:dyDescent="0.25">
      <c r="A354" s="264">
        <v>285</v>
      </c>
      <c r="B354" s="263">
        <v>143.20852671090017</v>
      </c>
    </row>
    <row r="355" spans="1:2" x14ac:dyDescent="0.25">
      <c r="A355" s="264">
        <v>286</v>
      </c>
      <c r="B355" s="263">
        <v>102.21250889510456</v>
      </c>
    </row>
    <row r="356" spans="1:2" x14ac:dyDescent="0.25">
      <c r="A356" s="264">
        <v>287</v>
      </c>
      <c r="B356" s="263">
        <v>131.53755621343373</v>
      </c>
    </row>
    <row r="357" spans="1:2" x14ac:dyDescent="0.25">
      <c r="A357" s="264">
        <v>288</v>
      </c>
      <c r="B357" s="263">
        <v>109.57058337332417</v>
      </c>
    </row>
    <row r="358" spans="1:2" x14ac:dyDescent="0.25">
      <c r="A358" s="264">
        <v>289</v>
      </c>
      <c r="B358" s="263">
        <v>87.582442261811352</v>
      </c>
    </row>
    <row r="359" spans="1:2" x14ac:dyDescent="0.25">
      <c r="A359" s="264">
        <v>290</v>
      </c>
      <c r="B359" s="263">
        <v>105.17591834907881</v>
      </c>
    </row>
    <row r="360" spans="1:2" x14ac:dyDescent="0.25">
      <c r="A360" s="264">
        <v>291</v>
      </c>
      <c r="B360" s="263">
        <v>133.25586869494481</v>
      </c>
    </row>
    <row r="361" spans="1:2" x14ac:dyDescent="0.25">
      <c r="A361" s="264">
        <v>292</v>
      </c>
      <c r="B361" s="263">
        <v>141.92258261036619</v>
      </c>
    </row>
    <row r="362" spans="1:2" x14ac:dyDescent="0.25">
      <c r="A362" s="264">
        <v>293</v>
      </c>
      <c r="B362" s="263">
        <v>153.28187559943581</v>
      </c>
    </row>
    <row r="363" spans="1:2" x14ac:dyDescent="0.25">
      <c r="A363" s="264">
        <v>294</v>
      </c>
      <c r="B363" s="263">
        <v>137.6804154884866</v>
      </c>
    </row>
    <row r="364" spans="1:2" x14ac:dyDescent="0.25">
      <c r="A364" s="264">
        <v>295</v>
      </c>
      <c r="B364" s="263">
        <v>93.322909614872799</v>
      </c>
    </row>
    <row r="365" spans="1:2" x14ac:dyDescent="0.25">
      <c r="A365" s="264">
        <v>296</v>
      </c>
      <c r="B365" s="263">
        <v>113.94410228330268</v>
      </c>
    </row>
    <row r="366" spans="1:2" x14ac:dyDescent="0.25">
      <c r="A366" s="264">
        <v>297</v>
      </c>
      <c r="B366" s="263">
        <v>128.64868681918196</v>
      </c>
    </row>
    <row r="367" spans="1:2" x14ac:dyDescent="0.25">
      <c r="A367" s="264">
        <v>298</v>
      </c>
      <c r="B367" s="263">
        <v>92.807845719884583</v>
      </c>
    </row>
    <row r="368" spans="1:2" x14ac:dyDescent="0.25">
      <c r="A368" s="264">
        <v>299</v>
      </c>
      <c r="B368" s="263">
        <v>100.33633057708929</v>
      </c>
    </row>
    <row r="369" spans="1:2" x14ac:dyDescent="0.25">
      <c r="A369" s="264">
        <v>300</v>
      </c>
      <c r="B369" s="263">
        <v>85.127036518802299</v>
      </c>
    </row>
    <row r="370" spans="1:2" x14ac:dyDescent="0.25">
      <c r="A370" s="264">
        <v>301</v>
      </c>
      <c r="B370" s="263">
        <v>113.05122366441539</v>
      </c>
    </row>
    <row r="371" spans="1:2" x14ac:dyDescent="0.25">
      <c r="A371" s="264">
        <v>302</v>
      </c>
      <c r="B371" s="263">
        <v>90.130534688709758</v>
      </c>
    </row>
    <row r="372" spans="1:2" x14ac:dyDescent="0.25">
      <c r="A372" s="264">
        <v>303</v>
      </c>
      <c r="B372" s="263">
        <v>123.76671922782447</v>
      </c>
    </row>
    <row r="373" spans="1:2" x14ac:dyDescent="0.25">
      <c r="A373" s="264">
        <v>304</v>
      </c>
      <c r="B373" s="263">
        <v>123.84294560785452</v>
      </c>
    </row>
    <row r="374" spans="1:2" x14ac:dyDescent="0.25">
      <c r="A374" s="264">
        <v>305</v>
      </c>
      <c r="B374" s="263">
        <v>135.84387653755601</v>
      </c>
    </row>
    <row r="375" spans="1:2" x14ac:dyDescent="0.25">
      <c r="A375" s="264">
        <v>306</v>
      </c>
      <c r="B375" s="263">
        <v>114.75560002720607</v>
      </c>
    </row>
    <row r="376" spans="1:2" x14ac:dyDescent="0.25">
      <c r="A376" s="264">
        <v>307</v>
      </c>
      <c r="B376" s="263">
        <v>137.6288635402027</v>
      </c>
    </row>
    <row r="377" spans="1:2" x14ac:dyDescent="0.25">
      <c r="A377" s="264">
        <v>308</v>
      </c>
      <c r="B377" s="263">
        <v>130.54252915794413</v>
      </c>
    </row>
    <row r="378" spans="1:2" x14ac:dyDescent="0.25">
      <c r="A378" s="264">
        <v>309</v>
      </c>
      <c r="B378" s="263">
        <v>108.39313621209834</v>
      </c>
    </row>
    <row r="379" spans="1:2" x14ac:dyDescent="0.25">
      <c r="A379" s="264">
        <v>310</v>
      </c>
      <c r="B379" s="263">
        <v>124.54361286615722</v>
      </c>
    </row>
    <row r="380" spans="1:2" x14ac:dyDescent="0.25">
      <c r="A380" s="264">
        <v>311</v>
      </c>
      <c r="B380" s="263">
        <v>65.505904650566521</v>
      </c>
    </row>
    <row r="381" spans="1:2" x14ac:dyDescent="0.25">
      <c r="A381" s="264">
        <v>312</v>
      </c>
      <c r="B381" s="263">
        <v>103.33653219354244</v>
      </c>
    </row>
    <row r="382" spans="1:2" x14ac:dyDescent="0.25">
      <c r="A382" s="264">
        <v>313</v>
      </c>
      <c r="B382" s="263">
        <v>139.71558876290428</v>
      </c>
    </row>
    <row r="383" spans="1:2" x14ac:dyDescent="0.25">
      <c r="A383" s="264">
        <v>314</v>
      </c>
      <c r="B383" s="263">
        <v>97.542972969738003</v>
      </c>
    </row>
    <row r="384" spans="1:2" x14ac:dyDescent="0.25">
      <c r="A384" s="264">
        <v>315</v>
      </c>
      <c r="B384" s="263">
        <v>145.02112270229361</v>
      </c>
    </row>
    <row r="385" spans="1:2" x14ac:dyDescent="0.25">
      <c r="A385" s="264">
        <v>316</v>
      </c>
      <c r="B385" s="263">
        <v>89.597725511215771</v>
      </c>
    </row>
    <row r="386" spans="1:2" x14ac:dyDescent="0.25">
      <c r="A386" s="264">
        <v>317</v>
      </c>
      <c r="B386" s="263">
        <v>82.117385854269855</v>
      </c>
    </row>
    <row r="387" spans="1:2" x14ac:dyDescent="0.25">
      <c r="A387" s="264">
        <v>318</v>
      </c>
      <c r="B387" s="263">
        <v>102.27877308178154</v>
      </c>
    </row>
    <row r="388" spans="1:2" x14ac:dyDescent="0.25">
      <c r="A388" s="264">
        <v>319</v>
      </c>
      <c r="B388" s="263">
        <v>148.5246483140707</v>
      </c>
    </row>
    <row r="389" spans="1:2" x14ac:dyDescent="0.25">
      <c r="A389" s="264">
        <v>320</v>
      </c>
      <c r="B389" s="263">
        <v>135.67004496172223</v>
      </c>
    </row>
    <row r="390" spans="1:2" x14ac:dyDescent="0.25">
      <c r="A390" s="264">
        <v>321</v>
      </c>
      <c r="B390" s="263">
        <v>121.35489980852341</v>
      </c>
    </row>
    <row r="391" spans="1:2" x14ac:dyDescent="0.25">
      <c r="A391" s="264">
        <v>322</v>
      </c>
      <c r="B391" s="263">
        <v>94.491095459726623</v>
      </c>
    </row>
    <row r="392" spans="1:2" x14ac:dyDescent="0.25">
      <c r="A392" s="264">
        <v>323</v>
      </c>
      <c r="B392" s="263">
        <v>81.869350389082257</v>
      </c>
    </row>
    <row r="393" spans="1:2" x14ac:dyDescent="0.25">
      <c r="A393" s="264">
        <v>324</v>
      </c>
      <c r="B393" s="263">
        <v>159.33344827117963</v>
      </c>
    </row>
    <row r="394" spans="1:2" x14ac:dyDescent="0.25">
      <c r="A394" s="264">
        <v>325</v>
      </c>
      <c r="B394" s="263">
        <v>105.87930329234416</v>
      </c>
    </row>
    <row r="395" spans="1:2" x14ac:dyDescent="0.25">
      <c r="A395" s="264">
        <v>326</v>
      </c>
      <c r="B395" s="263">
        <v>124.99248618562477</v>
      </c>
    </row>
    <row r="396" spans="1:2" x14ac:dyDescent="0.25">
      <c r="A396" s="264">
        <v>327</v>
      </c>
      <c r="B396" s="263">
        <v>166.50357179438771</v>
      </c>
    </row>
    <row r="397" spans="1:2" x14ac:dyDescent="0.25">
      <c r="A397" s="264">
        <v>328</v>
      </c>
      <c r="B397" s="263">
        <v>131.48869190809805</v>
      </c>
    </row>
    <row r="398" spans="1:2" x14ac:dyDescent="0.25">
      <c r="A398" s="264">
        <v>329</v>
      </c>
      <c r="B398" s="263">
        <v>95.543264554492112</v>
      </c>
    </row>
    <row r="399" spans="1:2" x14ac:dyDescent="0.25">
      <c r="A399" s="264">
        <v>330</v>
      </c>
      <c r="B399" s="263">
        <v>127.63239010113863</v>
      </c>
    </row>
    <row r="400" spans="1:2" x14ac:dyDescent="0.25">
      <c r="A400" s="264">
        <v>331</v>
      </c>
      <c r="B400" s="263">
        <v>120.83804963125043</v>
      </c>
    </row>
    <row r="401" spans="1:2" x14ac:dyDescent="0.25">
      <c r="A401" s="264">
        <v>332</v>
      </c>
      <c r="B401" s="263">
        <v>109.92369548997954</v>
      </c>
    </row>
    <row r="402" spans="1:2" x14ac:dyDescent="0.25">
      <c r="A402" s="264">
        <v>333</v>
      </c>
      <c r="B402" s="263">
        <v>148.87829087406544</v>
      </c>
    </row>
    <row r="403" spans="1:2" x14ac:dyDescent="0.25">
      <c r="A403" s="264">
        <v>334</v>
      </c>
      <c r="B403" s="263">
        <v>160.57355415764539</v>
      </c>
    </row>
    <row r="404" spans="1:2" x14ac:dyDescent="0.25">
      <c r="A404" s="264">
        <v>335</v>
      </c>
      <c r="B404" s="263">
        <v>92.910034819635058</v>
      </c>
    </row>
    <row r="405" spans="1:2" x14ac:dyDescent="0.25">
      <c r="A405" s="264">
        <v>336</v>
      </c>
      <c r="B405" s="263">
        <v>157.92872865704646</v>
      </c>
    </row>
    <row r="406" spans="1:2" x14ac:dyDescent="0.25">
      <c r="A406" s="264">
        <v>337</v>
      </c>
      <c r="B406" s="263">
        <v>128.46729965273676</v>
      </c>
    </row>
    <row r="407" spans="1:2" x14ac:dyDescent="0.25">
      <c r="A407" s="264">
        <v>338</v>
      </c>
      <c r="B407" s="263">
        <v>98.851661675926749</v>
      </c>
    </row>
    <row r="408" spans="1:2" x14ac:dyDescent="0.25">
      <c r="A408" s="264">
        <v>339</v>
      </c>
      <c r="B408" s="263">
        <v>73.928800302382726</v>
      </c>
    </row>
    <row r="409" spans="1:2" x14ac:dyDescent="0.25">
      <c r="A409" s="264">
        <v>340</v>
      </c>
      <c r="B409" s="263">
        <v>87.766869165969709</v>
      </c>
    </row>
    <row r="410" spans="1:2" x14ac:dyDescent="0.25">
      <c r="A410" s="264">
        <v>341</v>
      </c>
      <c r="B410" s="263">
        <v>66.137877216205823</v>
      </c>
    </row>
    <row r="411" spans="1:2" x14ac:dyDescent="0.25">
      <c r="A411" s="264">
        <v>342</v>
      </c>
      <c r="B411" s="263">
        <v>145.74883620931132</v>
      </c>
    </row>
    <row r="412" spans="1:2" x14ac:dyDescent="0.25">
      <c r="A412" s="264">
        <v>343</v>
      </c>
      <c r="B412" s="263">
        <v>89.685223799584307</v>
      </c>
    </row>
    <row r="413" spans="1:2" x14ac:dyDescent="0.25">
      <c r="A413" s="264">
        <v>344</v>
      </c>
      <c r="B413" s="263">
        <v>116.88460391668002</v>
      </c>
    </row>
    <row r="414" spans="1:2" x14ac:dyDescent="0.25">
      <c r="A414" s="264">
        <v>345</v>
      </c>
      <c r="B414" s="263">
        <v>113.4545299906908</v>
      </c>
    </row>
    <row r="415" spans="1:2" x14ac:dyDescent="0.25">
      <c r="A415" s="264">
        <v>346</v>
      </c>
      <c r="B415" s="263">
        <v>96.608052935075278</v>
      </c>
    </row>
    <row r="416" spans="1:2" x14ac:dyDescent="0.25">
      <c r="A416" s="264">
        <v>347</v>
      </c>
      <c r="B416" s="263">
        <v>108.17303194342222</v>
      </c>
    </row>
    <row r="417" spans="1:2" x14ac:dyDescent="0.25">
      <c r="A417" s="264">
        <v>348</v>
      </c>
      <c r="B417" s="263">
        <v>81.633531830847289</v>
      </c>
    </row>
    <row r="418" spans="1:2" x14ac:dyDescent="0.25">
      <c r="A418" s="264">
        <v>349</v>
      </c>
      <c r="B418" s="263">
        <v>134.91965330162085</v>
      </c>
    </row>
    <row r="419" spans="1:2" x14ac:dyDescent="0.25">
      <c r="A419" s="264">
        <v>350</v>
      </c>
      <c r="B419" s="263">
        <v>141.21454496960789</v>
      </c>
    </row>
    <row r="420" spans="1:2" x14ac:dyDescent="0.25">
      <c r="A420" s="264">
        <v>351</v>
      </c>
      <c r="B420" s="263">
        <v>151.09352646912674</v>
      </c>
    </row>
    <row r="421" spans="1:2" x14ac:dyDescent="0.25">
      <c r="A421" s="264">
        <v>352</v>
      </c>
      <c r="B421" s="263">
        <v>116.36046155583188</v>
      </c>
    </row>
    <row r="422" spans="1:2" x14ac:dyDescent="0.25">
      <c r="A422" s="264">
        <v>353</v>
      </c>
      <c r="B422" s="263">
        <v>153.59435218555632</v>
      </c>
    </row>
    <row r="423" spans="1:2" x14ac:dyDescent="0.25">
      <c r="A423" s="264">
        <v>354</v>
      </c>
      <c r="B423" s="263">
        <v>114.01402593451691</v>
      </c>
    </row>
    <row r="424" spans="1:2" x14ac:dyDescent="0.25">
      <c r="A424" s="264">
        <v>355</v>
      </c>
      <c r="B424" s="263">
        <v>165.03537727695667</v>
      </c>
    </row>
    <row r="425" spans="1:2" x14ac:dyDescent="0.25">
      <c r="A425" s="264">
        <v>356</v>
      </c>
      <c r="B425" s="263">
        <v>148.00232986995732</v>
      </c>
    </row>
    <row r="426" spans="1:2" x14ac:dyDescent="0.25">
      <c r="A426" s="264">
        <v>357</v>
      </c>
      <c r="B426" s="263">
        <v>129.95072714202379</v>
      </c>
    </row>
    <row r="427" spans="1:2" x14ac:dyDescent="0.25">
      <c r="A427" s="264">
        <v>358</v>
      </c>
      <c r="B427" s="263">
        <v>202.24366547874533</v>
      </c>
    </row>
    <row r="428" spans="1:2" x14ac:dyDescent="0.25">
      <c r="A428" s="264">
        <v>359</v>
      </c>
      <c r="B428" s="263">
        <v>126.54689898627267</v>
      </c>
    </row>
    <row r="429" spans="1:2" x14ac:dyDescent="0.25">
      <c r="A429" s="264">
        <v>360</v>
      </c>
      <c r="B429" s="263">
        <v>155.81992885284293</v>
      </c>
    </row>
    <row r="430" spans="1:2" x14ac:dyDescent="0.25">
      <c r="A430" s="264">
        <v>361</v>
      </c>
      <c r="B430" s="263">
        <v>120.62239394571685</v>
      </c>
    </row>
    <row r="431" spans="1:2" x14ac:dyDescent="0.25">
      <c r="A431" s="264">
        <v>362</v>
      </c>
      <c r="B431" s="263">
        <v>83.271172490320865</v>
      </c>
    </row>
    <row r="432" spans="1:2" x14ac:dyDescent="0.25">
      <c r="A432" s="264">
        <v>363</v>
      </c>
      <c r="B432" s="263">
        <v>125.56552165133154</v>
      </c>
    </row>
    <row r="433" spans="1:2" x14ac:dyDescent="0.25">
      <c r="A433" s="264">
        <v>364</v>
      </c>
      <c r="B433" s="263">
        <v>152.61129649435503</v>
      </c>
    </row>
    <row r="434" spans="1:2" x14ac:dyDescent="0.25">
      <c r="A434" s="264">
        <v>365</v>
      </c>
      <c r="B434" s="263">
        <v>138.21815071707823</v>
      </c>
    </row>
    <row r="435" spans="1:2" x14ac:dyDescent="0.25">
      <c r="A435" s="264">
        <v>366</v>
      </c>
      <c r="B435" s="263">
        <v>76.767033975179459</v>
      </c>
    </row>
    <row r="436" spans="1:2" x14ac:dyDescent="0.25">
      <c r="A436" s="264">
        <v>367</v>
      </c>
      <c r="B436" s="263">
        <v>173.30091500116777</v>
      </c>
    </row>
    <row r="437" spans="1:2" x14ac:dyDescent="0.25">
      <c r="A437" s="264">
        <v>368</v>
      </c>
      <c r="B437" s="263">
        <v>101.92104806703408</v>
      </c>
    </row>
    <row r="438" spans="1:2" x14ac:dyDescent="0.25">
      <c r="A438" s="264">
        <v>369</v>
      </c>
      <c r="B438" s="263">
        <v>114.59660832847804</v>
      </c>
    </row>
    <row r="439" spans="1:2" x14ac:dyDescent="0.25">
      <c r="A439" s="264">
        <v>370</v>
      </c>
      <c r="B439" s="263">
        <v>109.69381767642311</v>
      </c>
    </row>
    <row r="440" spans="1:2" x14ac:dyDescent="0.25">
      <c r="A440" s="264">
        <v>371</v>
      </c>
      <c r="B440" s="263">
        <v>144.75122432209844</v>
      </c>
    </row>
    <row r="441" spans="1:2" x14ac:dyDescent="0.25">
      <c r="A441" s="264">
        <v>372</v>
      </c>
      <c r="B441" s="263">
        <v>111.34108033798512</v>
      </c>
    </row>
    <row r="442" spans="1:2" x14ac:dyDescent="0.25">
      <c r="A442" s="264">
        <v>373</v>
      </c>
      <c r="B442" s="263">
        <v>126.58496250742283</v>
      </c>
    </row>
    <row r="443" spans="1:2" x14ac:dyDescent="0.25">
      <c r="A443" s="264">
        <v>374</v>
      </c>
      <c r="B443" s="263">
        <v>145.14394654809286</v>
      </c>
    </row>
    <row r="444" spans="1:2" x14ac:dyDescent="0.25">
      <c r="A444" s="264">
        <v>375</v>
      </c>
      <c r="B444" s="263">
        <v>93.978231503659799</v>
      </c>
    </row>
    <row r="445" spans="1:2" x14ac:dyDescent="0.25">
      <c r="A445" s="264">
        <v>376</v>
      </c>
      <c r="B445" s="263">
        <v>113.60358447018768</v>
      </c>
    </row>
    <row r="446" spans="1:2" x14ac:dyDescent="0.25">
      <c r="A446" s="264">
        <v>377</v>
      </c>
      <c r="B446" s="263">
        <v>75.895150799342986</v>
      </c>
    </row>
    <row r="447" spans="1:2" x14ac:dyDescent="0.25">
      <c r="A447" s="264">
        <v>378</v>
      </c>
      <c r="B447" s="263">
        <v>122.34175606532045</v>
      </c>
    </row>
    <row r="448" spans="1:2" x14ac:dyDescent="0.25">
      <c r="A448" s="264">
        <v>379</v>
      </c>
      <c r="B448" s="263">
        <v>120.33278130837373</v>
      </c>
    </row>
    <row r="449" spans="1:2" x14ac:dyDescent="0.25">
      <c r="A449" s="264">
        <v>380</v>
      </c>
      <c r="B449" s="263">
        <v>94.042592308670862</v>
      </c>
    </row>
    <row r="450" spans="1:2" x14ac:dyDescent="0.25">
      <c r="A450" s="264">
        <v>381</v>
      </c>
      <c r="B450" s="263">
        <v>153.40510823767846</v>
      </c>
    </row>
    <row r="451" spans="1:2" x14ac:dyDescent="0.25">
      <c r="A451" s="264">
        <v>382</v>
      </c>
      <c r="B451" s="263">
        <v>120.00328999570026</v>
      </c>
    </row>
    <row r="452" spans="1:2" x14ac:dyDescent="0.25">
      <c r="A452" s="264">
        <v>383</v>
      </c>
      <c r="B452" s="263">
        <v>125.30061821764318</v>
      </c>
    </row>
    <row r="453" spans="1:2" x14ac:dyDescent="0.25">
      <c r="A453" s="264">
        <v>384</v>
      </c>
      <c r="B453" s="263">
        <v>131.95985776437166</v>
      </c>
    </row>
    <row r="454" spans="1:2" x14ac:dyDescent="0.25">
      <c r="A454" s="264">
        <v>385</v>
      </c>
      <c r="B454" s="263">
        <v>135.91715726591968</v>
      </c>
    </row>
    <row r="455" spans="1:2" x14ac:dyDescent="0.25">
      <c r="A455" s="264">
        <v>386</v>
      </c>
      <c r="B455" s="263">
        <v>84.303346825231046</v>
      </c>
    </row>
    <row r="456" spans="1:2" x14ac:dyDescent="0.25">
      <c r="A456" s="264">
        <v>387</v>
      </c>
      <c r="B456" s="263">
        <v>83.764107020661044</v>
      </c>
    </row>
    <row r="457" spans="1:2" x14ac:dyDescent="0.25">
      <c r="A457" s="264">
        <v>388</v>
      </c>
      <c r="B457" s="263">
        <v>120.16566753754705</v>
      </c>
    </row>
    <row r="458" spans="1:2" x14ac:dyDescent="0.25">
      <c r="A458" s="264">
        <v>389</v>
      </c>
      <c r="B458" s="263">
        <v>122.60421475140598</v>
      </c>
    </row>
    <row r="459" spans="1:2" x14ac:dyDescent="0.25">
      <c r="A459" s="264">
        <v>390</v>
      </c>
      <c r="B459" s="263">
        <v>104.74954118774701</v>
      </c>
    </row>
    <row r="460" spans="1:2" x14ac:dyDescent="0.25">
      <c r="A460" s="264">
        <v>391</v>
      </c>
      <c r="B460" s="263">
        <v>74.050198333167685</v>
      </c>
    </row>
    <row r="461" spans="1:2" x14ac:dyDescent="0.25">
      <c r="A461" s="264">
        <v>392</v>
      </c>
      <c r="B461" s="263">
        <v>105.44371552599026</v>
      </c>
    </row>
    <row r="462" spans="1:2" x14ac:dyDescent="0.25">
      <c r="A462" s="264">
        <v>393</v>
      </c>
      <c r="B462" s="263">
        <v>158.89453474275382</v>
      </c>
    </row>
    <row r="463" spans="1:2" x14ac:dyDescent="0.25">
      <c r="A463" s="264">
        <v>394</v>
      </c>
      <c r="B463" s="263">
        <v>109.70850328184669</v>
      </c>
    </row>
    <row r="464" spans="1:2" x14ac:dyDescent="0.25">
      <c r="A464" s="264">
        <v>395</v>
      </c>
      <c r="B464" s="263">
        <v>112.46417805418069</v>
      </c>
    </row>
    <row r="465" spans="1:2" x14ac:dyDescent="0.25">
      <c r="A465" s="264">
        <v>396</v>
      </c>
      <c r="B465" s="263">
        <v>89.644113287017021</v>
      </c>
    </row>
    <row r="466" spans="1:2" x14ac:dyDescent="0.25">
      <c r="A466" s="264">
        <v>397</v>
      </c>
      <c r="B466" s="263">
        <v>91.573224806997146</v>
      </c>
    </row>
    <row r="467" spans="1:2" x14ac:dyDescent="0.25">
      <c r="A467" s="264">
        <v>398</v>
      </c>
      <c r="B467" s="263">
        <v>147.01143466290117</v>
      </c>
    </row>
    <row r="468" spans="1:2" x14ac:dyDescent="0.25">
      <c r="A468" s="264">
        <v>399</v>
      </c>
      <c r="B468" s="263">
        <v>127.70154836338912</v>
      </c>
    </row>
    <row r="469" spans="1:2" x14ac:dyDescent="0.25">
      <c r="A469" s="264">
        <v>400</v>
      </c>
      <c r="B469" s="263">
        <v>113.66348708326467</v>
      </c>
    </row>
    <row r="470" spans="1:2" x14ac:dyDescent="0.25">
      <c r="A470" s="264">
        <v>401</v>
      </c>
      <c r="B470" s="263">
        <v>124.00261583813048</v>
      </c>
    </row>
    <row r="471" spans="1:2" x14ac:dyDescent="0.25">
      <c r="A471" s="264">
        <v>402</v>
      </c>
      <c r="B471" s="263">
        <v>117.11661852008319</v>
      </c>
    </row>
    <row r="472" spans="1:2" x14ac:dyDescent="0.25">
      <c r="A472" s="264">
        <v>403</v>
      </c>
      <c r="B472" s="263">
        <v>109.48427199196199</v>
      </c>
    </row>
    <row r="473" spans="1:2" x14ac:dyDescent="0.25">
      <c r="A473" s="264">
        <v>404</v>
      </c>
      <c r="B473" s="263">
        <v>135.30722077227202</v>
      </c>
    </row>
    <row r="474" spans="1:2" x14ac:dyDescent="0.25">
      <c r="A474" s="264">
        <v>405</v>
      </c>
      <c r="B474" s="263">
        <v>101.0066108791259</v>
      </c>
    </row>
    <row r="475" spans="1:2" x14ac:dyDescent="0.25">
      <c r="A475" s="264">
        <v>406</v>
      </c>
      <c r="B475" s="263">
        <v>125.98641132481985</v>
      </c>
    </row>
    <row r="476" spans="1:2" x14ac:dyDescent="0.25">
      <c r="A476" s="264">
        <v>407</v>
      </c>
      <c r="B476" s="263">
        <v>118.00947088337702</v>
      </c>
    </row>
    <row r="477" spans="1:2" x14ac:dyDescent="0.25">
      <c r="A477" s="264">
        <v>408</v>
      </c>
      <c r="B477" s="263">
        <v>113.56121810718616</v>
      </c>
    </row>
    <row r="478" spans="1:2" x14ac:dyDescent="0.25">
      <c r="A478" s="264">
        <v>409</v>
      </c>
      <c r="B478" s="263">
        <v>85.211895373558633</v>
      </c>
    </row>
    <row r="479" spans="1:2" x14ac:dyDescent="0.25">
      <c r="A479" s="264">
        <v>410</v>
      </c>
      <c r="B479" s="263">
        <v>129.96565431229715</v>
      </c>
    </row>
    <row r="480" spans="1:2" x14ac:dyDescent="0.25">
      <c r="A480" s="264">
        <v>411</v>
      </c>
      <c r="B480" s="263">
        <v>137.09740071795585</v>
      </c>
    </row>
    <row r="481" spans="1:2" x14ac:dyDescent="0.25">
      <c r="A481" s="264">
        <v>412</v>
      </c>
      <c r="B481" s="263">
        <v>103.61616687683704</v>
      </c>
    </row>
    <row r="482" spans="1:2" x14ac:dyDescent="0.25">
      <c r="A482" s="264">
        <v>413</v>
      </c>
      <c r="B482" s="263">
        <v>127.88041302760885</v>
      </c>
    </row>
    <row r="483" spans="1:2" x14ac:dyDescent="0.25">
      <c r="A483" s="264">
        <v>414</v>
      </c>
      <c r="B483" s="263">
        <v>103.4837398255162</v>
      </c>
    </row>
    <row r="484" spans="1:2" x14ac:dyDescent="0.25">
      <c r="A484" s="264">
        <v>415</v>
      </c>
      <c r="B484" s="263">
        <v>141.85362006277498</v>
      </c>
    </row>
    <row r="485" spans="1:2" x14ac:dyDescent="0.25">
      <c r="A485" s="264">
        <v>416</v>
      </c>
      <c r="B485" s="263">
        <v>122.48568224063126</v>
      </c>
    </row>
    <row r="486" spans="1:2" x14ac:dyDescent="0.25">
      <c r="A486" s="264">
        <v>417</v>
      </c>
      <c r="B486" s="263">
        <v>85.083783332586989</v>
      </c>
    </row>
    <row r="487" spans="1:2" x14ac:dyDescent="0.25">
      <c r="A487" s="264">
        <v>418</v>
      </c>
      <c r="B487" s="263">
        <v>135.3427301935827</v>
      </c>
    </row>
    <row r="488" spans="1:2" x14ac:dyDescent="0.25">
      <c r="A488" s="264">
        <v>419</v>
      </c>
      <c r="B488" s="263">
        <v>101.66025534783741</v>
      </c>
    </row>
    <row r="489" spans="1:2" x14ac:dyDescent="0.25">
      <c r="A489" s="264">
        <v>420</v>
      </c>
      <c r="B489" s="263">
        <v>117.85762128872128</v>
      </c>
    </row>
    <row r="490" spans="1:2" x14ac:dyDescent="0.25">
      <c r="A490" s="264">
        <v>421</v>
      </c>
      <c r="B490" s="263">
        <v>179.38709201107926</v>
      </c>
    </row>
    <row r="491" spans="1:2" x14ac:dyDescent="0.25">
      <c r="A491" s="264">
        <v>422</v>
      </c>
      <c r="B491" s="263">
        <v>98.586603017831621</v>
      </c>
    </row>
    <row r="492" spans="1:2" x14ac:dyDescent="0.25">
      <c r="A492" s="264">
        <v>423</v>
      </c>
      <c r="B492" s="263">
        <v>103.64075783465375</v>
      </c>
    </row>
    <row r="493" spans="1:2" x14ac:dyDescent="0.25">
      <c r="A493" s="264">
        <v>424</v>
      </c>
      <c r="B493" s="263">
        <v>134.78321294792914</v>
      </c>
    </row>
    <row r="494" spans="1:2" x14ac:dyDescent="0.25">
      <c r="A494" s="264">
        <v>425</v>
      </c>
      <c r="B494" s="263">
        <v>131.67616904937555</v>
      </c>
    </row>
    <row r="495" spans="1:2" x14ac:dyDescent="0.25">
      <c r="A495" s="264">
        <v>426</v>
      </c>
      <c r="B495" s="263">
        <v>86.955724260820517</v>
      </c>
    </row>
    <row r="496" spans="1:2" x14ac:dyDescent="0.25">
      <c r="A496" s="264">
        <v>427</v>
      </c>
      <c r="B496" s="263">
        <v>121.06825705195273</v>
      </c>
    </row>
    <row r="497" spans="1:2" x14ac:dyDescent="0.25">
      <c r="A497" s="264">
        <v>428</v>
      </c>
      <c r="B497" s="263">
        <v>157.46505094889457</v>
      </c>
    </row>
    <row r="498" spans="1:2" x14ac:dyDescent="0.25">
      <c r="A498" s="264">
        <v>429</v>
      </c>
      <c r="B498" s="263">
        <v>113.89370941802271</v>
      </c>
    </row>
    <row r="499" spans="1:2" x14ac:dyDescent="0.25">
      <c r="A499" s="264">
        <v>430</v>
      </c>
      <c r="B499" s="263">
        <v>138.81900154580219</v>
      </c>
    </row>
    <row r="500" spans="1:2" x14ac:dyDescent="0.25">
      <c r="A500" s="264">
        <v>431</v>
      </c>
      <c r="B500" s="263">
        <v>98.237717073676322</v>
      </c>
    </row>
    <row r="501" spans="1:2" x14ac:dyDescent="0.25">
      <c r="A501" s="264">
        <v>432</v>
      </c>
      <c r="B501" s="263">
        <v>134.7913684154835</v>
      </c>
    </row>
    <row r="502" spans="1:2" x14ac:dyDescent="0.25">
      <c r="A502" s="264">
        <v>433</v>
      </c>
      <c r="B502" s="263">
        <v>122.34766234868611</v>
      </c>
    </row>
    <row r="503" spans="1:2" x14ac:dyDescent="0.25">
      <c r="A503" s="264">
        <v>434</v>
      </c>
      <c r="B503" s="263">
        <v>160.83581887498315</v>
      </c>
    </row>
    <row r="504" spans="1:2" x14ac:dyDescent="0.25">
      <c r="A504" s="264">
        <v>435</v>
      </c>
      <c r="B504" s="263">
        <v>97.801909205741779</v>
      </c>
    </row>
    <row r="505" spans="1:2" x14ac:dyDescent="0.25">
      <c r="A505" s="264">
        <v>436</v>
      </c>
      <c r="B505" s="263">
        <v>122.68760394242437</v>
      </c>
    </row>
    <row r="506" spans="1:2" x14ac:dyDescent="0.25">
      <c r="A506" s="264">
        <v>437</v>
      </c>
      <c r="B506" s="263">
        <v>132.17460643133469</v>
      </c>
    </row>
    <row r="507" spans="1:2" x14ac:dyDescent="0.25">
      <c r="A507" s="264">
        <v>438</v>
      </c>
      <c r="B507" s="263">
        <v>118.68500919475773</v>
      </c>
    </row>
    <row r="508" spans="1:2" x14ac:dyDescent="0.25">
      <c r="A508" s="264">
        <v>439</v>
      </c>
      <c r="B508" s="263">
        <v>124.13132663219331</v>
      </c>
    </row>
    <row r="509" spans="1:2" x14ac:dyDescent="0.25">
      <c r="A509" s="264">
        <v>440</v>
      </c>
      <c r="B509" s="263">
        <v>95.539810802206176</v>
      </c>
    </row>
    <row r="510" spans="1:2" x14ac:dyDescent="0.25">
      <c r="A510" s="264">
        <v>441</v>
      </c>
      <c r="B510" s="263">
        <v>149.81585816985654</v>
      </c>
    </row>
    <row r="511" spans="1:2" x14ac:dyDescent="0.25">
      <c r="A511" s="264">
        <v>442</v>
      </c>
      <c r="B511" s="263">
        <v>124.96620967810912</v>
      </c>
    </row>
    <row r="512" spans="1:2" x14ac:dyDescent="0.25">
      <c r="A512" s="264">
        <v>443</v>
      </c>
      <c r="B512" s="263">
        <v>152.2318253864359</v>
      </c>
    </row>
    <row r="513" spans="1:2" x14ac:dyDescent="0.25">
      <c r="A513" s="264">
        <v>444</v>
      </c>
      <c r="B513" s="263">
        <v>130.03070894033516</v>
      </c>
    </row>
    <row r="514" spans="1:2" x14ac:dyDescent="0.25">
      <c r="A514" s="264">
        <v>445</v>
      </c>
      <c r="B514" s="263">
        <v>139.19809969864477</v>
      </c>
    </row>
    <row r="515" spans="1:2" x14ac:dyDescent="0.25">
      <c r="A515" s="264">
        <v>446</v>
      </c>
      <c r="B515" s="263">
        <v>133.46178172594216</v>
      </c>
    </row>
    <row r="516" spans="1:2" x14ac:dyDescent="0.25">
      <c r="A516" s="264">
        <v>447</v>
      </c>
      <c r="B516" s="263">
        <v>117.43720216539536</v>
      </c>
    </row>
    <row r="517" spans="1:2" x14ac:dyDescent="0.25">
      <c r="A517" s="264">
        <v>448</v>
      </c>
      <c r="B517" s="263">
        <v>124.65475484241661</v>
      </c>
    </row>
    <row r="518" spans="1:2" x14ac:dyDescent="0.25">
      <c r="A518" s="264">
        <v>449</v>
      </c>
      <c r="B518" s="263">
        <v>135.1556376397165</v>
      </c>
    </row>
    <row r="519" spans="1:2" x14ac:dyDescent="0.25">
      <c r="A519" s="264">
        <v>450</v>
      </c>
      <c r="B519" s="263">
        <v>130.75094210840567</v>
      </c>
    </row>
    <row r="520" spans="1:2" x14ac:dyDescent="0.25">
      <c r="A520" s="264">
        <v>451</v>
      </c>
      <c r="B520" s="263">
        <v>98.661175666243167</v>
      </c>
    </row>
    <row r="521" spans="1:2" x14ac:dyDescent="0.25">
      <c r="A521" s="264">
        <v>452</v>
      </c>
      <c r="B521" s="263">
        <v>104.92516115749615</v>
      </c>
    </row>
    <row r="522" spans="1:2" x14ac:dyDescent="0.25">
      <c r="A522" s="264">
        <v>453</v>
      </c>
      <c r="B522" s="263">
        <v>124.56848188952998</v>
      </c>
    </row>
    <row r="523" spans="1:2" x14ac:dyDescent="0.25">
      <c r="A523" s="264">
        <v>454</v>
      </c>
      <c r="B523" s="263">
        <v>145.54678262158373</v>
      </c>
    </row>
    <row r="524" spans="1:2" x14ac:dyDescent="0.25">
      <c r="A524" s="264">
        <v>455</v>
      </c>
      <c r="B524" s="263">
        <v>97.009301310125551</v>
      </c>
    </row>
    <row r="525" spans="1:2" x14ac:dyDescent="0.25">
      <c r="A525" s="264">
        <v>456</v>
      </c>
      <c r="B525" s="263">
        <v>91.639658494044738</v>
      </c>
    </row>
    <row r="526" spans="1:2" x14ac:dyDescent="0.25">
      <c r="A526" s="264">
        <v>457</v>
      </c>
      <c r="B526" s="263">
        <v>123.33879416547177</v>
      </c>
    </row>
    <row r="527" spans="1:2" x14ac:dyDescent="0.25">
      <c r="A527" s="264">
        <v>458</v>
      </c>
      <c r="B527" s="263">
        <v>143.66803758599966</v>
      </c>
    </row>
    <row r="528" spans="1:2" x14ac:dyDescent="0.25">
      <c r="A528" s="264">
        <v>459</v>
      </c>
      <c r="B528" s="263">
        <v>127.75075347897884</v>
      </c>
    </row>
    <row r="529" spans="1:2" x14ac:dyDescent="0.25">
      <c r="A529" s="264">
        <v>460</v>
      </c>
      <c r="B529" s="263">
        <v>149.09698696828571</v>
      </c>
    </row>
    <row r="530" spans="1:2" x14ac:dyDescent="0.25">
      <c r="A530" s="264">
        <v>461</v>
      </c>
      <c r="B530" s="263">
        <v>111.41012476571495</v>
      </c>
    </row>
    <row r="531" spans="1:2" x14ac:dyDescent="0.25">
      <c r="A531" s="264">
        <v>462</v>
      </c>
      <c r="B531" s="263">
        <v>105.00480394993347</v>
      </c>
    </row>
    <row r="532" spans="1:2" x14ac:dyDescent="0.25">
      <c r="A532" s="264">
        <v>463</v>
      </c>
      <c r="B532" s="263">
        <v>127.97249353451701</v>
      </c>
    </row>
    <row r="533" spans="1:2" x14ac:dyDescent="0.25">
      <c r="A533" s="264">
        <v>464</v>
      </c>
      <c r="B533" s="263">
        <v>130.17559499229409</v>
      </c>
    </row>
    <row r="534" spans="1:2" x14ac:dyDescent="0.25">
      <c r="A534" s="264">
        <v>465</v>
      </c>
      <c r="B534" s="263">
        <v>93.093417620488566</v>
      </c>
    </row>
    <row r="535" spans="1:2" x14ac:dyDescent="0.25">
      <c r="A535" s="264">
        <v>466</v>
      </c>
      <c r="B535" s="263">
        <v>123.42262144148145</v>
      </c>
    </row>
    <row r="536" spans="1:2" x14ac:dyDescent="0.25">
      <c r="A536" s="264">
        <v>467</v>
      </c>
      <c r="B536" s="263">
        <v>116.76577525720202</v>
      </c>
    </row>
    <row r="537" spans="1:2" x14ac:dyDescent="0.25">
      <c r="A537" s="264">
        <v>468</v>
      </c>
      <c r="B537" s="263">
        <v>143.36643154080264</v>
      </c>
    </row>
    <row r="538" spans="1:2" x14ac:dyDescent="0.25">
      <c r="A538" s="264">
        <v>469</v>
      </c>
      <c r="B538" s="263">
        <v>141.54815696973338</v>
      </c>
    </row>
    <row r="539" spans="1:2" x14ac:dyDescent="0.25">
      <c r="A539" s="264">
        <v>470</v>
      </c>
      <c r="B539" s="263">
        <v>112.61900730731952</v>
      </c>
    </row>
    <row r="540" spans="1:2" x14ac:dyDescent="0.25">
      <c r="A540" s="264">
        <v>471</v>
      </c>
      <c r="B540" s="263">
        <v>114.7439375084646</v>
      </c>
    </row>
    <row r="541" spans="1:2" x14ac:dyDescent="0.25">
      <c r="A541" s="264">
        <v>472</v>
      </c>
      <c r="B541" s="263">
        <v>118.53577698133962</v>
      </c>
    </row>
    <row r="542" spans="1:2" x14ac:dyDescent="0.25">
      <c r="A542" s="264">
        <v>473</v>
      </c>
      <c r="B542" s="263">
        <v>140.63484060122411</v>
      </c>
    </row>
    <row r="543" spans="1:2" x14ac:dyDescent="0.25">
      <c r="A543" s="264">
        <v>474</v>
      </c>
      <c r="B543" s="263">
        <v>119.46492317917108</v>
      </c>
    </row>
    <row r="544" spans="1:2" x14ac:dyDescent="0.25">
      <c r="A544" s="264">
        <v>475</v>
      </c>
      <c r="B544" s="263">
        <v>135.07161417980052</v>
      </c>
    </row>
    <row r="545" spans="1:2" x14ac:dyDescent="0.25">
      <c r="A545" s="264">
        <v>476</v>
      </c>
      <c r="B545" s="263">
        <v>155.35227230716995</v>
      </c>
    </row>
    <row r="546" spans="1:2" x14ac:dyDescent="0.25">
      <c r="A546" s="264">
        <v>477</v>
      </c>
      <c r="B546" s="263">
        <v>167.22894376133178</v>
      </c>
    </row>
    <row r="547" spans="1:2" x14ac:dyDescent="0.25">
      <c r="A547" s="264">
        <v>478</v>
      </c>
      <c r="B547" s="263">
        <v>120.0477977930197</v>
      </c>
    </row>
    <row r="548" spans="1:2" x14ac:dyDescent="0.25">
      <c r="A548" s="264">
        <v>479</v>
      </c>
      <c r="B548" s="263">
        <v>143.56558053021388</v>
      </c>
    </row>
    <row r="549" spans="1:2" x14ac:dyDescent="0.25">
      <c r="A549" s="264">
        <v>480</v>
      </c>
      <c r="B549" s="263">
        <v>92.317418432278274</v>
      </c>
    </row>
    <row r="550" spans="1:2" x14ac:dyDescent="0.25">
      <c r="A550" s="264">
        <v>481</v>
      </c>
      <c r="B550" s="263">
        <v>87.07372089105597</v>
      </c>
    </row>
    <row r="551" spans="1:2" x14ac:dyDescent="0.25">
      <c r="A551" s="264">
        <v>482</v>
      </c>
      <c r="B551" s="263">
        <v>122.71559616992204</v>
      </c>
    </row>
    <row r="552" spans="1:2" x14ac:dyDescent="0.25">
      <c r="A552" s="264">
        <v>483</v>
      </c>
      <c r="B552" s="263">
        <v>101.37546919018426</v>
      </c>
    </row>
    <row r="553" spans="1:2" x14ac:dyDescent="0.25">
      <c r="A553" s="264">
        <v>484</v>
      </c>
      <c r="B553" s="263">
        <v>120.82025683027837</v>
      </c>
    </row>
    <row r="554" spans="1:2" x14ac:dyDescent="0.25">
      <c r="A554" s="264">
        <v>485</v>
      </c>
      <c r="B554" s="263">
        <v>122.96421218706251</v>
      </c>
    </row>
    <row r="555" spans="1:2" x14ac:dyDescent="0.25">
      <c r="A555" s="264">
        <v>486</v>
      </c>
      <c r="B555" s="263">
        <v>140.77514746729574</v>
      </c>
    </row>
    <row r="556" spans="1:2" x14ac:dyDescent="0.25">
      <c r="A556" s="264">
        <v>487</v>
      </c>
      <c r="B556" s="263">
        <v>89.887507427095954</v>
      </c>
    </row>
    <row r="557" spans="1:2" x14ac:dyDescent="0.25">
      <c r="A557" s="264">
        <v>488</v>
      </c>
      <c r="B557" s="263">
        <v>149.36557941924377</v>
      </c>
    </row>
    <row r="558" spans="1:2" x14ac:dyDescent="0.25">
      <c r="A558" s="264">
        <v>489</v>
      </c>
      <c r="B558" s="263">
        <v>100.62558776581665</v>
      </c>
    </row>
    <row r="559" spans="1:2" x14ac:dyDescent="0.25">
      <c r="A559" s="264">
        <v>490</v>
      </c>
      <c r="B559" s="263">
        <v>115.9654590910837</v>
      </c>
    </row>
    <row r="560" spans="1:2" x14ac:dyDescent="0.25">
      <c r="A560" s="264">
        <v>491</v>
      </c>
      <c r="B560" s="263">
        <v>151.91047378393463</v>
      </c>
    </row>
    <row r="561" spans="1:2" x14ac:dyDescent="0.25">
      <c r="A561" s="264">
        <v>492</v>
      </c>
      <c r="B561" s="263">
        <v>75.363451727934972</v>
      </c>
    </row>
    <row r="562" spans="1:2" x14ac:dyDescent="0.25">
      <c r="A562" s="264">
        <v>493</v>
      </c>
      <c r="B562" s="263">
        <v>115.57045391627952</v>
      </c>
    </row>
    <row r="563" spans="1:2" x14ac:dyDescent="0.25">
      <c r="A563" s="264">
        <v>494</v>
      </c>
      <c r="B563" s="263">
        <v>126.24705420143894</v>
      </c>
    </row>
    <row r="564" spans="1:2" x14ac:dyDescent="0.25">
      <c r="A564" s="264">
        <v>495</v>
      </c>
      <c r="B564" s="263">
        <v>93.366556353109686</v>
      </c>
    </row>
    <row r="565" spans="1:2" x14ac:dyDescent="0.25">
      <c r="A565" s="264">
        <v>496</v>
      </c>
      <c r="B565" s="263">
        <v>117.48554736345278</v>
      </c>
    </row>
    <row r="566" spans="1:2" x14ac:dyDescent="0.25">
      <c r="A566" s="264">
        <v>497</v>
      </c>
      <c r="B566" s="263">
        <v>103.4504955377721</v>
      </c>
    </row>
    <row r="567" spans="1:2" x14ac:dyDescent="0.25">
      <c r="A567" s="264">
        <v>498</v>
      </c>
      <c r="B567" s="263">
        <v>147.45047721799409</v>
      </c>
    </row>
    <row r="568" spans="1:2" x14ac:dyDescent="0.25">
      <c r="A568" s="264">
        <v>499</v>
      </c>
      <c r="B568" s="263">
        <v>158.93603721887703</v>
      </c>
    </row>
    <row r="569" spans="1:2" x14ac:dyDescent="0.25">
      <c r="A569" s="264">
        <v>500</v>
      </c>
      <c r="B569" s="263">
        <v>118.8004706486841</v>
      </c>
    </row>
    <row r="570" spans="1:2" x14ac:dyDescent="0.25">
      <c r="A570" s="264">
        <v>501</v>
      </c>
      <c r="B570" s="263">
        <v>132.06566443169905</v>
      </c>
    </row>
    <row r="571" spans="1:2" x14ac:dyDescent="0.25">
      <c r="A571" s="264">
        <v>502</v>
      </c>
      <c r="B571" s="263">
        <v>130.70122183145091</v>
      </c>
    </row>
    <row r="572" spans="1:2" x14ac:dyDescent="0.25">
      <c r="A572" s="264">
        <v>503</v>
      </c>
      <c r="B572" s="263">
        <v>110.57449372425212</v>
      </c>
    </row>
    <row r="573" spans="1:2" x14ac:dyDescent="0.25">
      <c r="A573" s="264">
        <v>504</v>
      </c>
      <c r="B573" s="263">
        <v>101.76416383634694</v>
      </c>
    </row>
    <row r="574" spans="1:2" x14ac:dyDescent="0.25">
      <c r="A574" s="264">
        <v>505</v>
      </c>
      <c r="B574" s="263">
        <v>101.05947464615362</v>
      </c>
    </row>
    <row r="575" spans="1:2" x14ac:dyDescent="0.25">
      <c r="A575" s="264">
        <v>506</v>
      </c>
      <c r="B575" s="263">
        <v>72.560624153114773</v>
      </c>
    </row>
    <row r="576" spans="1:2" x14ac:dyDescent="0.25">
      <c r="A576" s="264">
        <v>507</v>
      </c>
      <c r="B576" s="263">
        <v>131.12858087554503</v>
      </c>
    </row>
    <row r="577" spans="1:2" x14ac:dyDescent="0.25">
      <c r="A577" s="264">
        <v>508</v>
      </c>
      <c r="B577" s="263">
        <v>112.38617024857071</v>
      </c>
    </row>
    <row r="578" spans="1:2" x14ac:dyDescent="0.25">
      <c r="A578" s="264">
        <v>509</v>
      </c>
      <c r="B578" s="263">
        <v>128.85335712775543</v>
      </c>
    </row>
    <row r="579" spans="1:2" x14ac:dyDescent="0.25">
      <c r="A579" s="264">
        <v>510</v>
      </c>
      <c r="B579" s="263">
        <v>122.83249812014509</v>
      </c>
    </row>
    <row r="580" spans="1:2" x14ac:dyDescent="0.25">
      <c r="A580" s="264">
        <v>511</v>
      </c>
      <c r="B580" s="263">
        <v>97.095567887366826</v>
      </c>
    </row>
    <row r="581" spans="1:2" x14ac:dyDescent="0.25">
      <c r="A581" s="264">
        <v>512</v>
      </c>
      <c r="B581" s="263">
        <v>138.19022768319005</v>
      </c>
    </row>
    <row r="582" spans="1:2" x14ac:dyDescent="0.25">
      <c r="A582" s="264">
        <v>513</v>
      </c>
      <c r="B582" s="263">
        <v>146.76252832667831</v>
      </c>
    </row>
    <row r="583" spans="1:2" x14ac:dyDescent="0.25">
      <c r="A583" s="264">
        <v>514</v>
      </c>
      <c r="B583" s="263">
        <v>112.13351858261598</v>
      </c>
    </row>
    <row r="584" spans="1:2" x14ac:dyDescent="0.25">
      <c r="A584" s="264">
        <v>515</v>
      </c>
      <c r="B584" s="263">
        <v>151.46468318761595</v>
      </c>
    </row>
    <row r="585" spans="1:2" x14ac:dyDescent="0.25">
      <c r="A585" s="264">
        <v>516</v>
      </c>
      <c r="B585" s="263">
        <v>92.938911632817408</v>
      </c>
    </row>
    <row r="586" spans="1:2" x14ac:dyDescent="0.25">
      <c r="A586" s="264">
        <v>517</v>
      </c>
      <c r="B586" s="263">
        <v>117.86944166695775</v>
      </c>
    </row>
    <row r="587" spans="1:2" x14ac:dyDescent="0.25">
      <c r="A587" s="264">
        <v>518</v>
      </c>
      <c r="B587" s="263">
        <v>101.57672756618756</v>
      </c>
    </row>
    <row r="588" spans="1:2" x14ac:dyDescent="0.25">
      <c r="A588" s="264">
        <v>519</v>
      </c>
      <c r="B588" s="263">
        <v>135.18093087678363</v>
      </c>
    </row>
    <row r="589" spans="1:2" x14ac:dyDescent="0.25">
      <c r="A589" s="264">
        <v>520</v>
      </c>
      <c r="B589" s="263">
        <v>86.917689044443094</v>
      </c>
    </row>
    <row r="590" spans="1:2" x14ac:dyDescent="0.25">
      <c r="A590" s="264">
        <v>521</v>
      </c>
      <c r="B590" s="263">
        <v>130.09262183547392</v>
      </c>
    </row>
    <row r="591" spans="1:2" x14ac:dyDescent="0.25">
      <c r="A591" s="264">
        <v>522</v>
      </c>
      <c r="B591" s="263">
        <v>117.29342870112204</v>
      </c>
    </row>
    <row r="592" spans="1:2" x14ac:dyDescent="0.25">
      <c r="A592" s="264">
        <v>523</v>
      </c>
      <c r="B592" s="263">
        <v>129.10773155763172</v>
      </c>
    </row>
    <row r="593" spans="1:2" x14ac:dyDescent="0.25">
      <c r="A593" s="264">
        <v>524</v>
      </c>
      <c r="B593" s="263">
        <v>149.88396154940435</v>
      </c>
    </row>
    <row r="594" spans="1:2" x14ac:dyDescent="0.25">
      <c r="A594" s="264">
        <v>525</v>
      </c>
      <c r="B594" s="263">
        <v>98.073577435048662</v>
      </c>
    </row>
    <row r="595" spans="1:2" x14ac:dyDescent="0.25">
      <c r="A595" s="264">
        <v>526</v>
      </c>
      <c r="B595" s="263">
        <v>126.20499620130752</v>
      </c>
    </row>
    <row r="596" spans="1:2" x14ac:dyDescent="0.25">
      <c r="A596" s="264">
        <v>527</v>
      </c>
      <c r="B596" s="263">
        <v>116.34629331029952</v>
      </c>
    </row>
    <row r="597" spans="1:2" x14ac:dyDescent="0.25">
      <c r="A597" s="264">
        <v>528</v>
      </c>
      <c r="B597" s="263">
        <v>154.69543060432454</v>
      </c>
    </row>
    <row r="598" spans="1:2" x14ac:dyDescent="0.25">
      <c r="A598" s="264">
        <v>529</v>
      </c>
      <c r="B598" s="263">
        <v>145.56637554569048</v>
      </c>
    </row>
    <row r="599" spans="1:2" x14ac:dyDescent="0.25">
      <c r="A599" s="264">
        <v>530</v>
      </c>
      <c r="B599" s="263">
        <v>165.78065291682262</v>
      </c>
    </row>
    <row r="600" spans="1:2" x14ac:dyDescent="0.25">
      <c r="A600" s="264">
        <v>531</v>
      </c>
      <c r="B600" s="263">
        <v>187.86108347497887</v>
      </c>
    </row>
    <row r="601" spans="1:2" x14ac:dyDescent="0.25">
      <c r="A601" s="264">
        <v>532</v>
      </c>
      <c r="B601" s="263">
        <v>144.02053559993243</v>
      </c>
    </row>
    <row r="602" spans="1:2" x14ac:dyDescent="0.25">
      <c r="A602" s="264">
        <v>533</v>
      </c>
      <c r="B602" s="263">
        <v>120.0433921032171</v>
      </c>
    </row>
    <row r="603" spans="1:2" x14ac:dyDescent="0.25">
      <c r="A603" s="264">
        <v>534</v>
      </c>
      <c r="B603" s="263">
        <v>126.78781528693541</v>
      </c>
    </row>
    <row r="604" spans="1:2" x14ac:dyDescent="0.25">
      <c r="A604" s="264">
        <v>535</v>
      </c>
      <c r="B604" s="263">
        <v>66.130860755260642</v>
      </c>
    </row>
    <row r="605" spans="1:2" x14ac:dyDescent="0.25">
      <c r="A605" s="264">
        <v>536</v>
      </c>
      <c r="B605" s="263">
        <v>99.138957361457074</v>
      </c>
    </row>
    <row r="606" spans="1:2" x14ac:dyDescent="0.25">
      <c r="A606" s="264">
        <v>537</v>
      </c>
      <c r="B606" s="263">
        <v>136.46422647208755</v>
      </c>
    </row>
    <row r="607" spans="1:2" x14ac:dyDescent="0.25">
      <c r="A607" s="264">
        <v>538</v>
      </c>
      <c r="B607" s="263">
        <v>97.947552849142056</v>
      </c>
    </row>
    <row r="608" spans="1:2" x14ac:dyDescent="0.25">
      <c r="A608" s="264">
        <v>539</v>
      </c>
      <c r="B608" s="263">
        <v>119.37682996755863</v>
      </c>
    </row>
    <row r="609" spans="1:2" x14ac:dyDescent="0.25">
      <c r="A609" s="264">
        <v>540</v>
      </c>
      <c r="B609" s="263">
        <v>137.22539876789665</v>
      </c>
    </row>
    <row r="610" spans="1:2" x14ac:dyDescent="0.25">
      <c r="A610" s="264">
        <v>541</v>
      </c>
      <c r="B610" s="263">
        <v>113.45076469887699</v>
      </c>
    </row>
    <row r="611" spans="1:2" x14ac:dyDescent="0.25">
      <c r="A611" s="264">
        <v>542</v>
      </c>
      <c r="B611" s="263">
        <v>147.96779859064182</v>
      </c>
    </row>
    <row r="612" spans="1:2" x14ac:dyDescent="0.25">
      <c r="A612" s="264">
        <v>543</v>
      </c>
      <c r="B612" s="263">
        <v>139.05563205718897</v>
      </c>
    </row>
    <row r="613" spans="1:2" x14ac:dyDescent="0.25">
      <c r="A613" s="264">
        <v>544</v>
      </c>
      <c r="B613" s="263">
        <v>144.88789382891662</v>
      </c>
    </row>
    <row r="614" spans="1:2" x14ac:dyDescent="0.25">
      <c r="A614" s="264">
        <v>545</v>
      </c>
      <c r="B614" s="263">
        <v>157.0776663249747</v>
      </c>
    </row>
    <row r="615" spans="1:2" x14ac:dyDescent="0.25">
      <c r="A615" s="264">
        <v>546</v>
      </c>
      <c r="B615" s="263">
        <v>116.35406048686983</v>
      </c>
    </row>
    <row r="616" spans="1:2" x14ac:dyDescent="0.25">
      <c r="A616" s="264">
        <v>547</v>
      </c>
      <c r="B616" s="263">
        <v>111.96118153633992</v>
      </c>
    </row>
    <row r="617" spans="1:2" x14ac:dyDescent="0.25">
      <c r="A617" s="264">
        <v>548</v>
      </c>
      <c r="B617" s="263">
        <v>148.68713904578229</v>
      </c>
    </row>
    <row r="618" spans="1:2" x14ac:dyDescent="0.25">
      <c r="A618" s="264">
        <v>549</v>
      </c>
      <c r="B618" s="263">
        <v>135.31536618470943</v>
      </c>
    </row>
    <row r="619" spans="1:2" x14ac:dyDescent="0.25">
      <c r="A619" s="264">
        <v>550</v>
      </c>
      <c r="B619" s="263">
        <v>141.85298726896676</v>
      </c>
    </row>
    <row r="620" spans="1:2" x14ac:dyDescent="0.25">
      <c r="A620" s="264">
        <v>551</v>
      </c>
      <c r="B620" s="263">
        <v>95.907162815365837</v>
      </c>
    </row>
    <row r="621" spans="1:2" x14ac:dyDescent="0.25">
      <c r="A621" s="264">
        <v>552</v>
      </c>
      <c r="B621" s="263">
        <v>87.353743762609383</v>
      </c>
    </row>
    <row r="622" spans="1:2" x14ac:dyDescent="0.25">
      <c r="A622" s="264">
        <v>553</v>
      </c>
      <c r="B622" s="263">
        <v>129.79347786084742</v>
      </c>
    </row>
    <row r="623" spans="1:2" x14ac:dyDescent="0.25">
      <c r="A623" s="264">
        <v>554</v>
      </c>
      <c r="B623" s="263">
        <v>117.02287106820978</v>
      </c>
    </row>
    <row r="624" spans="1:2" x14ac:dyDescent="0.25">
      <c r="A624" s="264">
        <v>555</v>
      </c>
      <c r="B624" s="263">
        <v>91.420463621006618</v>
      </c>
    </row>
    <row r="625" spans="1:2" x14ac:dyDescent="0.25">
      <c r="A625" s="264">
        <v>556</v>
      </c>
      <c r="B625" s="263">
        <v>99.245071022924947</v>
      </c>
    </row>
    <row r="626" spans="1:2" x14ac:dyDescent="0.25">
      <c r="A626" s="264">
        <v>557</v>
      </c>
      <c r="B626" s="263">
        <v>95.994288977870823</v>
      </c>
    </row>
    <row r="627" spans="1:2" x14ac:dyDescent="0.25">
      <c r="A627" s="264">
        <v>558</v>
      </c>
      <c r="B627" s="263">
        <v>206.53755119522589</v>
      </c>
    </row>
    <row r="628" spans="1:2" x14ac:dyDescent="0.25">
      <c r="A628" s="264">
        <v>559</v>
      </c>
      <c r="B628" s="263">
        <v>100.23510358397161</v>
      </c>
    </row>
    <row r="629" spans="1:2" x14ac:dyDescent="0.25">
      <c r="A629" s="264">
        <v>560</v>
      </c>
      <c r="B629" s="263">
        <v>111.75397694270151</v>
      </c>
    </row>
    <row r="630" spans="1:2" x14ac:dyDescent="0.25">
      <c r="A630" s="264">
        <v>561</v>
      </c>
      <c r="B630" s="263">
        <v>94.264347012228768</v>
      </c>
    </row>
    <row r="631" spans="1:2" x14ac:dyDescent="0.25">
      <c r="A631" s="264">
        <v>562</v>
      </c>
      <c r="B631" s="263">
        <v>79.27103244977728</v>
      </c>
    </row>
    <row r="632" spans="1:2" x14ac:dyDescent="0.25">
      <c r="A632" s="264">
        <v>563</v>
      </c>
      <c r="B632" s="263">
        <v>103.9635040619456</v>
      </c>
    </row>
    <row r="633" spans="1:2" x14ac:dyDescent="0.25">
      <c r="A633" s="264">
        <v>564</v>
      </c>
      <c r="B633" s="263">
        <v>145.98865045572052</v>
      </c>
    </row>
    <row r="634" spans="1:2" x14ac:dyDescent="0.25">
      <c r="A634" s="264">
        <v>565</v>
      </c>
      <c r="B634" s="263">
        <v>126.81016011465847</v>
      </c>
    </row>
    <row r="635" spans="1:2" x14ac:dyDescent="0.25">
      <c r="A635" s="264">
        <v>566</v>
      </c>
      <c r="B635" s="263">
        <v>97.21330678403298</v>
      </c>
    </row>
    <row r="636" spans="1:2" x14ac:dyDescent="0.25">
      <c r="A636" s="264">
        <v>567</v>
      </c>
      <c r="B636" s="263">
        <v>77.511949603565341</v>
      </c>
    </row>
    <row r="637" spans="1:2" x14ac:dyDescent="0.25">
      <c r="A637" s="264">
        <v>568</v>
      </c>
      <c r="B637" s="263">
        <v>114.10966077073516</v>
      </c>
    </row>
    <row r="638" spans="1:2" x14ac:dyDescent="0.25">
      <c r="A638" s="264">
        <v>569</v>
      </c>
      <c r="B638" s="263">
        <v>109.40758409614824</v>
      </c>
    </row>
    <row r="639" spans="1:2" x14ac:dyDescent="0.25">
      <c r="A639" s="264">
        <v>570</v>
      </c>
      <c r="B639" s="263">
        <v>82.185294911604586</v>
      </c>
    </row>
    <row r="640" spans="1:2" x14ac:dyDescent="0.25">
      <c r="A640" s="264">
        <v>571</v>
      </c>
      <c r="B640" s="263">
        <v>159.59562494338604</v>
      </c>
    </row>
    <row r="641" spans="1:2" x14ac:dyDescent="0.25">
      <c r="A641" s="264">
        <v>572</v>
      </c>
      <c r="B641" s="263">
        <v>141.97827686860296</v>
      </c>
    </row>
    <row r="642" spans="1:2" x14ac:dyDescent="0.25">
      <c r="A642" s="264">
        <v>573</v>
      </c>
      <c r="B642" s="263">
        <v>104.19550131692733</v>
      </c>
    </row>
    <row r="643" spans="1:2" x14ac:dyDescent="0.25">
      <c r="A643" s="264">
        <v>574</v>
      </c>
      <c r="B643" s="263">
        <v>124.03575316053954</v>
      </c>
    </row>
    <row r="644" spans="1:2" x14ac:dyDescent="0.25">
      <c r="A644" s="264">
        <v>575</v>
      </c>
      <c r="B644" s="263">
        <v>92.267498113649197</v>
      </c>
    </row>
    <row r="645" spans="1:2" x14ac:dyDescent="0.25">
      <c r="A645" s="264">
        <v>576</v>
      </c>
      <c r="B645" s="263">
        <v>112.59841374905558</v>
      </c>
    </row>
    <row r="646" spans="1:2" x14ac:dyDescent="0.25">
      <c r="A646" s="264">
        <v>577</v>
      </c>
      <c r="B646" s="263">
        <v>149.89051768267416</v>
      </c>
    </row>
    <row r="647" spans="1:2" x14ac:dyDescent="0.25">
      <c r="A647" s="264">
        <v>578</v>
      </c>
      <c r="B647" s="263">
        <v>97.637855239575089</v>
      </c>
    </row>
    <row r="648" spans="1:2" x14ac:dyDescent="0.25">
      <c r="A648" s="264">
        <v>579</v>
      </c>
      <c r="B648" s="263">
        <v>115.75669817994083</v>
      </c>
    </row>
    <row r="649" spans="1:2" x14ac:dyDescent="0.25">
      <c r="A649" s="264">
        <v>580</v>
      </c>
      <c r="B649" s="263">
        <v>129.46870357156675</v>
      </c>
    </row>
    <row r="650" spans="1:2" x14ac:dyDescent="0.25">
      <c r="A650" s="264">
        <v>581</v>
      </c>
      <c r="B650" s="263">
        <v>99.136673025924949</v>
      </c>
    </row>
    <row r="651" spans="1:2" x14ac:dyDescent="0.25">
      <c r="A651" s="264">
        <v>582</v>
      </c>
      <c r="B651" s="263">
        <v>118.54305542415088</v>
      </c>
    </row>
    <row r="652" spans="1:2" x14ac:dyDescent="0.25">
      <c r="A652" s="264">
        <v>583</v>
      </c>
      <c r="B652" s="263">
        <v>128.42753412801619</v>
      </c>
    </row>
    <row r="653" spans="1:2" x14ac:dyDescent="0.25">
      <c r="A653" s="264">
        <v>584</v>
      </c>
      <c r="B653" s="263">
        <v>99.483600549481437</v>
      </c>
    </row>
    <row r="654" spans="1:2" x14ac:dyDescent="0.25">
      <c r="A654" s="264">
        <v>585</v>
      </c>
      <c r="B654" s="263">
        <v>90.261347474130915</v>
      </c>
    </row>
    <row r="655" spans="1:2" x14ac:dyDescent="0.25">
      <c r="A655" s="264">
        <v>586</v>
      </c>
      <c r="B655" s="263">
        <v>116.09697245737999</v>
      </c>
    </row>
    <row r="656" spans="1:2" x14ac:dyDescent="0.25">
      <c r="A656" s="264">
        <v>587</v>
      </c>
      <c r="B656" s="263">
        <v>84.686754376821611</v>
      </c>
    </row>
    <row r="657" spans="1:2" x14ac:dyDescent="0.25">
      <c r="A657" s="264">
        <v>588</v>
      </c>
      <c r="B657" s="263">
        <v>102.35448825936714</v>
      </c>
    </row>
    <row r="658" spans="1:2" x14ac:dyDescent="0.25">
      <c r="A658" s="264">
        <v>589</v>
      </c>
      <c r="B658" s="263">
        <v>107.69429797002991</v>
      </c>
    </row>
    <row r="659" spans="1:2" x14ac:dyDescent="0.25">
      <c r="A659" s="264">
        <v>590</v>
      </c>
      <c r="B659" s="263">
        <v>125.73035124834331</v>
      </c>
    </row>
    <row r="660" spans="1:2" x14ac:dyDescent="0.25">
      <c r="A660" s="264">
        <v>591</v>
      </c>
      <c r="B660" s="263">
        <v>136.59270615131484</v>
      </c>
    </row>
    <row r="661" spans="1:2" x14ac:dyDescent="0.25">
      <c r="A661" s="264">
        <v>592</v>
      </c>
      <c r="B661" s="263">
        <v>154.13493773260154</v>
      </c>
    </row>
    <row r="662" spans="1:2" x14ac:dyDescent="0.25">
      <c r="A662" s="264">
        <v>593</v>
      </c>
      <c r="B662" s="263">
        <v>146.67962931477086</v>
      </c>
    </row>
    <row r="663" spans="1:2" x14ac:dyDescent="0.25">
      <c r="A663" s="264">
        <v>594</v>
      </c>
      <c r="B663" s="263">
        <v>85.46804858024214</v>
      </c>
    </row>
    <row r="664" spans="1:2" x14ac:dyDescent="0.25">
      <c r="A664" s="264">
        <v>595</v>
      </c>
      <c r="B664" s="263">
        <v>142.77264336245986</v>
      </c>
    </row>
    <row r="665" spans="1:2" x14ac:dyDescent="0.25">
      <c r="A665" s="264">
        <v>596</v>
      </c>
      <c r="B665" s="263">
        <v>111.15901632322125</v>
      </c>
    </row>
    <row r="666" spans="1:2" x14ac:dyDescent="0.25">
      <c r="A666" s="264">
        <v>597</v>
      </c>
      <c r="B666" s="263">
        <v>157.71760992909137</v>
      </c>
    </row>
    <row r="667" spans="1:2" x14ac:dyDescent="0.25">
      <c r="A667" s="264">
        <v>598</v>
      </c>
      <c r="B667" s="263">
        <v>35.774969804654262</v>
      </c>
    </row>
    <row r="668" spans="1:2" x14ac:dyDescent="0.25">
      <c r="A668" s="264">
        <v>599</v>
      </c>
      <c r="B668" s="263">
        <v>113.93598432587788</v>
      </c>
    </row>
    <row r="669" spans="1:2" x14ac:dyDescent="0.25">
      <c r="A669" s="264">
        <v>600</v>
      </c>
      <c r="B669" s="263">
        <v>156.04708813966781</v>
      </c>
    </row>
    <row r="670" spans="1:2" x14ac:dyDescent="0.25">
      <c r="A670" s="264">
        <v>601</v>
      </c>
      <c r="B670" s="263">
        <v>125.9802726825277</v>
      </c>
    </row>
    <row r="671" spans="1:2" x14ac:dyDescent="0.25">
      <c r="A671" s="264">
        <v>602</v>
      </c>
      <c r="B671" s="263">
        <v>154.81819271890475</v>
      </c>
    </row>
    <row r="672" spans="1:2" x14ac:dyDescent="0.25">
      <c r="A672" s="264">
        <v>603</v>
      </c>
      <c r="B672" s="263">
        <v>154.58291114391835</v>
      </c>
    </row>
    <row r="673" spans="1:2" x14ac:dyDescent="0.25">
      <c r="A673" s="264">
        <v>604</v>
      </c>
      <c r="B673" s="263">
        <v>162.83089301137687</v>
      </c>
    </row>
    <row r="674" spans="1:2" x14ac:dyDescent="0.25">
      <c r="A674" s="264">
        <v>605</v>
      </c>
      <c r="B674" s="263">
        <v>151.34790346209348</v>
      </c>
    </row>
    <row r="675" spans="1:2" x14ac:dyDescent="0.25">
      <c r="A675" s="264">
        <v>606</v>
      </c>
      <c r="B675" s="263">
        <v>166.65816577380559</v>
      </c>
    </row>
    <row r="676" spans="1:2" x14ac:dyDescent="0.25">
      <c r="A676" s="264">
        <v>607</v>
      </c>
      <c r="B676" s="263">
        <v>125.35103388752579</v>
      </c>
    </row>
    <row r="677" spans="1:2" x14ac:dyDescent="0.25">
      <c r="A677" s="264">
        <v>608</v>
      </c>
      <c r="B677" s="263">
        <v>162.77442759849643</v>
      </c>
    </row>
    <row r="678" spans="1:2" x14ac:dyDescent="0.25">
      <c r="A678" s="264">
        <v>609</v>
      </c>
      <c r="B678" s="263">
        <v>89.276449330823439</v>
      </c>
    </row>
    <row r="679" spans="1:2" x14ac:dyDescent="0.25">
      <c r="A679" s="264">
        <v>610</v>
      </c>
      <c r="B679" s="263">
        <v>92.413733200018726</v>
      </c>
    </row>
    <row r="680" spans="1:2" x14ac:dyDescent="0.25">
      <c r="A680" s="264">
        <v>611</v>
      </c>
      <c r="B680" s="263">
        <v>111.52042644566419</v>
      </c>
    </row>
    <row r="681" spans="1:2" x14ac:dyDescent="0.25">
      <c r="A681" s="264">
        <v>612</v>
      </c>
      <c r="B681" s="263">
        <v>119.47253722110057</v>
      </c>
    </row>
    <row r="682" spans="1:2" x14ac:dyDescent="0.25">
      <c r="A682" s="264">
        <v>613</v>
      </c>
      <c r="B682" s="263">
        <v>98.358209259769637</v>
      </c>
    </row>
    <row r="683" spans="1:2" x14ac:dyDescent="0.25">
      <c r="A683" s="264">
        <v>614</v>
      </c>
      <c r="B683" s="263">
        <v>118.3164497913216</v>
      </c>
    </row>
    <row r="684" spans="1:2" x14ac:dyDescent="0.25">
      <c r="A684" s="264">
        <v>615</v>
      </c>
      <c r="B684" s="263">
        <v>144.14505552604186</v>
      </c>
    </row>
    <row r="685" spans="1:2" x14ac:dyDescent="0.25">
      <c r="A685" s="264">
        <v>616</v>
      </c>
      <c r="B685" s="263">
        <v>134.77136825030874</v>
      </c>
    </row>
    <row r="686" spans="1:2" x14ac:dyDescent="0.25">
      <c r="A686" s="264">
        <v>617</v>
      </c>
      <c r="B686" s="263">
        <v>117.96498125212976</v>
      </c>
    </row>
    <row r="687" spans="1:2" x14ac:dyDescent="0.25">
      <c r="A687" s="264">
        <v>618</v>
      </c>
      <c r="B687" s="263">
        <v>160.131720705622</v>
      </c>
    </row>
    <row r="688" spans="1:2" x14ac:dyDescent="0.25">
      <c r="A688" s="264">
        <v>619</v>
      </c>
      <c r="B688" s="263">
        <v>96.551978821156368</v>
      </c>
    </row>
    <row r="689" spans="1:2" x14ac:dyDescent="0.25">
      <c r="A689" s="264">
        <v>620</v>
      </c>
      <c r="B689" s="263">
        <v>104.95083008924081</v>
      </c>
    </row>
    <row r="690" spans="1:2" x14ac:dyDescent="0.25">
      <c r="A690" s="264">
        <v>621</v>
      </c>
      <c r="B690" s="263">
        <v>144.12352773159935</v>
      </c>
    </row>
    <row r="691" spans="1:2" x14ac:dyDescent="0.25">
      <c r="A691" s="264">
        <v>622</v>
      </c>
      <c r="B691" s="263">
        <v>90.761174861848005</v>
      </c>
    </row>
    <row r="692" spans="1:2" x14ac:dyDescent="0.25">
      <c r="A692" s="264">
        <v>623</v>
      </c>
      <c r="B692" s="263">
        <v>115.63442691581706</v>
      </c>
    </row>
    <row r="693" spans="1:2" x14ac:dyDescent="0.25">
      <c r="A693" s="264">
        <v>624</v>
      </c>
      <c r="B693" s="263">
        <v>103.25689938387983</v>
      </c>
    </row>
    <row r="694" spans="1:2" x14ac:dyDescent="0.25">
      <c r="A694" s="264">
        <v>625</v>
      </c>
      <c r="B694" s="263">
        <v>137.85244052756772</v>
      </c>
    </row>
    <row r="695" spans="1:2" x14ac:dyDescent="0.25">
      <c r="A695" s="264">
        <v>626</v>
      </c>
      <c r="B695" s="263">
        <v>103.76166018680831</v>
      </c>
    </row>
    <row r="696" spans="1:2" x14ac:dyDescent="0.25">
      <c r="A696" s="264">
        <v>627</v>
      </c>
      <c r="B696" s="263">
        <v>84.802076421662903</v>
      </c>
    </row>
    <row r="697" spans="1:2" x14ac:dyDescent="0.25">
      <c r="A697" s="264">
        <v>628</v>
      </c>
      <c r="B697" s="263">
        <v>98.789040937665902</v>
      </c>
    </row>
    <row r="698" spans="1:2" x14ac:dyDescent="0.25">
      <c r="A698" s="264">
        <v>629</v>
      </c>
      <c r="B698" s="263">
        <v>92.872418402967639</v>
      </c>
    </row>
    <row r="699" spans="1:2" x14ac:dyDescent="0.25">
      <c r="A699" s="264">
        <v>630</v>
      </c>
      <c r="B699" s="263">
        <v>124.07324885929167</v>
      </c>
    </row>
    <row r="700" spans="1:2" x14ac:dyDescent="0.25">
      <c r="A700" s="264">
        <v>631</v>
      </c>
      <c r="B700" s="263">
        <v>133.46210726259133</v>
      </c>
    </row>
    <row r="701" spans="1:2" x14ac:dyDescent="0.25">
      <c r="A701" s="264">
        <v>632</v>
      </c>
      <c r="B701" s="263">
        <v>116.37807318889817</v>
      </c>
    </row>
    <row r="702" spans="1:2" x14ac:dyDescent="0.25">
      <c r="A702" s="264">
        <v>633</v>
      </c>
      <c r="B702" s="263">
        <v>171.91612731128467</v>
      </c>
    </row>
    <row r="703" spans="1:2" x14ac:dyDescent="0.25">
      <c r="A703" s="264">
        <v>634</v>
      </c>
      <c r="B703" s="263">
        <v>105.13421862807644</v>
      </c>
    </row>
    <row r="704" spans="1:2" x14ac:dyDescent="0.25">
      <c r="A704" s="264">
        <v>635</v>
      </c>
      <c r="B704" s="263">
        <v>162.60866322134763</v>
      </c>
    </row>
    <row r="705" spans="1:2" x14ac:dyDescent="0.25">
      <c r="A705" s="264">
        <v>636</v>
      </c>
      <c r="B705" s="263">
        <v>135.41782521803535</v>
      </c>
    </row>
    <row r="706" spans="1:2" x14ac:dyDescent="0.25">
      <c r="A706" s="264">
        <v>637</v>
      </c>
      <c r="B706" s="263">
        <v>120.00116622743759</v>
      </c>
    </row>
    <row r="707" spans="1:2" x14ac:dyDescent="0.25">
      <c r="A707" s="264">
        <v>638</v>
      </c>
      <c r="B707" s="263">
        <v>131.419087764392</v>
      </c>
    </row>
    <row r="708" spans="1:2" x14ac:dyDescent="0.25">
      <c r="A708" s="264">
        <v>639</v>
      </c>
      <c r="B708" s="263">
        <v>87.249837709794662</v>
      </c>
    </row>
    <row r="709" spans="1:2" x14ac:dyDescent="0.25">
      <c r="A709" s="264">
        <v>640</v>
      </c>
      <c r="B709" s="263">
        <v>123.29634462088515</v>
      </c>
    </row>
    <row r="710" spans="1:2" x14ac:dyDescent="0.25">
      <c r="A710" s="264">
        <v>641</v>
      </c>
      <c r="B710" s="263">
        <v>76.332115842599933</v>
      </c>
    </row>
    <row r="711" spans="1:2" x14ac:dyDescent="0.25">
      <c r="A711" s="264">
        <v>642</v>
      </c>
      <c r="B711" s="263">
        <v>140.4572097181408</v>
      </c>
    </row>
    <row r="712" spans="1:2" x14ac:dyDescent="0.25">
      <c r="A712" s="264">
        <v>643</v>
      </c>
      <c r="B712" s="263">
        <v>95.503484150777311</v>
      </c>
    </row>
    <row r="713" spans="1:2" x14ac:dyDescent="0.25">
      <c r="A713" s="264">
        <v>644</v>
      </c>
      <c r="B713" s="263">
        <v>147.41165075821013</v>
      </c>
    </row>
    <row r="714" spans="1:2" x14ac:dyDescent="0.25">
      <c r="A714" s="264">
        <v>645</v>
      </c>
      <c r="B714" s="263">
        <v>121.52921140760608</v>
      </c>
    </row>
    <row r="715" spans="1:2" x14ac:dyDescent="0.25">
      <c r="A715" s="264">
        <v>646</v>
      </c>
      <c r="B715" s="263">
        <v>96.133379562565722</v>
      </c>
    </row>
    <row r="716" spans="1:2" x14ac:dyDescent="0.25">
      <c r="A716" s="264">
        <v>647</v>
      </c>
      <c r="B716" s="263">
        <v>132.55322812626085</v>
      </c>
    </row>
    <row r="717" spans="1:2" x14ac:dyDescent="0.25">
      <c r="A717" s="264">
        <v>648</v>
      </c>
      <c r="B717" s="263">
        <v>89.357616723722785</v>
      </c>
    </row>
    <row r="718" spans="1:2" x14ac:dyDescent="0.25">
      <c r="A718" s="264">
        <v>649</v>
      </c>
      <c r="B718" s="263">
        <v>118.4323374378075</v>
      </c>
    </row>
    <row r="719" spans="1:2" x14ac:dyDescent="0.25">
      <c r="A719" s="264">
        <v>650</v>
      </c>
      <c r="B719" s="263">
        <v>85.920160453643831</v>
      </c>
    </row>
    <row r="720" spans="1:2" x14ac:dyDescent="0.25">
      <c r="A720" s="264">
        <v>651</v>
      </c>
      <c r="B720" s="263">
        <v>114.6403942676333</v>
      </c>
    </row>
    <row r="721" spans="1:2" x14ac:dyDescent="0.25">
      <c r="A721" s="264">
        <v>652</v>
      </c>
      <c r="B721" s="263">
        <v>127.59015912821854</v>
      </c>
    </row>
    <row r="722" spans="1:2" x14ac:dyDescent="0.25">
      <c r="A722" s="264">
        <v>653</v>
      </c>
      <c r="B722" s="263">
        <v>120.67107725747287</v>
      </c>
    </row>
    <row r="723" spans="1:2" x14ac:dyDescent="0.25">
      <c r="A723" s="264">
        <v>654</v>
      </c>
      <c r="B723" s="263">
        <v>132.93789899242324</v>
      </c>
    </row>
    <row r="724" spans="1:2" x14ac:dyDescent="0.25">
      <c r="A724" s="264">
        <v>655</v>
      </c>
      <c r="B724" s="263">
        <v>98.783868024331923</v>
      </c>
    </row>
    <row r="725" spans="1:2" x14ac:dyDescent="0.25">
      <c r="A725" s="264">
        <v>656</v>
      </c>
      <c r="B725" s="263">
        <v>95.86853246009683</v>
      </c>
    </row>
    <row r="726" spans="1:2" x14ac:dyDescent="0.25">
      <c r="A726" s="264">
        <v>657</v>
      </c>
      <c r="B726" s="263">
        <v>118.00583857733784</v>
      </c>
    </row>
    <row r="727" spans="1:2" x14ac:dyDescent="0.25">
      <c r="A727" s="264">
        <v>658</v>
      </c>
      <c r="B727" s="263">
        <v>166.167731227796</v>
      </c>
    </row>
    <row r="728" spans="1:2" x14ac:dyDescent="0.25">
      <c r="A728" s="264">
        <v>659</v>
      </c>
      <c r="B728" s="263">
        <v>129.06289527134726</v>
      </c>
    </row>
    <row r="729" spans="1:2" x14ac:dyDescent="0.25">
      <c r="A729" s="264">
        <v>660</v>
      </c>
      <c r="B729" s="263">
        <v>148.35390663276044</v>
      </c>
    </row>
    <row r="730" spans="1:2" x14ac:dyDescent="0.25">
      <c r="A730" s="264">
        <v>661</v>
      </c>
      <c r="B730" s="263">
        <v>111.53916144710148</v>
      </c>
    </row>
    <row r="731" spans="1:2" x14ac:dyDescent="0.25">
      <c r="A731" s="264">
        <v>662</v>
      </c>
      <c r="B731" s="263">
        <v>134.40589613181922</v>
      </c>
    </row>
    <row r="732" spans="1:2" x14ac:dyDescent="0.25">
      <c r="A732" s="264">
        <v>663</v>
      </c>
      <c r="B732" s="263">
        <v>180.25329238055323</v>
      </c>
    </row>
    <row r="733" spans="1:2" x14ac:dyDescent="0.25">
      <c r="A733" s="264">
        <v>664</v>
      </c>
      <c r="B733" s="263">
        <v>106.4117683070026</v>
      </c>
    </row>
    <row r="734" spans="1:2" x14ac:dyDescent="0.25">
      <c r="A734" s="264">
        <v>665</v>
      </c>
      <c r="B734" s="263">
        <v>152.27469016317374</v>
      </c>
    </row>
    <row r="735" spans="1:2" x14ac:dyDescent="0.25">
      <c r="A735" s="264">
        <v>666</v>
      </c>
      <c r="B735" s="263">
        <v>122.69905382748726</v>
      </c>
    </row>
    <row r="736" spans="1:2" x14ac:dyDescent="0.25">
      <c r="A736" s="264">
        <v>667</v>
      </c>
      <c r="B736" s="263">
        <v>125.77646843182117</v>
      </c>
    </row>
    <row r="737" spans="1:2" x14ac:dyDescent="0.25">
      <c r="A737" s="264">
        <v>668</v>
      </c>
      <c r="B737" s="263">
        <v>140.32519059360661</v>
      </c>
    </row>
    <row r="738" spans="1:2" x14ac:dyDescent="0.25">
      <c r="A738" s="264">
        <v>669</v>
      </c>
      <c r="B738" s="263">
        <v>109.74763639451311</v>
      </c>
    </row>
    <row r="739" spans="1:2" x14ac:dyDescent="0.25">
      <c r="A739" s="264">
        <v>670</v>
      </c>
      <c r="B739" s="263">
        <v>109.78787261178744</v>
      </c>
    </row>
    <row r="740" spans="1:2" x14ac:dyDescent="0.25">
      <c r="A740" s="264">
        <v>671</v>
      </c>
      <c r="B740" s="263">
        <v>113.58243578933062</v>
      </c>
    </row>
    <row r="741" spans="1:2" x14ac:dyDescent="0.25">
      <c r="A741" s="264">
        <v>672</v>
      </c>
      <c r="B741" s="263">
        <v>137.76372880230906</v>
      </c>
    </row>
    <row r="742" spans="1:2" x14ac:dyDescent="0.25">
      <c r="A742" s="264">
        <v>673</v>
      </c>
      <c r="B742" s="263">
        <v>135.95371555840234</v>
      </c>
    </row>
    <row r="743" spans="1:2" x14ac:dyDescent="0.25">
      <c r="A743" s="264">
        <v>674</v>
      </c>
      <c r="B743" s="263">
        <v>90.625096337776881</v>
      </c>
    </row>
    <row r="744" spans="1:2" x14ac:dyDescent="0.25">
      <c r="A744" s="264">
        <v>675</v>
      </c>
      <c r="B744" s="263">
        <v>134.50990902880062</v>
      </c>
    </row>
    <row r="745" spans="1:2" x14ac:dyDescent="0.25">
      <c r="A745" s="264">
        <v>676</v>
      </c>
      <c r="B745" s="263">
        <v>152.7575735739926</v>
      </c>
    </row>
    <row r="746" spans="1:2" x14ac:dyDescent="0.25">
      <c r="A746" s="264">
        <v>677</v>
      </c>
      <c r="B746" s="263">
        <v>123.59840345626463</v>
      </c>
    </row>
    <row r="747" spans="1:2" x14ac:dyDescent="0.25">
      <c r="A747" s="264">
        <v>678</v>
      </c>
      <c r="B747" s="263">
        <v>127.77195350803962</v>
      </c>
    </row>
    <row r="748" spans="1:2" x14ac:dyDescent="0.25">
      <c r="A748" s="264">
        <v>679</v>
      </c>
      <c r="B748" s="263">
        <v>107.36678165738351</v>
      </c>
    </row>
    <row r="749" spans="1:2" x14ac:dyDescent="0.25">
      <c r="A749" s="264">
        <v>680</v>
      </c>
      <c r="B749" s="263">
        <v>138.10276836720175</v>
      </c>
    </row>
    <row r="750" spans="1:2" x14ac:dyDescent="0.25">
      <c r="A750" s="264">
        <v>681</v>
      </c>
      <c r="B750" s="263">
        <v>135.49405502479257</v>
      </c>
    </row>
    <row r="751" spans="1:2" x14ac:dyDescent="0.25">
      <c r="A751" s="264">
        <v>682</v>
      </c>
      <c r="B751" s="263">
        <v>117.8156342094484</v>
      </c>
    </row>
    <row r="752" spans="1:2" x14ac:dyDescent="0.25">
      <c r="A752" s="264">
        <v>683</v>
      </c>
      <c r="B752" s="263">
        <v>136.99757595609793</v>
      </c>
    </row>
    <row r="753" spans="1:2" x14ac:dyDescent="0.25">
      <c r="A753" s="264">
        <v>684</v>
      </c>
      <c r="B753" s="263">
        <v>117.67792083244984</v>
      </c>
    </row>
    <row r="754" spans="1:2" x14ac:dyDescent="0.25">
      <c r="A754" s="264">
        <v>685</v>
      </c>
      <c r="B754" s="263">
        <v>129.82022904514668</v>
      </c>
    </row>
    <row r="755" spans="1:2" x14ac:dyDescent="0.25">
      <c r="A755" s="264">
        <v>686</v>
      </c>
      <c r="B755" s="263">
        <v>105.41707250189873</v>
      </c>
    </row>
    <row r="756" spans="1:2" x14ac:dyDescent="0.25">
      <c r="A756" s="264">
        <v>687</v>
      </c>
      <c r="B756" s="263">
        <v>122.57831622192138</v>
      </c>
    </row>
    <row r="757" spans="1:2" x14ac:dyDescent="0.25">
      <c r="A757" s="264">
        <v>688</v>
      </c>
      <c r="B757" s="263">
        <v>75.160859973519649</v>
      </c>
    </row>
    <row r="758" spans="1:2" x14ac:dyDescent="0.25">
      <c r="A758" s="264">
        <v>689</v>
      </c>
      <c r="B758" s="263">
        <v>149.29518885562712</v>
      </c>
    </row>
    <row r="759" spans="1:2" x14ac:dyDescent="0.25">
      <c r="A759" s="264">
        <v>690</v>
      </c>
      <c r="B759" s="263">
        <v>134.34359823974091</v>
      </c>
    </row>
    <row r="760" spans="1:2" x14ac:dyDescent="0.25">
      <c r="A760" s="264">
        <v>691</v>
      </c>
      <c r="B760" s="263">
        <v>138.77058415816606</v>
      </c>
    </row>
    <row r="761" spans="1:2" x14ac:dyDescent="0.25">
      <c r="A761" s="264">
        <v>692</v>
      </c>
      <c r="B761" s="263">
        <v>133.20591615442581</v>
      </c>
    </row>
    <row r="762" spans="1:2" x14ac:dyDescent="0.25">
      <c r="A762" s="264">
        <v>693</v>
      </c>
      <c r="B762" s="263">
        <v>114.89089991783364</v>
      </c>
    </row>
    <row r="763" spans="1:2" x14ac:dyDescent="0.25">
      <c r="A763" s="264">
        <v>694</v>
      </c>
      <c r="B763" s="263">
        <v>123.44981820251249</v>
      </c>
    </row>
    <row r="764" spans="1:2" x14ac:dyDescent="0.25">
      <c r="A764" s="264">
        <v>695</v>
      </c>
      <c r="B764" s="263">
        <v>89.870760314763146</v>
      </c>
    </row>
    <row r="765" spans="1:2" x14ac:dyDescent="0.25">
      <c r="A765" s="264">
        <v>696</v>
      </c>
      <c r="B765" s="263">
        <v>114.24896344352854</v>
      </c>
    </row>
    <row r="766" spans="1:2" x14ac:dyDescent="0.25">
      <c r="A766" s="264">
        <v>697</v>
      </c>
      <c r="B766" s="263">
        <v>152.05645940715934</v>
      </c>
    </row>
    <row r="767" spans="1:2" x14ac:dyDescent="0.25">
      <c r="A767" s="264">
        <v>698</v>
      </c>
      <c r="B767" s="263">
        <v>148.83602304379698</v>
      </c>
    </row>
    <row r="768" spans="1:2" x14ac:dyDescent="0.25">
      <c r="A768" s="264">
        <v>699</v>
      </c>
      <c r="B768" s="263">
        <v>101.07964161090362</v>
      </c>
    </row>
    <row r="769" spans="1:2" x14ac:dyDescent="0.25">
      <c r="A769" s="264">
        <v>700</v>
      </c>
      <c r="B769" s="263">
        <v>125.7564135715828</v>
      </c>
    </row>
    <row r="770" spans="1:2" x14ac:dyDescent="0.25">
      <c r="A770" s="264">
        <v>701</v>
      </c>
      <c r="B770" s="263">
        <v>96.083992912978047</v>
      </c>
    </row>
    <row r="771" spans="1:2" x14ac:dyDescent="0.25">
      <c r="A771" s="264">
        <v>702</v>
      </c>
      <c r="B771" s="263">
        <v>142.44193040708882</v>
      </c>
    </row>
    <row r="772" spans="1:2" x14ac:dyDescent="0.25">
      <c r="A772" s="264">
        <v>703</v>
      </c>
      <c r="B772" s="263">
        <v>86.416901988715054</v>
      </c>
    </row>
    <row r="773" spans="1:2" x14ac:dyDescent="0.25">
      <c r="A773" s="264">
        <v>704</v>
      </c>
      <c r="B773" s="263">
        <v>84.675708374894015</v>
      </c>
    </row>
    <row r="774" spans="1:2" x14ac:dyDescent="0.25">
      <c r="A774" s="264">
        <v>705</v>
      </c>
      <c r="B774" s="263">
        <v>117.76681167641368</v>
      </c>
    </row>
    <row r="775" spans="1:2" x14ac:dyDescent="0.25">
      <c r="A775" s="264">
        <v>706</v>
      </c>
      <c r="B775" s="263">
        <v>118.84809507054653</v>
      </c>
    </row>
    <row r="776" spans="1:2" x14ac:dyDescent="0.25">
      <c r="A776" s="264">
        <v>707</v>
      </c>
      <c r="B776" s="263">
        <v>96.113245482152777</v>
      </c>
    </row>
    <row r="777" spans="1:2" x14ac:dyDescent="0.25">
      <c r="A777" s="264">
        <v>708</v>
      </c>
      <c r="B777" s="263">
        <v>153.38430467841937</v>
      </c>
    </row>
    <row r="778" spans="1:2" x14ac:dyDescent="0.25">
      <c r="A778" s="264">
        <v>709</v>
      </c>
      <c r="B778" s="263">
        <v>182.00285291214334</v>
      </c>
    </row>
    <row r="779" spans="1:2" x14ac:dyDescent="0.25">
      <c r="A779" s="264">
        <v>710</v>
      </c>
      <c r="B779" s="263">
        <v>121.61148887392005</v>
      </c>
    </row>
    <row r="780" spans="1:2" x14ac:dyDescent="0.25">
      <c r="A780" s="264">
        <v>711</v>
      </c>
      <c r="B780" s="263">
        <v>126.17869348265602</v>
      </c>
    </row>
    <row r="781" spans="1:2" x14ac:dyDescent="0.25">
      <c r="A781" s="264">
        <v>712</v>
      </c>
      <c r="B781" s="263">
        <v>103.99197421190151</v>
      </c>
    </row>
    <row r="782" spans="1:2" x14ac:dyDescent="0.25">
      <c r="A782" s="264">
        <v>713</v>
      </c>
      <c r="B782" s="263">
        <v>130.62141148278172</v>
      </c>
    </row>
    <row r="783" spans="1:2" x14ac:dyDescent="0.25">
      <c r="A783" s="264">
        <v>714</v>
      </c>
      <c r="B783" s="263">
        <v>139.32540753935996</v>
      </c>
    </row>
    <row r="784" spans="1:2" x14ac:dyDescent="0.25">
      <c r="A784" s="264">
        <v>715</v>
      </c>
      <c r="B784" s="263">
        <v>137.83978173861274</v>
      </c>
    </row>
    <row r="785" spans="1:2" x14ac:dyDescent="0.25">
      <c r="A785" s="264">
        <v>716</v>
      </c>
      <c r="B785" s="263">
        <v>119.83203384614296</v>
      </c>
    </row>
    <row r="786" spans="1:2" x14ac:dyDescent="0.25">
      <c r="A786" s="264">
        <v>717</v>
      </c>
      <c r="B786" s="263">
        <v>99.605839950865317</v>
      </c>
    </row>
    <row r="787" spans="1:2" x14ac:dyDescent="0.25">
      <c r="A787" s="264">
        <v>718</v>
      </c>
      <c r="B787" s="263">
        <v>148.59702250731502</v>
      </c>
    </row>
    <row r="788" spans="1:2" x14ac:dyDescent="0.25">
      <c r="A788" s="264">
        <v>719</v>
      </c>
      <c r="B788" s="263">
        <v>141.75122408023105</v>
      </c>
    </row>
    <row r="789" spans="1:2" x14ac:dyDescent="0.25">
      <c r="A789" s="264">
        <v>720</v>
      </c>
      <c r="B789" s="263">
        <v>104.52767153684071</v>
      </c>
    </row>
    <row r="790" spans="1:2" x14ac:dyDescent="0.25">
      <c r="A790" s="264">
        <v>721</v>
      </c>
      <c r="B790" s="263">
        <v>115.55113370602142</v>
      </c>
    </row>
    <row r="791" spans="1:2" x14ac:dyDescent="0.25">
      <c r="A791" s="264">
        <v>722</v>
      </c>
      <c r="B791" s="263">
        <v>126.58419318356192</v>
      </c>
    </row>
    <row r="792" spans="1:2" x14ac:dyDescent="0.25">
      <c r="A792" s="264">
        <v>723</v>
      </c>
      <c r="B792" s="263">
        <v>118.55478520139837</v>
      </c>
    </row>
    <row r="793" spans="1:2" x14ac:dyDescent="0.25">
      <c r="A793" s="264">
        <v>724</v>
      </c>
      <c r="B793" s="263">
        <v>110.93597183242446</v>
      </c>
    </row>
    <row r="794" spans="1:2" x14ac:dyDescent="0.25">
      <c r="A794" s="264">
        <v>725</v>
      </c>
      <c r="B794" s="263">
        <v>125.90446341781282</v>
      </c>
    </row>
    <row r="795" spans="1:2" x14ac:dyDescent="0.25">
      <c r="A795" s="264">
        <v>726</v>
      </c>
      <c r="B795" s="263">
        <v>132.68645953149115</v>
      </c>
    </row>
    <row r="796" spans="1:2" x14ac:dyDescent="0.25">
      <c r="A796" s="264">
        <v>727</v>
      </c>
      <c r="B796" s="263">
        <v>79.305343278510094</v>
      </c>
    </row>
    <row r="797" spans="1:2" x14ac:dyDescent="0.25">
      <c r="A797" s="264">
        <v>728</v>
      </c>
      <c r="B797" s="263">
        <v>145.11328497409721</v>
      </c>
    </row>
    <row r="798" spans="1:2" x14ac:dyDescent="0.25">
      <c r="A798" s="264">
        <v>729</v>
      </c>
      <c r="B798" s="263">
        <v>116.3107944252763</v>
      </c>
    </row>
    <row r="799" spans="1:2" x14ac:dyDescent="0.25">
      <c r="A799" s="264">
        <v>730</v>
      </c>
      <c r="B799" s="263">
        <v>133.34430039121955</v>
      </c>
    </row>
    <row r="800" spans="1:2" x14ac:dyDescent="0.25">
      <c r="A800" s="264">
        <v>731</v>
      </c>
      <c r="B800" s="263">
        <v>65.857601910468958</v>
      </c>
    </row>
    <row r="801" spans="1:2" x14ac:dyDescent="0.25">
      <c r="A801" s="264">
        <v>732</v>
      </c>
      <c r="B801" s="263">
        <v>105.01105033686991</v>
      </c>
    </row>
    <row r="802" spans="1:2" x14ac:dyDescent="0.25">
      <c r="A802" s="264">
        <v>733</v>
      </c>
      <c r="B802" s="263">
        <v>119.35749593923907</v>
      </c>
    </row>
    <row r="803" spans="1:2" x14ac:dyDescent="0.25">
      <c r="A803" s="264">
        <v>734</v>
      </c>
      <c r="B803" s="263">
        <v>99.873803884739431</v>
      </c>
    </row>
    <row r="804" spans="1:2" x14ac:dyDescent="0.25">
      <c r="A804" s="264">
        <v>735</v>
      </c>
      <c r="B804" s="263">
        <v>102.98531467688713</v>
      </c>
    </row>
    <row r="805" spans="1:2" x14ac:dyDescent="0.25">
      <c r="A805" s="264">
        <v>736</v>
      </c>
      <c r="B805" s="263">
        <v>106.95043362813276</v>
      </c>
    </row>
    <row r="806" spans="1:2" x14ac:dyDescent="0.25">
      <c r="A806" s="264">
        <v>737</v>
      </c>
      <c r="B806" s="263">
        <v>155.47802045062195</v>
      </c>
    </row>
    <row r="807" spans="1:2" x14ac:dyDescent="0.25">
      <c r="A807" s="264">
        <v>738</v>
      </c>
      <c r="B807" s="263">
        <v>74.091218080098429</v>
      </c>
    </row>
    <row r="808" spans="1:2" x14ac:dyDescent="0.25">
      <c r="A808" s="264">
        <v>739</v>
      </c>
      <c r="B808" s="263">
        <v>102.66139109661654</v>
      </c>
    </row>
    <row r="809" spans="1:2" x14ac:dyDescent="0.25">
      <c r="A809" s="264">
        <v>740</v>
      </c>
      <c r="B809" s="263">
        <v>93.832848807525664</v>
      </c>
    </row>
    <row r="810" spans="1:2" x14ac:dyDescent="0.25">
      <c r="A810" s="264">
        <v>741</v>
      </c>
      <c r="B810" s="263">
        <v>176.40338777408158</v>
      </c>
    </row>
    <row r="811" spans="1:2" x14ac:dyDescent="0.25">
      <c r="A811" s="264">
        <v>742</v>
      </c>
      <c r="B811" s="263">
        <v>113.84271699893972</v>
      </c>
    </row>
    <row r="812" spans="1:2" x14ac:dyDescent="0.25">
      <c r="A812" s="264">
        <v>743</v>
      </c>
      <c r="B812" s="263">
        <v>104.25471767853695</v>
      </c>
    </row>
    <row r="813" spans="1:2" x14ac:dyDescent="0.25">
      <c r="A813" s="264">
        <v>744</v>
      </c>
      <c r="B813" s="263">
        <v>154.82008388817528</v>
      </c>
    </row>
    <row r="814" spans="1:2" x14ac:dyDescent="0.25">
      <c r="A814" s="264">
        <v>745</v>
      </c>
      <c r="B814" s="263">
        <v>134.74564813556518</v>
      </c>
    </row>
    <row r="815" spans="1:2" x14ac:dyDescent="0.25">
      <c r="A815" s="264">
        <v>746</v>
      </c>
      <c r="B815" s="263">
        <v>95.067826784531363</v>
      </c>
    </row>
    <row r="816" spans="1:2" x14ac:dyDescent="0.25">
      <c r="A816" s="264">
        <v>747</v>
      </c>
      <c r="B816" s="263">
        <v>131.2033388923731</v>
      </c>
    </row>
    <row r="817" spans="1:2" x14ac:dyDescent="0.25">
      <c r="A817" s="264">
        <v>748</v>
      </c>
      <c r="B817" s="263">
        <v>97.429710061918968</v>
      </c>
    </row>
    <row r="818" spans="1:2" x14ac:dyDescent="0.25">
      <c r="A818" s="264">
        <v>749</v>
      </c>
      <c r="B818" s="263">
        <v>154.6600639496809</v>
      </c>
    </row>
    <row r="819" spans="1:2" x14ac:dyDescent="0.25">
      <c r="A819" s="264">
        <v>750</v>
      </c>
      <c r="B819" s="263">
        <v>190.70237869962347</v>
      </c>
    </row>
    <row r="820" spans="1:2" x14ac:dyDescent="0.25">
      <c r="A820" s="264">
        <v>751</v>
      </c>
      <c r="B820" s="263">
        <v>109.57598817834231</v>
      </c>
    </row>
    <row r="821" spans="1:2" x14ac:dyDescent="0.25">
      <c r="A821" s="264">
        <v>752</v>
      </c>
      <c r="B821" s="263">
        <v>122.77113288850765</v>
      </c>
    </row>
    <row r="822" spans="1:2" x14ac:dyDescent="0.25">
      <c r="A822" s="264">
        <v>753</v>
      </c>
      <c r="B822" s="263">
        <v>149.03335220704346</v>
      </c>
    </row>
    <row r="823" spans="1:2" x14ac:dyDescent="0.25">
      <c r="A823" s="264">
        <v>754</v>
      </c>
      <c r="B823" s="263">
        <v>92.787119112113714</v>
      </c>
    </row>
    <row r="824" spans="1:2" x14ac:dyDescent="0.25">
      <c r="A824" s="264">
        <v>755</v>
      </c>
      <c r="B824" s="263">
        <v>118.58140560353037</v>
      </c>
    </row>
    <row r="825" spans="1:2" x14ac:dyDescent="0.25">
      <c r="A825" s="264">
        <v>756</v>
      </c>
      <c r="B825" s="263">
        <v>129.45675466485829</v>
      </c>
    </row>
    <row r="826" spans="1:2" x14ac:dyDescent="0.25">
      <c r="A826" s="264">
        <v>757</v>
      </c>
      <c r="B826" s="263">
        <v>131.30135479988559</v>
      </c>
    </row>
    <row r="827" spans="1:2" x14ac:dyDescent="0.25">
      <c r="A827" s="264">
        <v>758</v>
      </c>
      <c r="B827" s="263">
        <v>72.798327751713572</v>
      </c>
    </row>
    <row r="828" spans="1:2" x14ac:dyDescent="0.25">
      <c r="A828" s="264">
        <v>759</v>
      </c>
      <c r="B828" s="263">
        <v>82.677522294194233</v>
      </c>
    </row>
    <row r="829" spans="1:2" x14ac:dyDescent="0.25">
      <c r="A829" s="264">
        <v>760</v>
      </c>
      <c r="B829" s="263">
        <v>123.57024473130728</v>
      </c>
    </row>
    <row r="830" spans="1:2" x14ac:dyDescent="0.25">
      <c r="A830" s="264">
        <v>761</v>
      </c>
      <c r="B830" s="263">
        <v>162.23653473873696</v>
      </c>
    </row>
    <row r="831" spans="1:2" x14ac:dyDescent="0.25">
      <c r="A831" s="264">
        <v>762</v>
      </c>
      <c r="B831" s="263">
        <v>159.00065918468746</v>
      </c>
    </row>
    <row r="832" spans="1:2" x14ac:dyDescent="0.25">
      <c r="A832" s="264">
        <v>763</v>
      </c>
      <c r="B832" s="263">
        <v>129.66969577234178</v>
      </c>
    </row>
    <row r="833" spans="1:2" x14ac:dyDescent="0.25">
      <c r="A833" s="264">
        <v>764</v>
      </c>
      <c r="B833" s="263">
        <v>180.57646401959221</v>
      </c>
    </row>
    <row r="834" spans="1:2" x14ac:dyDescent="0.25">
      <c r="A834" s="264">
        <v>765</v>
      </c>
      <c r="B834" s="263">
        <v>99.838542335580939</v>
      </c>
    </row>
    <row r="835" spans="1:2" x14ac:dyDescent="0.25">
      <c r="A835" s="264">
        <v>766</v>
      </c>
      <c r="B835" s="263">
        <v>135.26925871723648</v>
      </c>
    </row>
    <row r="836" spans="1:2" x14ac:dyDescent="0.25">
      <c r="A836" s="264">
        <v>767</v>
      </c>
      <c r="B836" s="263">
        <v>136.76302416455994</v>
      </c>
    </row>
    <row r="837" spans="1:2" x14ac:dyDescent="0.25">
      <c r="A837" s="264">
        <v>768</v>
      </c>
      <c r="B837" s="263">
        <v>136.97534683827644</v>
      </c>
    </row>
    <row r="838" spans="1:2" x14ac:dyDescent="0.25">
      <c r="A838" s="264">
        <v>769</v>
      </c>
      <c r="B838" s="263">
        <v>121.38632830920034</v>
      </c>
    </row>
    <row r="839" spans="1:2" x14ac:dyDescent="0.25">
      <c r="A839" s="264">
        <v>770</v>
      </c>
      <c r="B839" s="263">
        <v>138.46510220019184</v>
      </c>
    </row>
    <row r="840" spans="1:2" x14ac:dyDescent="0.25">
      <c r="A840" s="264">
        <v>771</v>
      </c>
      <c r="B840" s="263">
        <v>104.89394846507849</v>
      </c>
    </row>
    <row r="841" spans="1:2" x14ac:dyDescent="0.25">
      <c r="A841" s="264">
        <v>772</v>
      </c>
      <c r="B841" s="263">
        <v>96.329745740127009</v>
      </c>
    </row>
    <row r="842" spans="1:2" x14ac:dyDescent="0.25">
      <c r="A842" s="264">
        <v>773</v>
      </c>
      <c r="B842" s="263">
        <v>166.91436110640589</v>
      </c>
    </row>
    <row r="843" spans="1:2" x14ac:dyDescent="0.25">
      <c r="A843" s="264">
        <v>774</v>
      </c>
      <c r="B843" s="263">
        <v>105.76719036503688</v>
      </c>
    </row>
    <row r="844" spans="1:2" x14ac:dyDescent="0.25">
      <c r="A844" s="264">
        <v>775</v>
      </c>
      <c r="B844" s="263">
        <v>115.6912630130839</v>
      </c>
    </row>
    <row r="845" spans="1:2" x14ac:dyDescent="0.25">
      <c r="A845" s="264">
        <v>776</v>
      </c>
      <c r="B845" s="263">
        <v>143.1779575391526</v>
      </c>
    </row>
    <row r="846" spans="1:2" x14ac:dyDescent="0.25">
      <c r="A846" s="264">
        <v>777</v>
      </c>
      <c r="B846" s="263">
        <v>125.1673224110842</v>
      </c>
    </row>
    <row r="847" spans="1:2" x14ac:dyDescent="0.25">
      <c r="A847" s="264">
        <v>778</v>
      </c>
      <c r="B847" s="263">
        <v>159.93178333246493</v>
      </c>
    </row>
    <row r="848" spans="1:2" x14ac:dyDescent="0.25">
      <c r="A848" s="264">
        <v>779</v>
      </c>
      <c r="B848" s="263">
        <v>119.98795068776386</v>
      </c>
    </row>
    <row r="849" spans="1:2" x14ac:dyDescent="0.25">
      <c r="A849" s="264">
        <v>780</v>
      </c>
      <c r="B849" s="263">
        <v>143.07903268339976</v>
      </c>
    </row>
    <row r="850" spans="1:2" x14ac:dyDescent="0.25">
      <c r="A850" s="264">
        <v>781</v>
      </c>
      <c r="B850" s="263">
        <v>181.47568736240527</v>
      </c>
    </row>
    <row r="851" spans="1:2" x14ac:dyDescent="0.25">
      <c r="A851" s="264">
        <v>782</v>
      </c>
      <c r="B851" s="263">
        <v>179.75395365956913</v>
      </c>
    </row>
    <row r="852" spans="1:2" x14ac:dyDescent="0.25">
      <c r="A852" s="264">
        <v>783</v>
      </c>
      <c r="B852" s="263">
        <v>101.62066688883489</v>
      </c>
    </row>
    <row r="853" spans="1:2" x14ac:dyDescent="0.25">
      <c r="A853" s="264">
        <v>784</v>
      </c>
      <c r="B853" s="263">
        <v>143.51466738795972</v>
      </c>
    </row>
    <row r="854" spans="1:2" x14ac:dyDescent="0.25">
      <c r="A854" s="264">
        <v>785</v>
      </c>
      <c r="B854" s="263">
        <v>95.921610540319165</v>
      </c>
    </row>
    <row r="855" spans="1:2" x14ac:dyDescent="0.25">
      <c r="A855" s="264">
        <v>786</v>
      </c>
      <c r="B855" s="263">
        <v>87.840530160129092</v>
      </c>
    </row>
    <row r="856" spans="1:2" x14ac:dyDescent="0.25">
      <c r="A856" s="264">
        <v>787</v>
      </c>
      <c r="B856" s="263">
        <v>120.54421580040081</v>
      </c>
    </row>
    <row r="857" spans="1:2" x14ac:dyDescent="0.25">
      <c r="A857" s="264">
        <v>788</v>
      </c>
      <c r="B857" s="263">
        <v>93.795667517988704</v>
      </c>
    </row>
    <row r="858" spans="1:2" x14ac:dyDescent="0.25">
      <c r="A858" s="264">
        <v>789</v>
      </c>
      <c r="B858" s="263">
        <v>125.0386110309237</v>
      </c>
    </row>
    <row r="859" spans="1:2" x14ac:dyDescent="0.25">
      <c r="A859" s="264">
        <v>790</v>
      </c>
      <c r="B859" s="263">
        <v>115.9391745895883</v>
      </c>
    </row>
    <row r="860" spans="1:2" x14ac:dyDescent="0.25">
      <c r="A860" s="264">
        <v>791</v>
      </c>
      <c r="B860" s="263">
        <v>138.38585431253685</v>
      </c>
    </row>
    <row r="861" spans="1:2" x14ac:dyDescent="0.25">
      <c r="A861" s="264">
        <v>792</v>
      </c>
      <c r="B861" s="263">
        <v>163.65595277952622</v>
      </c>
    </row>
    <row r="862" spans="1:2" x14ac:dyDescent="0.25">
      <c r="A862" s="264">
        <v>793</v>
      </c>
      <c r="B862" s="263">
        <v>104.56156318425271</v>
      </c>
    </row>
    <row r="863" spans="1:2" x14ac:dyDescent="0.25">
      <c r="A863" s="264">
        <v>794</v>
      </c>
      <c r="B863" s="263">
        <v>115.21740799308247</v>
      </c>
    </row>
    <row r="864" spans="1:2" x14ac:dyDescent="0.25">
      <c r="A864" s="264">
        <v>795</v>
      </c>
      <c r="B864" s="263">
        <v>107.18717374315253</v>
      </c>
    </row>
    <row r="865" spans="1:2" x14ac:dyDescent="0.25">
      <c r="A865" s="264">
        <v>796</v>
      </c>
      <c r="B865" s="263">
        <v>137.99999955814283</v>
      </c>
    </row>
    <row r="866" spans="1:2" x14ac:dyDescent="0.25">
      <c r="A866" s="264">
        <v>797</v>
      </c>
      <c r="B866" s="263">
        <v>118.31284304827436</v>
      </c>
    </row>
    <row r="867" spans="1:2" x14ac:dyDescent="0.25">
      <c r="A867" s="264">
        <v>798</v>
      </c>
      <c r="B867" s="263">
        <v>126.11741571051189</v>
      </c>
    </row>
    <row r="868" spans="1:2" x14ac:dyDescent="0.25">
      <c r="A868" s="264">
        <v>799</v>
      </c>
      <c r="B868" s="263">
        <v>121.2665522546248</v>
      </c>
    </row>
    <row r="869" spans="1:2" x14ac:dyDescent="0.25">
      <c r="A869" s="264">
        <v>800</v>
      </c>
      <c r="B869" s="263">
        <v>127.73369618618662</v>
      </c>
    </row>
    <row r="870" spans="1:2" x14ac:dyDescent="0.25">
      <c r="A870" s="264">
        <v>801</v>
      </c>
      <c r="B870" s="263">
        <v>93.137734143770729</v>
      </c>
    </row>
    <row r="871" spans="1:2" x14ac:dyDescent="0.25">
      <c r="A871" s="264">
        <v>802</v>
      </c>
      <c r="B871" s="263">
        <v>135.06764883534717</v>
      </c>
    </row>
    <row r="872" spans="1:2" x14ac:dyDescent="0.25">
      <c r="A872" s="264">
        <v>803</v>
      </c>
      <c r="B872" s="263">
        <v>58.336496557720665</v>
      </c>
    </row>
    <row r="873" spans="1:2" x14ac:dyDescent="0.25">
      <c r="A873" s="264">
        <v>804</v>
      </c>
      <c r="B873" s="263">
        <v>139.34441767843165</v>
      </c>
    </row>
    <row r="874" spans="1:2" x14ac:dyDescent="0.25">
      <c r="A874" s="264">
        <v>805</v>
      </c>
      <c r="B874" s="263">
        <v>92.25383409224068</v>
      </c>
    </row>
    <row r="875" spans="1:2" x14ac:dyDescent="0.25">
      <c r="A875" s="264">
        <v>806</v>
      </c>
      <c r="B875" s="263">
        <v>116.19931700920131</v>
      </c>
    </row>
    <row r="876" spans="1:2" x14ac:dyDescent="0.25">
      <c r="A876" s="264">
        <v>807</v>
      </c>
      <c r="B876" s="263">
        <v>116.45249923462774</v>
      </c>
    </row>
    <row r="877" spans="1:2" x14ac:dyDescent="0.25">
      <c r="A877" s="264">
        <v>808</v>
      </c>
      <c r="B877" s="263">
        <v>113.11551479781826</v>
      </c>
    </row>
    <row r="878" spans="1:2" x14ac:dyDescent="0.25">
      <c r="A878" s="264">
        <v>809</v>
      </c>
      <c r="B878" s="263">
        <v>126.4181208968416</v>
      </c>
    </row>
    <row r="879" spans="1:2" x14ac:dyDescent="0.25">
      <c r="A879" s="264">
        <v>810</v>
      </c>
      <c r="B879" s="263">
        <v>129.60978356810935</v>
      </c>
    </row>
    <row r="880" spans="1:2" x14ac:dyDescent="0.25">
      <c r="A880" s="264">
        <v>811</v>
      </c>
      <c r="B880" s="263">
        <v>88.318837288695534</v>
      </c>
    </row>
    <row r="881" spans="1:2" x14ac:dyDescent="0.25">
      <c r="A881" s="264">
        <v>812</v>
      </c>
      <c r="B881" s="263">
        <v>161.76338061843748</v>
      </c>
    </row>
    <row r="882" spans="1:2" x14ac:dyDescent="0.25">
      <c r="A882" s="264">
        <v>813</v>
      </c>
      <c r="B882" s="263">
        <v>141.33688917130658</v>
      </c>
    </row>
    <row r="883" spans="1:2" x14ac:dyDescent="0.25">
      <c r="A883" s="264">
        <v>814</v>
      </c>
      <c r="B883" s="263">
        <v>92.389742518048195</v>
      </c>
    </row>
    <row r="884" spans="1:2" x14ac:dyDescent="0.25">
      <c r="A884" s="264">
        <v>815</v>
      </c>
      <c r="B884" s="263">
        <v>83.93416652789459</v>
      </c>
    </row>
    <row r="885" spans="1:2" x14ac:dyDescent="0.25">
      <c r="A885" s="264">
        <v>816</v>
      </c>
      <c r="B885" s="263">
        <v>161.23668510429439</v>
      </c>
    </row>
    <row r="886" spans="1:2" x14ac:dyDescent="0.25">
      <c r="A886" s="264">
        <v>817</v>
      </c>
      <c r="B886" s="263">
        <v>119.95149767012322</v>
      </c>
    </row>
    <row r="887" spans="1:2" x14ac:dyDescent="0.25">
      <c r="A887" s="264">
        <v>818</v>
      </c>
      <c r="B887" s="263">
        <v>107.76606213827066</v>
      </c>
    </row>
    <row r="888" spans="1:2" x14ac:dyDescent="0.25">
      <c r="A888" s="264">
        <v>819</v>
      </c>
      <c r="B888" s="263">
        <v>77.974714642615169</v>
      </c>
    </row>
    <row r="889" spans="1:2" x14ac:dyDescent="0.25">
      <c r="A889" s="264">
        <v>820</v>
      </c>
      <c r="B889" s="263">
        <v>98.793080128604686</v>
      </c>
    </row>
    <row r="890" spans="1:2" x14ac:dyDescent="0.25">
      <c r="A890" s="264">
        <v>821</v>
      </c>
      <c r="B890" s="263">
        <v>117.52881454219703</v>
      </c>
    </row>
    <row r="891" spans="1:2" x14ac:dyDescent="0.25">
      <c r="A891" s="264">
        <v>822</v>
      </c>
      <c r="B891" s="263">
        <v>73.785494076818296</v>
      </c>
    </row>
    <row r="892" spans="1:2" x14ac:dyDescent="0.25">
      <c r="A892" s="264">
        <v>823</v>
      </c>
      <c r="B892" s="263">
        <v>112.88489928431549</v>
      </c>
    </row>
    <row r="893" spans="1:2" x14ac:dyDescent="0.25">
      <c r="A893" s="264">
        <v>824</v>
      </c>
      <c r="B893" s="263">
        <v>123.29228709066398</v>
      </c>
    </row>
    <row r="894" spans="1:2" x14ac:dyDescent="0.25">
      <c r="A894" s="264">
        <v>825</v>
      </c>
      <c r="B894" s="263">
        <v>104.52017849116842</v>
      </c>
    </row>
    <row r="895" spans="1:2" x14ac:dyDescent="0.25">
      <c r="A895" s="264">
        <v>826</v>
      </c>
      <c r="B895" s="263">
        <v>134.02911740646721</v>
      </c>
    </row>
    <row r="896" spans="1:2" x14ac:dyDescent="0.25">
      <c r="A896" s="264">
        <v>827</v>
      </c>
      <c r="B896" s="263">
        <v>83.992264854134703</v>
      </c>
    </row>
    <row r="897" spans="1:2" x14ac:dyDescent="0.25">
      <c r="A897" s="264">
        <v>828</v>
      </c>
      <c r="B897" s="263">
        <v>109.55135608993466</v>
      </c>
    </row>
    <row r="898" spans="1:2" x14ac:dyDescent="0.25">
      <c r="A898" s="264">
        <v>829</v>
      </c>
      <c r="B898" s="263">
        <v>83.777052554516416</v>
      </c>
    </row>
    <row r="899" spans="1:2" x14ac:dyDescent="0.25">
      <c r="A899" s="264">
        <v>830</v>
      </c>
      <c r="B899" s="263">
        <v>149.72951682706721</v>
      </c>
    </row>
    <row r="900" spans="1:2" x14ac:dyDescent="0.25">
      <c r="A900" s="264">
        <v>831</v>
      </c>
      <c r="B900" s="263">
        <v>124.9821382603518</v>
      </c>
    </row>
    <row r="901" spans="1:2" x14ac:dyDescent="0.25">
      <c r="A901" s="264">
        <v>832</v>
      </c>
      <c r="B901" s="263">
        <v>141.7027352249184</v>
      </c>
    </row>
    <row r="902" spans="1:2" x14ac:dyDescent="0.25">
      <c r="A902" s="264">
        <v>833</v>
      </c>
      <c r="B902" s="263">
        <v>92.297643073946034</v>
      </c>
    </row>
    <row r="903" spans="1:2" x14ac:dyDescent="0.25">
      <c r="A903" s="264">
        <v>834</v>
      </c>
      <c r="B903" s="263">
        <v>137.07215346534701</v>
      </c>
    </row>
    <row r="904" spans="1:2" x14ac:dyDescent="0.25">
      <c r="A904" s="264">
        <v>835</v>
      </c>
      <c r="B904" s="263">
        <v>102.38723374569668</v>
      </c>
    </row>
    <row r="905" spans="1:2" x14ac:dyDescent="0.25">
      <c r="A905" s="264">
        <v>836</v>
      </c>
      <c r="B905" s="263">
        <v>113.2980863646372</v>
      </c>
    </row>
    <row r="906" spans="1:2" x14ac:dyDescent="0.25">
      <c r="A906" s="264">
        <v>837</v>
      </c>
      <c r="B906" s="263">
        <v>135.38582930846425</v>
      </c>
    </row>
    <row r="907" spans="1:2" x14ac:dyDescent="0.25">
      <c r="A907" s="264">
        <v>838</v>
      </c>
      <c r="B907" s="263">
        <v>130.1014103159533</v>
      </c>
    </row>
    <row r="908" spans="1:2" x14ac:dyDescent="0.25">
      <c r="A908" s="264">
        <v>839</v>
      </c>
      <c r="B908" s="263">
        <v>124.27055504466853</v>
      </c>
    </row>
    <row r="909" spans="1:2" x14ac:dyDescent="0.25">
      <c r="A909" s="264">
        <v>840</v>
      </c>
      <c r="B909" s="263">
        <v>129.84603374713194</v>
      </c>
    </row>
    <row r="910" spans="1:2" x14ac:dyDescent="0.25">
      <c r="A910" s="264">
        <v>841</v>
      </c>
      <c r="B910" s="263">
        <v>129.9447718145305</v>
      </c>
    </row>
    <row r="911" spans="1:2" x14ac:dyDescent="0.25">
      <c r="A911" s="264">
        <v>842</v>
      </c>
      <c r="B911" s="263">
        <v>114.76008766660529</v>
      </c>
    </row>
    <row r="912" spans="1:2" x14ac:dyDescent="0.25">
      <c r="A912" s="264">
        <v>843</v>
      </c>
      <c r="B912" s="263">
        <v>128.44599260029136</v>
      </c>
    </row>
    <row r="913" spans="1:2" x14ac:dyDescent="0.25">
      <c r="A913" s="264">
        <v>844</v>
      </c>
      <c r="B913" s="263">
        <v>79.21514545758339</v>
      </c>
    </row>
    <row r="914" spans="1:2" x14ac:dyDescent="0.25">
      <c r="A914" s="264">
        <v>845</v>
      </c>
      <c r="B914" s="263">
        <v>147.53734296265358</v>
      </c>
    </row>
    <row r="915" spans="1:2" x14ac:dyDescent="0.25">
      <c r="A915" s="264">
        <v>846</v>
      </c>
      <c r="B915" s="263">
        <v>127.79117379080711</v>
      </c>
    </row>
    <row r="916" spans="1:2" x14ac:dyDescent="0.25">
      <c r="A916" s="264">
        <v>847</v>
      </c>
      <c r="B916" s="263">
        <v>115.07616793138617</v>
      </c>
    </row>
    <row r="917" spans="1:2" x14ac:dyDescent="0.25">
      <c r="A917" s="264">
        <v>848</v>
      </c>
      <c r="B917" s="263">
        <v>100.95106321851327</v>
      </c>
    </row>
    <row r="918" spans="1:2" x14ac:dyDescent="0.25">
      <c r="A918" s="264">
        <v>849</v>
      </c>
      <c r="B918" s="263">
        <v>140.68398083650115</v>
      </c>
    </row>
    <row r="919" spans="1:2" x14ac:dyDescent="0.25">
      <c r="A919" s="264">
        <v>850</v>
      </c>
      <c r="B919" s="263">
        <v>101.45179381136219</v>
      </c>
    </row>
    <row r="920" spans="1:2" x14ac:dyDescent="0.25">
      <c r="A920" s="264">
        <v>851</v>
      </c>
      <c r="B920" s="263">
        <v>121.36805945400992</v>
      </c>
    </row>
    <row r="921" spans="1:2" x14ac:dyDescent="0.25">
      <c r="A921" s="264">
        <v>852</v>
      </c>
      <c r="B921" s="263">
        <v>159.48613412298533</v>
      </c>
    </row>
    <row r="922" spans="1:2" x14ac:dyDescent="0.25">
      <c r="A922" s="264">
        <v>853</v>
      </c>
      <c r="B922" s="263">
        <v>113.80935938497737</v>
      </c>
    </row>
    <row r="923" spans="1:2" x14ac:dyDescent="0.25">
      <c r="A923" s="264">
        <v>854</v>
      </c>
      <c r="B923" s="263">
        <v>51.109608059863533</v>
      </c>
    </row>
    <row r="924" spans="1:2" x14ac:dyDescent="0.25">
      <c r="A924" s="264">
        <v>855</v>
      </c>
      <c r="B924" s="263">
        <v>65.977601055357653</v>
      </c>
    </row>
    <row r="925" spans="1:2" x14ac:dyDescent="0.25">
      <c r="A925" s="264">
        <v>856</v>
      </c>
      <c r="B925" s="263">
        <v>129.47227991532654</v>
      </c>
    </row>
    <row r="926" spans="1:2" x14ac:dyDescent="0.25">
      <c r="A926" s="264">
        <v>857</v>
      </c>
      <c r="B926" s="263">
        <v>164.60220863831955</v>
      </c>
    </row>
    <row r="927" spans="1:2" x14ac:dyDescent="0.25">
      <c r="A927" s="264">
        <v>858</v>
      </c>
      <c r="B927" s="263">
        <v>91.299520243875719</v>
      </c>
    </row>
    <row r="928" spans="1:2" x14ac:dyDescent="0.25">
      <c r="A928" s="264">
        <v>859</v>
      </c>
      <c r="B928" s="263">
        <v>123.10741520112839</v>
      </c>
    </row>
    <row r="929" spans="1:2" x14ac:dyDescent="0.25">
      <c r="A929" s="264">
        <v>860</v>
      </c>
      <c r="B929" s="263">
        <v>106.14413981088883</v>
      </c>
    </row>
    <row r="930" spans="1:2" x14ac:dyDescent="0.25">
      <c r="A930" s="264">
        <v>861</v>
      </c>
      <c r="B930" s="263">
        <v>119.47336035132948</v>
      </c>
    </row>
    <row r="931" spans="1:2" x14ac:dyDescent="0.25">
      <c r="A931" s="264">
        <v>862</v>
      </c>
      <c r="B931" s="263">
        <v>134.81271441006157</v>
      </c>
    </row>
    <row r="932" spans="1:2" x14ac:dyDescent="0.25">
      <c r="A932" s="264">
        <v>863</v>
      </c>
      <c r="B932" s="263">
        <v>124.8145091659436</v>
      </c>
    </row>
    <row r="933" spans="1:2" x14ac:dyDescent="0.25">
      <c r="A933" s="264">
        <v>864</v>
      </c>
      <c r="B933" s="263">
        <v>129.53646966557199</v>
      </c>
    </row>
    <row r="934" spans="1:2" x14ac:dyDescent="0.25">
      <c r="A934" s="264">
        <v>865</v>
      </c>
      <c r="B934" s="263">
        <v>102.90314590612375</v>
      </c>
    </row>
    <row r="935" spans="1:2" x14ac:dyDescent="0.25">
      <c r="A935" s="264">
        <v>866</v>
      </c>
      <c r="B935" s="263">
        <v>122.85126012284283</v>
      </c>
    </row>
    <row r="936" spans="1:2" x14ac:dyDescent="0.25">
      <c r="A936" s="264">
        <v>867</v>
      </c>
      <c r="B936" s="263">
        <v>142.49988366342834</v>
      </c>
    </row>
    <row r="937" spans="1:2" x14ac:dyDescent="0.25">
      <c r="A937" s="264">
        <v>868</v>
      </c>
      <c r="B937" s="263">
        <v>109.49762599595579</v>
      </c>
    </row>
    <row r="938" spans="1:2" x14ac:dyDescent="0.25">
      <c r="A938" s="264">
        <v>869</v>
      </c>
      <c r="B938" s="263">
        <v>119.59091212198415</v>
      </c>
    </row>
    <row r="939" spans="1:2" x14ac:dyDescent="0.25">
      <c r="A939" s="264">
        <v>870</v>
      </c>
      <c r="B939" s="263">
        <v>142.46409602943459</v>
      </c>
    </row>
    <row r="940" spans="1:2" x14ac:dyDescent="0.25">
      <c r="A940" s="264">
        <v>871</v>
      </c>
      <c r="B940" s="263">
        <v>80.95362809957652</v>
      </c>
    </row>
    <row r="941" spans="1:2" x14ac:dyDescent="0.25">
      <c r="A941" s="264">
        <v>872</v>
      </c>
      <c r="B941" s="263">
        <v>120.8148419476814</v>
      </c>
    </row>
    <row r="942" spans="1:2" x14ac:dyDescent="0.25">
      <c r="A942" s="264">
        <v>873</v>
      </c>
      <c r="B942" s="263">
        <v>110.92456958761224</v>
      </c>
    </row>
    <row r="943" spans="1:2" x14ac:dyDescent="0.25">
      <c r="A943" s="264">
        <v>874</v>
      </c>
      <c r="B943" s="263">
        <v>145.85600905035685</v>
      </c>
    </row>
    <row r="944" spans="1:2" x14ac:dyDescent="0.25">
      <c r="A944" s="264">
        <v>875</v>
      </c>
      <c r="B944" s="263">
        <v>85.370977472667505</v>
      </c>
    </row>
    <row r="945" spans="1:2" x14ac:dyDescent="0.25">
      <c r="A945" s="264">
        <v>876</v>
      </c>
      <c r="B945" s="263">
        <v>69.567151258509881</v>
      </c>
    </row>
    <row r="946" spans="1:2" x14ac:dyDescent="0.25">
      <c r="A946" s="264">
        <v>877</v>
      </c>
      <c r="B946" s="263">
        <v>120.0814406356448</v>
      </c>
    </row>
    <row r="947" spans="1:2" x14ac:dyDescent="0.25">
      <c r="A947" s="264">
        <v>878</v>
      </c>
      <c r="B947" s="263">
        <v>99.594579739163365</v>
      </c>
    </row>
    <row r="948" spans="1:2" x14ac:dyDescent="0.25">
      <c r="A948" s="264">
        <v>879</v>
      </c>
      <c r="B948" s="263">
        <v>89.691521599102231</v>
      </c>
    </row>
    <row r="949" spans="1:2" x14ac:dyDescent="0.25">
      <c r="A949" s="264">
        <v>880</v>
      </c>
      <c r="B949" s="263">
        <v>175.87724507876305</v>
      </c>
    </row>
    <row r="950" spans="1:2" x14ac:dyDescent="0.25">
      <c r="A950" s="264">
        <v>881</v>
      </c>
      <c r="B950" s="263">
        <v>116.28745603140189</v>
      </c>
    </row>
    <row r="951" spans="1:2" x14ac:dyDescent="0.25">
      <c r="A951" s="264">
        <v>882</v>
      </c>
      <c r="B951" s="263">
        <v>77.074654799314459</v>
      </c>
    </row>
    <row r="952" spans="1:2" x14ac:dyDescent="0.25">
      <c r="A952" s="264">
        <v>883</v>
      </c>
      <c r="B952" s="263">
        <v>103.15181162122039</v>
      </c>
    </row>
    <row r="953" spans="1:2" x14ac:dyDescent="0.25">
      <c r="A953" s="264">
        <v>884</v>
      </c>
      <c r="B953" s="263">
        <v>72.945131494404251</v>
      </c>
    </row>
    <row r="954" spans="1:2" x14ac:dyDescent="0.25">
      <c r="A954" s="264">
        <v>885</v>
      </c>
      <c r="B954" s="263">
        <v>117.3704458413293</v>
      </c>
    </row>
    <row r="955" spans="1:2" x14ac:dyDescent="0.25">
      <c r="A955" s="264">
        <v>886</v>
      </c>
      <c r="B955" s="263">
        <v>134.46962442228022</v>
      </c>
    </row>
    <row r="956" spans="1:2" x14ac:dyDescent="0.25">
      <c r="A956" s="264">
        <v>887</v>
      </c>
      <c r="B956" s="263">
        <v>117.77446245990957</v>
      </c>
    </row>
    <row r="957" spans="1:2" x14ac:dyDescent="0.25">
      <c r="A957" s="264">
        <v>888</v>
      </c>
      <c r="B957" s="263">
        <v>141.48793192094931</v>
      </c>
    </row>
    <row r="958" spans="1:2" x14ac:dyDescent="0.25">
      <c r="A958" s="264">
        <v>889</v>
      </c>
      <c r="B958" s="263">
        <v>135.21877782992692</v>
      </c>
    </row>
    <row r="959" spans="1:2" x14ac:dyDescent="0.25">
      <c r="A959" s="264">
        <v>890</v>
      </c>
      <c r="B959" s="263">
        <v>106.39591759087305</v>
      </c>
    </row>
    <row r="960" spans="1:2" x14ac:dyDescent="0.25">
      <c r="A960" s="264">
        <v>891</v>
      </c>
      <c r="B960" s="263">
        <v>145.37059407936553</v>
      </c>
    </row>
    <row r="961" spans="1:2" x14ac:dyDescent="0.25">
      <c r="A961" s="264">
        <v>892</v>
      </c>
      <c r="B961" s="263">
        <v>151.57894078609834</v>
      </c>
    </row>
    <row r="962" spans="1:2" x14ac:dyDescent="0.25">
      <c r="A962" s="264">
        <v>893</v>
      </c>
      <c r="B962" s="263">
        <v>167.70203521146976</v>
      </c>
    </row>
    <row r="963" spans="1:2" x14ac:dyDescent="0.25">
      <c r="A963" s="264">
        <v>894</v>
      </c>
      <c r="B963" s="263">
        <v>130.3780228255595</v>
      </c>
    </row>
    <row r="964" spans="1:2" x14ac:dyDescent="0.25">
      <c r="A964" s="264">
        <v>895</v>
      </c>
      <c r="B964" s="263">
        <v>84.314208653577452</v>
      </c>
    </row>
    <row r="965" spans="1:2" x14ac:dyDescent="0.25">
      <c r="A965" s="264">
        <v>896</v>
      </c>
      <c r="B965" s="263">
        <v>155.70038646556776</v>
      </c>
    </row>
    <row r="966" spans="1:2" x14ac:dyDescent="0.25">
      <c r="A966" s="264">
        <v>897</v>
      </c>
      <c r="B966" s="263">
        <v>103.97628643988627</v>
      </c>
    </row>
    <row r="967" spans="1:2" x14ac:dyDescent="0.25">
      <c r="A967" s="264">
        <v>898</v>
      </c>
      <c r="B967" s="263">
        <v>141.69182682765449</v>
      </c>
    </row>
    <row r="968" spans="1:2" x14ac:dyDescent="0.25">
      <c r="A968" s="264">
        <v>899</v>
      </c>
      <c r="B968" s="263">
        <v>119.02380843423397</v>
      </c>
    </row>
    <row r="969" spans="1:2" x14ac:dyDescent="0.25">
      <c r="A969" s="264">
        <v>900</v>
      </c>
      <c r="B969" s="263">
        <v>150.66277818356693</v>
      </c>
    </row>
    <row r="970" spans="1:2" x14ac:dyDescent="0.25">
      <c r="A970" s="264">
        <v>901</v>
      </c>
      <c r="B970" s="263">
        <v>99.821667957518116</v>
      </c>
    </row>
    <row r="971" spans="1:2" x14ac:dyDescent="0.25">
      <c r="A971" s="264">
        <v>902</v>
      </c>
      <c r="B971" s="263">
        <v>144.89791235809167</v>
      </c>
    </row>
    <row r="972" spans="1:2" x14ac:dyDescent="0.25">
      <c r="A972" s="264">
        <v>903</v>
      </c>
      <c r="B972" s="263">
        <v>124.48770165270088</v>
      </c>
    </row>
    <row r="973" spans="1:2" x14ac:dyDescent="0.25">
      <c r="A973" s="264">
        <v>904</v>
      </c>
      <c r="B973" s="263">
        <v>136.17088240004881</v>
      </c>
    </row>
    <row r="974" spans="1:2" x14ac:dyDescent="0.25">
      <c r="A974" s="264">
        <v>905</v>
      </c>
      <c r="B974" s="263">
        <v>119.4272319521656</v>
      </c>
    </row>
    <row r="975" spans="1:2" x14ac:dyDescent="0.25">
      <c r="A975" s="264">
        <v>906</v>
      </c>
      <c r="B975" s="263">
        <v>127.87808838253879</v>
      </c>
    </row>
    <row r="976" spans="1:2" x14ac:dyDescent="0.25">
      <c r="A976" s="264">
        <v>907</v>
      </c>
      <c r="B976" s="263">
        <v>138.62012546949609</v>
      </c>
    </row>
    <row r="977" spans="1:2" x14ac:dyDescent="0.25">
      <c r="A977" s="264">
        <v>908</v>
      </c>
      <c r="B977" s="263">
        <v>132.53415253753673</v>
      </c>
    </row>
    <row r="978" spans="1:2" x14ac:dyDescent="0.25">
      <c r="A978" s="264">
        <v>909</v>
      </c>
      <c r="B978" s="263">
        <v>134.21584752026331</v>
      </c>
    </row>
    <row r="979" spans="1:2" x14ac:dyDescent="0.25">
      <c r="A979" s="264">
        <v>910</v>
      </c>
      <c r="B979" s="263">
        <v>84.750381732908238</v>
      </c>
    </row>
    <row r="980" spans="1:2" x14ac:dyDescent="0.25">
      <c r="A980" s="264">
        <v>911</v>
      </c>
      <c r="B980" s="263">
        <v>126.17565866175576</v>
      </c>
    </row>
    <row r="981" spans="1:2" x14ac:dyDescent="0.25">
      <c r="A981" s="264">
        <v>912</v>
      </c>
      <c r="B981" s="263">
        <v>108.72319261288341</v>
      </c>
    </row>
    <row r="982" spans="1:2" x14ac:dyDescent="0.25">
      <c r="A982" s="264">
        <v>913</v>
      </c>
      <c r="B982" s="263">
        <v>75.192427225833214</v>
      </c>
    </row>
    <row r="983" spans="1:2" x14ac:dyDescent="0.25">
      <c r="A983" s="264">
        <v>914</v>
      </c>
      <c r="B983" s="263">
        <v>103.88428116168026</v>
      </c>
    </row>
    <row r="984" spans="1:2" x14ac:dyDescent="0.25">
      <c r="A984" s="264">
        <v>915</v>
      </c>
      <c r="B984" s="263">
        <v>114.92585408899437</v>
      </c>
    </row>
    <row r="985" spans="1:2" x14ac:dyDescent="0.25">
      <c r="A985" s="264">
        <v>916</v>
      </c>
      <c r="B985" s="263">
        <v>143.64553617035745</v>
      </c>
    </row>
    <row r="986" spans="1:2" x14ac:dyDescent="0.25">
      <c r="A986" s="264">
        <v>917</v>
      </c>
      <c r="B986" s="263">
        <v>110.13966463137778</v>
      </c>
    </row>
    <row r="987" spans="1:2" x14ac:dyDescent="0.25">
      <c r="A987" s="264">
        <v>918</v>
      </c>
      <c r="B987" s="263">
        <v>113.96836697286892</v>
      </c>
    </row>
    <row r="988" spans="1:2" x14ac:dyDescent="0.25">
      <c r="A988" s="264">
        <v>919</v>
      </c>
      <c r="B988" s="263">
        <v>112.22227794041697</v>
      </c>
    </row>
    <row r="989" spans="1:2" x14ac:dyDescent="0.25">
      <c r="A989" s="264">
        <v>920</v>
      </c>
      <c r="B989" s="263">
        <v>131.20348992568714</v>
      </c>
    </row>
    <row r="990" spans="1:2" x14ac:dyDescent="0.25">
      <c r="A990" s="264">
        <v>921</v>
      </c>
      <c r="B990" s="263">
        <v>147.37315718884693</v>
      </c>
    </row>
    <row r="991" spans="1:2" x14ac:dyDescent="0.25">
      <c r="A991" s="264">
        <v>922</v>
      </c>
      <c r="B991" s="263">
        <v>119.14064678876491</v>
      </c>
    </row>
    <row r="992" spans="1:2" x14ac:dyDescent="0.25">
      <c r="A992" s="264">
        <v>923</v>
      </c>
      <c r="B992" s="263">
        <v>151.6159090649908</v>
      </c>
    </row>
    <row r="993" spans="1:2" x14ac:dyDescent="0.25">
      <c r="A993" s="264">
        <v>924</v>
      </c>
      <c r="B993" s="263">
        <v>123.10410746863491</v>
      </c>
    </row>
    <row r="994" spans="1:2" x14ac:dyDescent="0.25">
      <c r="A994" s="264">
        <v>925</v>
      </c>
      <c r="B994" s="263">
        <v>121.11141200483692</v>
      </c>
    </row>
    <row r="995" spans="1:2" x14ac:dyDescent="0.25">
      <c r="A995" s="264">
        <v>926</v>
      </c>
      <c r="B995" s="263">
        <v>107.9090425684315</v>
      </c>
    </row>
    <row r="996" spans="1:2" x14ac:dyDescent="0.25">
      <c r="A996" s="264">
        <v>927</v>
      </c>
      <c r="B996" s="263">
        <v>114.69878695523497</v>
      </c>
    </row>
    <row r="997" spans="1:2" x14ac:dyDescent="0.25">
      <c r="A997" s="264">
        <v>928</v>
      </c>
      <c r="B997" s="263">
        <v>94.91208871376773</v>
      </c>
    </row>
    <row r="998" spans="1:2" x14ac:dyDescent="0.25">
      <c r="A998" s="264">
        <v>929</v>
      </c>
      <c r="B998" s="263">
        <v>142.49185988188842</v>
      </c>
    </row>
    <row r="999" spans="1:2" x14ac:dyDescent="0.25">
      <c r="A999" s="264">
        <v>930</v>
      </c>
      <c r="B999" s="263">
        <v>111.67176940216237</v>
      </c>
    </row>
    <row r="1000" spans="1:2" x14ac:dyDescent="0.25">
      <c r="A1000" s="264">
        <v>931</v>
      </c>
      <c r="B1000" s="263">
        <v>132.15924931037179</v>
      </c>
    </row>
    <row r="1001" spans="1:2" x14ac:dyDescent="0.25">
      <c r="A1001" s="264">
        <v>932</v>
      </c>
      <c r="B1001" s="263">
        <v>164.14798943572515</v>
      </c>
    </row>
    <row r="1002" spans="1:2" x14ac:dyDescent="0.25">
      <c r="A1002" s="264">
        <v>933</v>
      </c>
      <c r="B1002" s="263">
        <v>92.143043767664011</v>
      </c>
    </row>
    <row r="1003" spans="1:2" x14ac:dyDescent="0.25">
      <c r="A1003" s="264">
        <v>934</v>
      </c>
      <c r="B1003" s="263">
        <v>112.00796583019763</v>
      </c>
    </row>
    <row r="1004" spans="1:2" x14ac:dyDescent="0.25">
      <c r="A1004" s="264">
        <v>935</v>
      </c>
      <c r="B1004" s="263">
        <v>148.30725920848079</v>
      </c>
    </row>
    <row r="1005" spans="1:2" x14ac:dyDescent="0.25">
      <c r="A1005" s="264">
        <v>936</v>
      </c>
      <c r="B1005" s="263">
        <v>125.59308123923749</v>
      </c>
    </row>
    <row r="1006" spans="1:2" x14ac:dyDescent="0.25">
      <c r="A1006" s="264">
        <v>937</v>
      </c>
      <c r="B1006" s="263">
        <v>69.388901575080425</v>
      </c>
    </row>
    <row r="1007" spans="1:2" x14ac:dyDescent="0.25">
      <c r="A1007" s="264">
        <v>938</v>
      </c>
      <c r="B1007" s="263">
        <v>134.17650114823942</v>
      </c>
    </row>
    <row r="1008" spans="1:2" x14ac:dyDescent="0.25">
      <c r="A1008" s="264">
        <v>939</v>
      </c>
      <c r="B1008" s="263">
        <v>84.509027876909059</v>
      </c>
    </row>
    <row r="1009" spans="1:2" x14ac:dyDescent="0.25">
      <c r="A1009" s="264">
        <v>940</v>
      </c>
      <c r="B1009" s="263">
        <v>148.45208211708683</v>
      </c>
    </row>
    <row r="1010" spans="1:2" x14ac:dyDescent="0.25">
      <c r="A1010" s="264">
        <v>941</v>
      </c>
      <c r="B1010" s="263">
        <v>89.856214931475733</v>
      </c>
    </row>
    <row r="1011" spans="1:2" x14ac:dyDescent="0.25">
      <c r="A1011" s="264">
        <v>942</v>
      </c>
      <c r="B1011" s="263">
        <v>147.75885352703634</v>
      </c>
    </row>
    <row r="1012" spans="1:2" x14ac:dyDescent="0.25">
      <c r="A1012" s="264">
        <v>943</v>
      </c>
      <c r="B1012" s="263">
        <v>152.87915918802321</v>
      </c>
    </row>
    <row r="1013" spans="1:2" x14ac:dyDescent="0.25">
      <c r="A1013" s="264">
        <v>944</v>
      </c>
      <c r="B1013" s="263">
        <v>114.07809622938233</v>
      </c>
    </row>
    <row r="1014" spans="1:2" x14ac:dyDescent="0.25">
      <c r="A1014" s="264">
        <v>945</v>
      </c>
      <c r="B1014" s="263">
        <v>92.516873880552879</v>
      </c>
    </row>
    <row r="1015" spans="1:2" x14ac:dyDescent="0.25">
      <c r="A1015" s="264">
        <v>946</v>
      </c>
      <c r="B1015" s="263">
        <v>108.08930830488521</v>
      </c>
    </row>
    <row r="1016" spans="1:2" x14ac:dyDescent="0.25">
      <c r="A1016" s="264">
        <v>947</v>
      </c>
      <c r="B1016" s="263">
        <v>99.650701580208903</v>
      </c>
    </row>
    <row r="1017" spans="1:2" x14ac:dyDescent="0.25">
      <c r="A1017" s="264">
        <v>948</v>
      </c>
      <c r="B1017" s="263">
        <v>120.86742372587423</v>
      </c>
    </row>
    <row r="1018" spans="1:2" x14ac:dyDescent="0.25">
      <c r="A1018" s="264">
        <v>949</v>
      </c>
      <c r="B1018" s="263">
        <v>120.02874532441446</v>
      </c>
    </row>
    <row r="1019" spans="1:2" x14ac:dyDescent="0.25">
      <c r="A1019" s="264">
        <v>950</v>
      </c>
      <c r="B1019" s="263">
        <v>99.262936223995439</v>
      </c>
    </row>
    <row r="1020" spans="1:2" x14ac:dyDescent="0.25">
      <c r="A1020" s="264">
        <v>951</v>
      </c>
      <c r="B1020" s="263">
        <v>102.13583044523538</v>
      </c>
    </row>
    <row r="1021" spans="1:2" x14ac:dyDescent="0.25">
      <c r="A1021" s="264">
        <v>952</v>
      </c>
      <c r="B1021" s="263">
        <v>158.33651407514324</v>
      </c>
    </row>
    <row r="1022" spans="1:2" x14ac:dyDescent="0.25">
      <c r="A1022" s="264">
        <v>953</v>
      </c>
      <c r="B1022" s="263">
        <v>154.18710863960405</v>
      </c>
    </row>
    <row r="1023" spans="1:2" x14ac:dyDescent="0.25">
      <c r="A1023" s="264">
        <v>954</v>
      </c>
      <c r="B1023" s="263">
        <v>64.568516631639696</v>
      </c>
    </row>
    <row r="1024" spans="1:2" x14ac:dyDescent="0.25">
      <c r="A1024" s="264">
        <v>955</v>
      </c>
      <c r="B1024" s="263">
        <v>104.77375492325523</v>
      </c>
    </row>
    <row r="1025" spans="1:2" x14ac:dyDescent="0.25">
      <c r="A1025" s="264">
        <v>956</v>
      </c>
      <c r="B1025" s="263">
        <v>150.37019166834864</v>
      </c>
    </row>
    <row r="1026" spans="1:2" x14ac:dyDescent="0.25">
      <c r="A1026" s="264">
        <v>957</v>
      </c>
      <c r="B1026" s="263">
        <v>117.07671411329031</v>
      </c>
    </row>
    <row r="1027" spans="1:2" x14ac:dyDescent="0.25">
      <c r="A1027" s="264">
        <v>958</v>
      </c>
      <c r="B1027" s="263">
        <v>106.34027466250197</v>
      </c>
    </row>
    <row r="1028" spans="1:2" x14ac:dyDescent="0.25">
      <c r="A1028" s="264">
        <v>959</v>
      </c>
      <c r="B1028" s="263">
        <v>149.81915120909645</v>
      </c>
    </row>
    <row r="1029" spans="1:2" x14ac:dyDescent="0.25">
      <c r="A1029" s="264">
        <v>960</v>
      </c>
      <c r="B1029" s="263">
        <v>141.89821065025407</v>
      </c>
    </row>
    <row r="1030" spans="1:2" x14ac:dyDescent="0.25">
      <c r="A1030" s="264">
        <v>961</v>
      </c>
      <c r="B1030" s="263">
        <v>103.22002211381448</v>
      </c>
    </row>
    <row r="1031" spans="1:2" x14ac:dyDescent="0.25">
      <c r="A1031" s="264">
        <v>962</v>
      </c>
      <c r="B1031" s="263">
        <v>73.666692232854615</v>
      </c>
    </row>
    <row r="1032" spans="1:2" x14ac:dyDescent="0.25">
      <c r="A1032" s="264">
        <v>963</v>
      </c>
      <c r="B1032" s="263">
        <v>78.275306772565614</v>
      </c>
    </row>
    <row r="1033" spans="1:2" x14ac:dyDescent="0.25">
      <c r="A1033" s="264">
        <v>964</v>
      </c>
      <c r="B1033" s="263">
        <v>115.54273666176434</v>
      </c>
    </row>
    <row r="1034" spans="1:2" x14ac:dyDescent="0.25">
      <c r="A1034" s="264">
        <v>965</v>
      </c>
      <c r="B1034" s="263">
        <v>128.38494950460344</v>
      </c>
    </row>
    <row r="1035" spans="1:2" x14ac:dyDescent="0.25">
      <c r="A1035" s="264">
        <v>966</v>
      </c>
      <c r="B1035" s="263">
        <v>108.07688177199478</v>
      </c>
    </row>
    <row r="1036" spans="1:2" x14ac:dyDescent="0.25">
      <c r="A1036" s="264">
        <v>967</v>
      </c>
      <c r="B1036" s="263">
        <v>104.84484585542168</v>
      </c>
    </row>
    <row r="1037" spans="1:2" x14ac:dyDescent="0.25">
      <c r="A1037" s="264">
        <v>968</v>
      </c>
      <c r="B1037" s="263">
        <v>122.9456219111334</v>
      </c>
    </row>
    <row r="1038" spans="1:2" x14ac:dyDescent="0.25">
      <c r="A1038" s="264">
        <v>969</v>
      </c>
      <c r="B1038" s="263">
        <v>52.068181498243334</v>
      </c>
    </row>
    <row r="1039" spans="1:2" x14ac:dyDescent="0.25">
      <c r="A1039" s="264">
        <v>970</v>
      </c>
      <c r="B1039" s="263">
        <v>109.86024011170844</v>
      </c>
    </row>
    <row r="1040" spans="1:2" x14ac:dyDescent="0.25">
      <c r="A1040" s="264">
        <v>971</v>
      </c>
      <c r="B1040" s="263">
        <v>151.50192084447173</v>
      </c>
    </row>
    <row r="1041" spans="1:2" x14ac:dyDescent="0.25">
      <c r="A1041" s="264">
        <v>972</v>
      </c>
      <c r="B1041" s="263">
        <v>147.34274144705577</v>
      </c>
    </row>
    <row r="1042" spans="1:2" x14ac:dyDescent="0.25">
      <c r="A1042" s="264">
        <v>973</v>
      </c>
      <c r="B1042" s="263">
        <v>101.66771230844201</v>
      </c>
    </row>
    <row r="1043" spans="1:2" x14ac:dyDescent="0.25">
      <c r="A1043" s="264">
        <v>974</v>
      </c>
      <c r="B1043" s="263">
        <v>110.0814040223578</v>
      </c>
    </row>
    <row r="1044" spans="1:2" x14ac:dyDescent="0.25">
      <c r="A1044" s="264">
        <v>975</v>
      </c>
      <c r="B1044" s="263">
        <v>152.78788426767625</v>
      </c>
    </row>
    <row r="1045" spans="1:2" x14ac:dyDescent="0.25">
      <c r="A1045" s="264">
        <v>976</v>
      </c>
      <c r="B1045" s="263">
        <v>123.12888061727372</v>
      </c>
    </row>
    <row r="1046" spans="1:2" x14ac:dyDescent="0.25">
      <c r="A1046" s="264">
        <v>977</v>
      </c>
      <c r="B1046" s="263">
        <v>138.89038876175519</v>
      </c>
    </row>
    <row r="1047" spans="1:2" x14ac:dyDescent="0.25">
      <c r="A1047" s="264">
        <v>978</v>
      </c>
      <c r="B1047" s="263">
        <v>78.634197593966718</v>
      </c>
    </row>
    <row r="1048" spans="1:2" x14ac:dyDescent="0.25">
      <c r="A1048" s="264">
        <v>979</v>
      </c>
      <c r="B1048" s="263">
        <v>129.27864775540482</v>
      </c>
    </row>
    <row r="1049" spans="1:2" x14ac:dyDescent="0.25">
      <c r="A1049" s="264">
        <v>980</v>
      </c>
      <c r="B1049" s="263">
        <v>132.65096790259827</v>
      </c>
    </row>
    <row r="1050" spans="1:2" x14ac:dyDescent="0.25">
      <c r="A1050" s="264">
        <v>981</v>
      </c>
      <c r="B1050" s="263">
        <v>136.42055735547373</v>
      </c>
    </row>
    <row r="1051" spans="1:2" x14ac:dyDescent="0.25">
      <c r="A1051" s="264">
        <v>982</v>
      </c>
      <c r="B1051" s="263">
        <v>141.24674299799935</v>
      </c>
    </row>
    <row r="1052" spans="1:2" x14ac:dyDescent="0.25">
      <c r="A1052" s="264">
        <v>983</v>
      </c>
      <c r="B1052" s="263">
        <v>110.81566687780304</v>
      </c>
    </row>
    <row r="1053" spans="1:2" x14ac:dyDescent="0.25">
      <c r="A1053" s="264">
        <v>984</v>
      </c>
      <c r="B1053" s="263">
        <v>122.41886301682079</v>
      </c>
    </row>
    <row r="1054" spans="1:2" x14ac:dyDescent="0.25">
      <c r="A1054" s="264">
        <v>985</v>
      </c>
      <c r="B1054" s="263">
        <v>133.83677261837678</v>
      </c>
    </row>
    <row r="1055" spans="1:2" x14ac:dyDescent="0.25">
      <c r="A1055" s="264">
        <v>986</v>
      </c>
      <c r="B1055" s="263">
        <v>126.58787698304313</v>
      </c>
    </row>
    <row r="1056" spans="1:2" x14ac:dyDescent="0.25">
      <c r="A1056" s="264">
        <v>987</v>
      </c>
      <c r="B1056" s="263">
        <v>112.0639567862666</v>
      </c>
    </row>
    <row r="1057" spans="1:2" x14ac:dyDescent="0.25">
      <c r="A1057" s="264">
        <v>988</v>
      </c>
      <c r="B1057" s="263">
        <v>148.39787398472748</v>
      </c>
    </row>
    <row r="1058" spans="1:2" x14ac:dyDescent="0.25">
      <c r="A1058" s="264">
        <v>989</v>
      </c>
      <c r="B1058" s="263">
        <v>161.58154048927386</v>
      </c>
    </row>
    <row r="1059" spans="1:2" x14ac:dyDescent="0.25">
      <c r="A1059" s="264">
        <v>990</v>
      </c>
      <c r="B1059" s="263">
        <v>131.23896283147167</v>
      </c>
    </row>
    <row r="1060" spans="1:2" x14ac:dyDescent="0.25">
      <c r="A1060" s="264">
        <v>991</v>
      </c>
      <c r="B1060" s="263">
        <v>144.85805093591742</v>
      </c>
    </row>
    <row r="1061" spans="1:2" x14ac:dyDescent="0.25">
      <c r="A1061" s="264">
        <v>992</v>
      </c>
      <c r="B1061" s="263">
        <v>103.38124705420547</v>
      </c>
    </row>
    <row r="1062" spans="1:2" x14ac:dyDescent="0.25">
      <c r="A1062" s="264">
        <v>993</v>
      </c>
      <c r="B1062" s="263">
        <v>130.46688920862789</v>
      </c>
    </row>
    <row r="1063" spans="1:2" x14ac:dyDescent="0.25">
      <c r="A1063" s="264">
        <v>994</v>
      </c>
      <c r="B1063" s="263">
        <v>138.98260079122548</v>
      </c>
    </row>
    <row r="1064" spans="1:2" x14ac:dyDescent="0.25">
      <c r="A1064" s="264">
        <v>995</v>
      </c>
      <c r="B1064" s="263">
        <v>106.63578820502715</v>
      </c>
    </row>
    <row r="1065" spans="1:2" x14ac:dyDescent="0.25">
      <c r="A1065" s="264">
        <v>996</v>
      </c>
      <c r="B1065" s="263">
        <v>95.208566433709706</v>
      </c>
    </row>
    <row r="1066" spans="1:2" x14ac:dyDescent="0.25">
      <c r="A1066" s="264">
        <v>997</v>
      </c>
      <c r="B1066" s="263">
        <v>91.810377621623616</v>
      </c>
    </row>
    <row r="1067" spans="1:2" x14ac:dyDescent="0.25">
      <c r="A1067" s="264">
        <v>998</v>
      </c>
      <c r="B1067" s="263">
        <v>100.63232378076904</v>
      </c>
    </row>
    <row r="1068" spans="1:2" x14ac:dyDescent="0.25">
      <c r="A1068" s="264">
        <v>999</v>
      </c>
      <c r="B1068" s="263">
        <v>125.24196628347761</v>
      </c>
    </row>
    <row r="1069" spans="1:2" x14ac:dyDescent="0.25">
      <c r="A1069" s="264">
        <v>1000</v>
      </c>
      <c r="B1069" s="263">
        <v>111.42904756229221</v>
      </c>
    </row>
    <row r="1070" spans="1:2" x14ac:dyDescent="0.25">
      <c r="A1070" s="264">
        <v>1001</v>
      </c>
      <c r="B1070" s="263">
        <v>77.922144173376083</v>
      </c>
    </row>
    <row r="1071" spans="1:2" x14ac:dyDescent="0.25">
      <c r="A1071" s="264">
        <v>1002</v>
      </c>
      <c r="B1071" s="263">
        <v>94.711483434150978</v>
      </c>
    </row>
    <row r="1072" spans="1:2" x14ac:dyDescent="0.25">
      <c r="A1072" s="264">
        <v>1003</v>
      </c>
      <c r="B1072" s="263">
        <v>109.51742529457366</v>
      </c>
    </row>
    <row r="1073" spans="1:2" x14ac:dyDescent="0.25">
      <c r="A1073" s="264">
        <v>1004</v>
      </c>
      <c r="B1073" s="263">
        <v>80.298136208050011</v>
      </c>
    </row>
    <row r="1074" spans="1:2" x14ac:dyDescent="0.25">
      <c r="A1074" s="264">
        <v>1005</v>
      </c>
      <c r="B1074" s="263">
        <v>106.23298725991009</v>
      </c>
    </row>
    <row r="1075" spans="1:2" x14ac:dyDescent="0.25">
      <c r="A1075" s="264">
        <v>1006</v>
      </c>
      <c r="B1075" s="263">
        <v>117.94151685638182</v>
      </c>
    </row>
    <row r="1076" spans="1:2" x14ac:dyDescent="0.25">
      <c r="A1076" s="264">
        <v>1007</v>
      </c>
      <c r="B1076" s="263">
        <v>83.766144175910085</v>
      </c>
    </row>
    <row r="1077" spans="1:2" x14ac:dyDescent="0.25">
      <c r="A1077" s="264">
        <v>1008</v>
      </c>
      <c r="B1077" s="263">
        <v>144.33669109734984</v>
      </c>
    </row>
    <row r="1078" spans="1:2" x14ac:dyDescent="0.25">
      <c r="A1078" s="264">
        <v>1009</v>
      </c>
      <c r="B1078" s="263">
        <v>134.87204070203146</v>
      </c>
    </row>
    <row r="1079" spans="1:2" x14ac:dyDescent="0.25">
      <c r="A1079" s="264">
        <v>1010</v>
      </c>
      <c r="B1079" s="263">
        <v>89.663587422991441</v>
      </c>
    </row>
    <row r="1080" spans="1:2" x14ac:dyDescent="0.25">
      <c r="A1080" s="264">
        <v>1011</v>
      </c>
      <c r="B1080" s="263">
        <v>111.63537609274493</v>
      </c>
    </row>
    <row r="1081" spans="1:2" x14ac:dyDescent="0.25">
      <c r="A1081" s="264">
        <v>1012</v>
      </c>
      <c r="B1081" s="263">
        <v>98.603323387122217</v>
      </c>
    </row>
    <row r="1082" spans="1:2" x14ac:dyDescent="0.25">
      <c r="A1082" s="264">
        <v>1013</v>
      </c>
      <c r="B1082" s="263">
        <v>87.824659268096553</v>
      </c>
    </row>
    <row r="1083" spans="1:2" x14ac:dyDescent="0.25">
      <c r="A1083" s="264">
        <v>1014</v>
      </c>
      <c r="B1083" s="263">
        <v>135.81127566052487</v>
      </c>
    </row>
    <row r="1084" spans="1:2" x14ac:dyDescent="0.25">
      <c r="A1084" s="264">
        <v>1015</v>
      </c>
      <c r="B1084" s="263">
        <v>69.330512849291978</v>
      </c>
    </row>
    <row r="1085" spans="1:2" x14ac:dyDescent="0.25">
      <c r="A1085" s="264">
        <v>1016</v>
      </c>
      <c r="B1085" s="263">
        <v>115.28224239418392</v>
      </c>
    </row>
    <row r="1086" spans="1:2" x14ac:dyDescent="0.25">
      <c r="A1086" s="264">
        <v>1017</v>
      </c>
      <c r="B1086" s="263">
        <v>91.95606420629872</v>
      </c>
    </row>
    <row r="1087" spans="1:2" x14ac:dyDescent="0.25">
      <c r="A1087" s="264">
        <v>1018</v>
      </c>
      <c r="B1087" s="263">
        <v>127.9259903326161</v>
      </c>
    </row>
    <row r="1088" spans="1:2" x14ac:dyDescent="0.25">
      <c r="A1088" s="264">
        <v>1019</v>
      </c>
      <c r="B1088" s="263">
        <v>169.42833243348178</v>
      </c>
    </row>
    <row r="1089" spans="1:2" x14ac:dyDescent="0.25">
      <c r="A1089" s="264">
        <v>1020</v>
      </c>
      <c r="B1089" s="263">
        <v>160.4712530662982</v>
      </c>
    </row>
    <row r="1090" spans="1:2" x14ac:dyDescent="0.25">
      <c r="A1090" s="264">
        <v>1021</v>
      </c>
      <c r="B1090" s="263">
        <v>85.256159798516421</v>
      </c>
    </row>
    <row r="1091" spans="1:2" x14ac:dyDescent="0.25">
      <c r="A1091" s="264">
        <v>1022</v>
      </c>
      <c r="B1091" s="263">
        <v>125.56982275094812</v>
      </c>
    </row>
    <row r="1092" spans="1:2" x14ac:dyDescent="0.25">
      <c r="A1092" s="264">
        <v>1023</v>
      </c>
      <c r="B1092" s="263">
        <v>138.69468868836307</v>
      </c>
    </row>
    <row r="1093" spans="1:2" x14ac:dyDescent="0.25">
      <c r="A1093" s="264">
        <v>1024</v>
      </c>
      <c r="B1093" s="263">
        <v>145.89178783422796</v>
      </c>
    </row>
    <row r="1094" spans="1:2" x14ac:dyDescent="0.25">
      <c r="A1094" s="264">
        <v>1025</v>
      </c>
      <c r="B1094" s="263">
        <v>101.7604649718624</v>
      </c>
    </row>
    <row r="1095" spans="1:2" x14ac:dyDescent="0.25">
      <c r="A1095" s="264">
        <v>1026</v>
      </c>
      <c r="B1095" s="263">
        <v>94.538269059557479</v>
      </c>
    </row>
    <row r="1096" spans="1:2" x14ac:dyDescent="0.25">
      <c r="A1096" s="264">
        <v>1027</v>
      </c>
      <c r="B1096" s="263">
        <v>113.66059439375645</v>
      </c>
    </row>
    <row r="1097" spans="1:2" x14ac:dyDescent="0.25">
      <c r="A1097" s="264">
        <v>1028</v>
      </c>
      <c r="B1097" s="263">
        <v>93.972486275777982</v>
      </c>
    </row>
    <row r="1098" spans="1:2" x14ac:dyDescent="0.25">
      <c r="A1098" s="264">
        <v>1029</v>
      </c>
      <c r="B1098" s="263">
        <v>98.094687722635626</v>
      </c>
    </row>
    <row r="1099" spans="1:2" x14ac:dyDescent="0.25">
      <c r="A1099" s="264">
        <v>1030</v>
      </c>
      <c r="B1099" s="263">
        <v>127.36883166129986</v>
      </c>
    </row>
    <row r="1100" spans="1:2" x14ac:dyDescent="0.25">
      <c r="A1100" s="264">
        <v>1031</v>
      </c>
      <c r="B1100" s="263">
        <v>137.18209369388416</v>
      </c>
    </row>
    <row r="1101" spans="1:2" x14ac:dyDescent="0.25">
      <c r="A1101" s="264">
        <v>1032</v>
      </c>
      <c r="B1101" s="263">
        <v>141.35147417276454</v>
      </c>
    </row>
    <row r="1102" spans="1:2" x14ac:dyDescent="0.25">
      <c r="A1102" s="264">
        <v>1033</v>
      </c>
      <c r="B1102" s="263">
        <v>96.131445579604133</v>
      </c>
    </row>
    <row r="1103" spans="1:2" x14ac:dyDescent="0.25">
      <c r="A1103" s="264">
        <v>1034</v>
      </c>
      <c r="B1103" s="263">
        <v>130.63411296557712</v>
      </c>
    </row>
    <row r="1104" spans="1:2" x14ac:dyDescent="0.25">
      <c r="A1104" s="264">
        <v>1035</v>
      </c>
      <c r="B1104" s="263">
        <v>124.43291239054659</v>
      </c>
    </row>
    <row r="1105" spans="1:2" x14ac:dyDescent="0.25">
      <c r="A1105" s="264">
        <v>1036</v>
      </c>
      <c r="B1105" s="263">
        <v>150.24158849724273</v>
      </c>
    </row>
    <row r="1106" spans="1:2" x14ac:dyDescent="0.25">
      <c r="A1106" s="264">
        <v>1037</v>
      </c>
      <c r="B1106" s="263">
        <v>92.820762022623796</v>
      </c>
    </row>
    <row r="1107" spans="1:2" x14ac:dyDescent="0.25">
      <c r="A1107" s="264">
        <v>1038</v>
      </c>
      <c r="B1107" s="263">
        <v>93.007456107778097</v>
      </c>
    </row>
    <row r="1108" spans="1:2" x14ac:dyDescent="0.25">
      <c r="A1108" s="264">
        <v>1039</v>
      </c>
      <c r="B1108" s="263">
        <v>116.26509981088837</v>
      </c>
    </row>
    <row r="1109" spans="1:2" x14ac:dyDescent="0.25">
      <c r="A1109" s="264">
        <v>1040</v>
      </c>
      <c r="B1109" s="263">
        <v>206.32533178430018</v>
      </c>
    </row>
    <row r="1110" spans="1:2" x14ac:dyDescent="0.25">
      <c r="A1110" s="264">
        <v>1041</v>
      </c>
      <c r="B1110" s="263">
        <v>122.08152633384715</v>
      </c>
    </row>
    <row r="1111" spans="1:2" x14ac:dyDescent="0.25">
      <c r="A1111" s="264">
        <v>1042</v>
      </c>
      <c r="B1111" s="263">
        <v>126.122849358735</v>
      </c>
    </row>
    <row r="1112" spans="1:2" x14ac:dyDescent="0.25">
      <c r="A1112" s="264">
        <v>1043</v>
      </c>
      <c r="B1112" s="263">
        <v>144.51581328213354</v>
      </c>
    </row>
    <row r="1113" spans="1:2" x14ac:dyDescent="0.25">
      <c r="A1113" s="264">
        <v>1044</v>
      </c>
      <c r="B1113" s="263">
        <v>106.87943151450763</v>
      </c>
    </row>
    <row r="1114" spans="1:2" x14ac:dyDescent="0.25">
      <c r="A1114" s="264">
        <v>1045</v>
      </c>
      <c r="B1114" s="263">
        <v>173.06696535070421</v>
      </c>
    </row>
    <row r="1115" spans="1:2" x14ac:dyDescent="0.25">
      <c r="A1115" s="264">
        <v>1046</v>
      </c>
      <c r="B1115" s="263">
        <v>86.120073210395717</v>
      </c>
    </row>
    <row r="1116" spans="1:2" x14ac:dyDescent="0.25">
      <c r="A1116" s="264">
        <v>1047</v>
      </c>
      <c r="B1116" s="263">
        <v>105.65409875749333</v>
      </c>
    </row>
    <row r="1117" spans="1:2" x14ac:dyDescent="0.25">
      <c r="A1117" s="264">
        <v>1048</v>
      </c>
      <c r="B1117" s="263">
        <v>125.49086922069309</v>
      </c>
    </row>
    <row r="1118" spans="1:2" x14ac:dyDescent="0.25">
      <c r="A1118" s="264">
        <v>1049</v>
      </c>
      <c r="B1118" s="263">
        <v>109.97292801356775</v>
      </c>
    </row>
    <row r="1119" spans="1:2" x14ac:dyDescent="0.25">
      <c r="A1119" s="264">
        <v>1050</v>
      </c>
      <c r="B1119" s="263">
        <v>97.53492851473527</v>
      </c>
    </row>
    <row r="1120" spans="1:2" x14ac:dyDescent="0.25">
      <c r="A1120" s="264">
        <v>1051</v>
      </c>
      <c r="B1120" s="263">
        <v>100.50881413767688</v>
      </c>
    </row>
    <row r="1121" spans="1:2" x14ac:dyDescent="0.25">
      <c r="A1121" s="264">
        <v>1052</v>
      </c>
      <c r="B1121" s="263">
        <v>111.64852672256299</v>
      </c>
    </row>
    <row r="1122" spans="1:2" x14ac:dyDescent="0.25">
      <c r="A1122" s="264">
        <v>1053</v>
      </c>
      <c r="B1122" s="263">
        <v>181.80559836042147</v>
      </c>
    </row>
    <row r="1123" spans="1:2" x14ac:dyDescent="0.25">
      <c r="A1123" s="264">
        <v>1054</v>
      </c>
      <c r="B1123" s="263">
        <v>69.869408334872105</v>
      </c>
    </row>
    <row r="1124" spans="1:2" x14ac:dyDescent="0.25">
      <c r="A1124" s="264">
        <v>1055</v>
      </c>
      <c r="B1124" s="263">
        <v>131.00676256810419</v>
      </c>
    </row>
    <row r="1125" spans="1:2" x14ac:dyDescent="0.25">
      <c r="A1125" s="264">
        <v>1056</v>
      </c>
      <c r="B1125" s="263">
        <v>112.02385146023992</v>
      </c>
    </row>
    <row r="1126" spans="1:2" x14ac:dyDescent="0.25">
      <c r="A1126" s="264">
        <v>1057</v>
      </c>
      <c r="B1126" s="263">
        <v>133.47058066339693</v>
      </c>
    </row>
    <row r="1127" spans="1:2" x14ac:dyDescent="0.25">
      <c r="A1127" s="264">
        <v>1058</v>
      </c>
      <c r="B1127" s="263">
        <v>113.42407067159147</v>
      </c>
    </row>
    <row r="1128" spans="1:2" x14ac:dyDescent="0.25">
      <c r="A1128" s="264">
        <v>1059</v>
      </c>
      <c r="B1128" s="263">
        <v>86.432449364199783</v>
      </c>
    </row>
    <row r="1129" spans="1:2" x14ac:dyDescent="0.25">
      <c r="A1129" s="264">
        <v>1060</v>
      </c>
      <c r="B1129" s="263">
        <v>77.403053999825573</v>
      </c>
    </row>
    <row r="1130" spans="1:2" x14ac:dyDescent="0.25">
      <c r="A1130" s="264">
        <v>1061</v>
      </c>
      <c r="B1130" s="263">
        <v>132.45335352214312</v>
      </c>
    </row>
    <row r="1131" spans="1:2" x14ac:dyDescent="0.25">
      <c r="A1131" s="264">
        <v>1062</v>
      </c>
      <c r="B1131" s="263">
        <v>128.73361939894224</v>
      </c>
    </row>
    <row r="1132" spans="1:2" x14ac:dyDescent="0.25">
      <c r="A1132" s="264">
        <v>1063</v>
      </c>
      <c r="B1132" s="263">
        <v>111.17899213165586</v>
      </c>
    </row>
    <row r="1133" spans="1:2" x14ac:dyDescent="0.25">
      <c r="A1133" s="264">
        <v>1064</v>
      </c>
      <c r="B1133" s="263">
        <v>132.66103438671735</v>
      </c>
    </row>
    <row r="1134" spans="1:2" x14ac:dyDescent="0.25">
      <c r="A1134" s="264">
        <v>1065</v>
      </c>
      <c r="B1134" s="263">
        <v>117.7405921490769</v>
      </c>
    </row>
    <row r="1135" spans="1:2" x14ac:dyDescent="0.25">
      <c r="A1135" s="264">
        <v>1066</v>
      </c>
      <c r="B1135" s="263">
        <v>126.32469772395292</v>
      </c>
    </row>
    <row r="1136" spans="1:2" x14ac:dyDescent="0.25">
      <c r="A1136" s="264">
        <v>1067</v>
      </c>
      <c r="B1136" s="263">
        <v>139.4358874618772</v>
      </c>
    </row>
    <row r="1137" spans="1:2" x14ac:dyDescent="0.25">
      <c r="A1137" s="264">
        <v>1068</v>
      </c>
      <c r="B1137" s="263">
        <v>95.060354079637094</v>
      </c>
    </row>
    <row r="1138" spans="1:2" x14ac:dyDescent="0.25">
      <c r="A1138" s="264">
        <v>1069</v>
      </c>
      <c r="B1138" s="263">
        <v>125.32862318983288</v>
      </c>
    </row>
    <row r="1139" spans="1:2" x14ac:dyDescent="0.25">
      <c r="A1139" s="264">
        <v>1070</v>
      </c>
      <c r="B1139" s="263">
        <v>123.90977558981146</v>
      </c>
    </row>
    <row r="1140" spans="1:2" x14ac:dyDescent="0.25">
      <c r="A1140" s="264">
        <v>1071</v>
      </c>
      <c r="B1140" s="263">
        <v>91.359907749830185</v>
      </c>
    </row>
    <row r="1141" spans="1:2" x14ac:dyDescent="0.25">
      <c r="A1141" s="264">
        <v>1072</v>
      </c>
      <c r="B1141" s="263">
        <v>135.47567229174712</v>
      </c>
    </row>
    <row r="1142" spans="1:2" x14ac:dyDescent="0.25">
      <c r="A1142" s="264">
        <v>1073</v>
      </c>
      <c r="B1142" s="263">
        <v>104.41758955840227</v>
      </c>
    </row>
    <row r="1143" spans="1:2" x14ac:dyDescent="0.25">
      <c r="A1143" s="264">
        <v>1074</v>
      </c>
      <c r="B1143" s="263">
        <v>150.11229729186852</v>
      </c>
    </row>
    <row r="1144" spans="1:2" x14ac:dyDescent="0.25">
      <c r="A1144" s="264">
        <v>1075</v>
      </c>
      <c r="B1144" s="263">
        <v>106.32465476570506</v>
      </c>
    </row>
    <row r="1145" spans="1:2" x14ac:dyDescent="0.25">
      <c r="A1145" s="264">
        <v>1076</v>
      </c>
      <c r="B1145" s="263">
        <v>106.59236225711153</v>
      </c>
    </row>
    <row r="1146" spans="1:2" x14ac:dyDescent="0.25">
      <c r="A1146" s="264">
        <v>1077</v>
      </c>
      <c r="B1146" s="263">
        <v>126.7918930754979</v>
      </c>
    </row>
    <row r="1147" spans="1:2" x14ac:dyDescent="0.25">
      <c r="A1147" s="264">
        <v>1078</v>
      </c>
      <c r="B1147" s="263">
        <v>106.23915784653458</v>
      </c>
    </row>
    <row r="1148" spans="1:2" x14ac:dyDescent="0.25">
      <c r="A1148" s="264">
        <v>1079</v>
      </c>
      <c r="B1148" s="263">
        <v>139.88902768292945</v>
      </c>
    </row>
    <row r="1149" spans="1:2" x14ac:dyDescent="0.25">
      <c r="A1149" s="264">
        <v>1080</v>
      </c>
      <c r="B1149" s="263">
        <v>141.68597649431425</v>
      </c>
    </row>
    <row r="1150" spans="1:2" x14ac:dyDescent="0.25">
      <c r="A1150" s="264">
        <v>1081</v>
      </c>
      <c r="B1150" s="263">
        <v>149.54560693718975</v>
      </c>
    </row>
    <row r="1151" spans="1:2" x14ac:dyDescent="0.25">
      <c r="A1151" s="264">
        <v>1082</v>
      </c>
      <c r="B1151" s="263">
        <v>104.71875688866416</v>
      </c>
    </row>
    <row r="1152" spans="1:2" x14ac:dyDescent="0.25">
      <c r="A1152" s="264">
        <v>1083</v>
      </c>
      <c r="B1152" s="263">
        <v>171.3965246892424</v>
      </c>
    </row>
    <row r="1153" spans="1:2" x14ac:dyDescent="0.25">
      <c r="A1153" s="264">
        <v>1084</v>
      </c>
      <c r="B1153" s="263">
        <v>63.35387808202529</v>
      </c>
    </row>
    <row r="1154" spans="1:2" x14ac:dyDescent="0.25">
      <c r="A1154" s="264">
        <v>1085</v>
      </c>
      <c r="B1154" s="263">
        <v>115.92029830615044</v>
      </c>
    </row>
    <row r="1155" spans="1:2" x14ac:dyDescent="0.25">
      <c r="A1155" s="264">
        <v>1086</v>
      </c>
      <c r="B1155" s="263">
        <v>113.67109296509099</v>
      </c>
    </row>
    <row r="1156" spans="1:2" x14ac:dyDescent="0.25">
      <c r="A1156" s="264">
        <v>1087</v>
      </c>
      <c r="B1156" s="263">
        <v>98.322237415878604</v>
      </c>
    </row>
    <row r="1157" spans="1:2" x14ac:dyDescent="0.25">
      <c r="A1157" s="264">
        <v>1088</v>
      </c>
      <c r="B1157" s="263">
        <v>135.4332023160394</v>
      </c>
    </row>
    <row r="1158" spans="1:2" x14ac:dyDescent="0.25">
      <c r="A1158" s="264">
        <v>1089</v>
      </c>
      <c r="B1158" s="263">
        <v>120.26420018530496</v>
      </c>
    </row>
    <row r="1159" spans="1:2" x14ac:dyDescent="0.25">
      <c r="A1159" s="264">
        <v>1090</v>
      </c>
      <c r="B1159" s="263">
        <v>102.16416741597159</v>
      </c>
    </row>
    <row r="1160" spans="1:2" x14ac:dyDescent="0.25">
      <c r="A1160" s="264">
        <v>1091</v>
      </c>
      <c r="B1160" s="263">
        <v>123.15724774234768</v>
      </c>
    </row>
    <row r="1161" spans="1:2" x14ac:dyDescent="0.25">
      <c r="A1161" s="264">
        <v>1092</v>
      </c>
      <c r="B1161" s="263">
        <v>101.53097143303341</v>
      </c>
    </row>
    <row r="1162" spans="1:2" x14ac:dyDescent="0.25">
      <c r="A1162" s="264">
        <v>1093</v>
      </c>
      <c r="B1162" s="263">
        <v>116.32277879217439</v>
      </c>
    </row>
    <row r="1163" spans="1:2" x14ac:dyDescent="0.25">
      <c r="A1163" s="264">
        <v>1094</v>
      </c>
      <c r="B1163" s="263">
        <v>123.19198648310345</v>
      </c>
    </row>
    <row r="1164" spans="1:2" x14ac:dyDescent="0.25">
      <c r="A1164" s="264">
        <v>1095</v>
      </c>
      <c r="B1164" s="263">
        <v>112.86567108536238</v>
      </c>
    </row>
    <row r="1165" spans="1:2" x14ac:dyDescent="0.25">
      <c r="A1165" s="264">
        <v>1096</v>
      </c>
      <c r="B1165" s="263">
        <v>121.4086531322377</v>
      </c>
    </row>
    <row r="1166" spans="1:2" x14ac:dyDescent="0.25">
      <c r="A1166" s="264">
        <v>1097</v>
      </c>
      <c r="B1166" s="263">
        <v>130.20308442553628</v>
      </c>
    </row>
    <row r="1167" spans="1:2" x14ac:dyDescent="0.25">
      <c r="A1167" s="264">
        <v>1098</v>
      </c>
      <c r="B1167" s="263">
        <v>105.79566086036871</v>
      </c>
    </row>
    <row r="1168" spans="1:2" x14ac:dyDescent="0.25">
      <c r="A1168" s="264">
        <v>1099</v>
      </c>
      <c r="B1168" s="263">
        <v>171.72917427676231</v>
      </c>
    </row>
    <row r="1169" spans="1:2" x14ac:dyDescent="0.25">
      <c r="A1169" s="264">
        <v>1100</v>
      </c>
      <c r="B1169" s="263">
        <v>124.91988746821569</v>
      </c>
    </row>
    <row r="1170" spans="1:2" x14ac:dyDescent="0.25">
      <c r="A1170" s="264">
        <v>1101</v>
      </c>
      <c r="B1170" s="263">
        <v>119.51199629666969</v>
      </c>
    </row>
    <row r="1171" spans="1:2" x14ac:dyDescent="0.25">
      <c r="A1171" s="264">
        <v>1102</v>
      </c>
      <c r="B1171" s="263">
        <v>80.995345299619601</v>
      </c>
    </row>
    <row r="1172" spans="1:2" x14ac:dyDescent="0.25">
      <c r="A1172" s="264">
        <v>1103</v>
      </c>
      <c r="B1172" s="263">
        <v>140.27309880261262</v>
      </c>
    </row>
    <row r="1173" spans="1:2" x14ac:dyDescent="0.25">
      <c r="A1173" s="264">
        <v>1104</v>
      </c>
      <c r="B1173" s="263">
        <v>148.29906543300865</v>
      </c>
    </row>
    <row r="1174" spans="1:2" x14ac:dyDescent="0.25">
      <c r="A1174" s="264">
        <v>1105</v>
      </c>
      <c r="B1174" s="263">
        <v>98.901344356792606</v>
      </c>
    </row>
    <row r="1175" spans="1:2" x14ac:dyDescent="0.25">
      <c r="A1175" s="264">
        <v>1106</v>
      </c>
      <c r="B1175" s="263">
        <v>173.99195448219734</v>
      </c>
    </row>
    <row r="1176" spans="1:2" x14ac:dyDescent="0.25">
      <c r="A1176" s="264">
        <v>1107</v>
      </c>
      <c r="B1176" s="263">
        <v>103.56494994806184</v>
      </c>
    </row>
    <row r="1177" spans="1:2" x14ac:dyDescent="0.25">
      <c r="A1177" s="264">
        <v>1108</v>
      </c>
      <c r="B1177" s="263">
        <v>134.21457266976913</v>
      </c>
    </row>
    <row r="1178" spans="1:2" x14ac:dyDescent="0.25">
      <c r="A1178" s="264">
        <v>1109</v>
      </c>
      <c r="B1178" s="263">
        <v>108.17364783530616</v>
      </c>
    </row>
    <row r="1179" spans="1:2" x14ac:dyDescent="0.25">
      <c r="A1179" s="264">
        <v>1110</v>
      </c>
      <c r="B1179" s="263">
        <v>106.87931869978101</v>
      </c>
    </row>
    <row r="1180" spans="1:2" x14ac:dyDescent="0.25">
      <c r="A1180" s="264">
        <v>1111</v>
      </c>
      <c r="B1180" s="263">
        <v>139.28556892037739</v>
      </c>
    </row>
    <row r="1181" spans="1:2" x14ac:dyDescent="0.25">
      <c r="A1181" s="264">
        <v>1112</v>
      </c>
      <c r="B1181" s="263">
        <v>96.989141786837934</v>
      </c>
    </row>
    <row r="1182" spans="1:2" x14ac:dyDescent="0.25">
      <c r="A1182" s="264">
        <v>1113</v>
      </c>
      <c r="B1182" s="263">
        <v>103.47101311006591</v>
      </c>
    </row>
    <row r="1183" spans="1:2" x14ac:dyDescent="0.25">
      <c r="A1183" s="264">
        <v>1114</v>
      </c>
      <c r="B1183" s="263">
        <v>91.130866733897633</v>
      </c>
    </row>
    <row r="1184" spans="1:2" x14ac:dyDescent="0.25">
      <c r="A1184" s="264">
        <v>1115</v>
      </c>
      <c r="B1184" s="263">
        <v>116.11461956874355</v>
      </c>
    </row>
    <row r="1185" spans="1:2" x14ac:dyDescent="0.25">
      <c r="A1185" s="264">
        <v>1116</v>
      </c>
      <c r="B1185" s="263">
        <v>138.73892770394332</v>
      </c>
    </row>
    <row r="1186" spans="1:2" x14ac:dyDescent="0.25">
      <c r="A1186" s="264">
        <v>1117</v>
      </c>
      <c r="B1186" s="263">
        <v>132.16180051081051</v>
      </c>
    </row>
    <row r="1187" spans="1:2" x14ac:dyDescent="0.25">
      <c r="A1187" s="264">
        <v>1118</v>
      </c>
      <c r="B1187" s="263">
        <v>106.3177586034932</v>
      </c>
    </row>
    <row r="1188" spans="1:2" x14ac:dyDescent="0.25">
      <c r="A1188" s="264">
        <v>1119</v>
      </c>
      <c r="B1188" s="263">
        <v>118.78946320987559</v>
      </c>
    </row>
    <row r="1189" spans="1:2" x14ac:dyDescent="0.25">
      <c r="A1189" s="264">
        <v>1120</v>
      </c>
      <c r="B1189" s="263">
        <v>85.588259730186849</v>
      </c>
    </row>
    <row r="1190" spans="1:2" x14ac:dyDescent="0.25">
      <c r="A1190" s="264">
        <v>1121</v>
      </c>
      <c r="B1190" s="263">
        <v>101.07371559457644</v>
      </c>
    </row>
    <row r="1191" spans="1:2" x14ac:dyDescent="0.25">
      <c r="A1191" s="264">
        <v>1122</v>
      </c>
      <c r="B1191" s="263">
        <v>119.2532020305371</v>
      </c>
    </row>
    <row r="1192" spans="1:2" x14ac:dyDescent="0.25">
      <c r="A1192" s="264">
        <v>1123</v>
      </c>
      <c r="B1192" s="263">
        <v>127.56724649195601</v>
      </c>
    </row>
    <row r="1193" spans="1:2" x14ac:dyDescent="0.25">
      <c r="A1193" s="264">
        <v>1124</v>
      </c>
      <c r="B1193" s="263">
        <v>135.75433010530259</v>
      </c>
    </row>
    <row r="1194" spans="1:2" x14ac:dyDescent="0.25">
      <c r="A1194" s="264">
        <v>1125</v>
      </c>
      <c r="B1194" s="263">
        <v>132.76638574412135</v>
      </c>
    </row>
    <row r="1195" spans="1:2" x14ac:dyDescent="0.25">
      <c r="A1195" s="264">
        <v>1126</v>
      </c>
      <c r="B1195" s="263">
        <v>106.09527722915844</v>
      </c>
    </row>
    <row r="1196" spans="1:2" x14ac:dyDescent="0.25">
      <c r="A1196" s="264">
        <v>1127</v>
      </c>
      <c r="B1196" s="263">
        <v>98.565082060097851</v>
      </c>
    </row>
    <row r="1197" spans="1:2" x14ac:dyDescent="0.25">
      <c r="A1197" s="264">
        <v>1128</v>
      </c>
      <c r="B1197" s="263">
        <v>144.84195880542316</v>
      </c>
    </row>
    <row r="1198" spans="1:2" x14ac:dyDescent="0.25">
      <c r="A1198" s="264">
        <v>1129</v>
      </c>
      <c r="B1198" s="263">
        <v>142.75250517968814</v>
      </c>
    </row>
    <row r="1199" spans="1:2" x14ac:dyDescent="0.25">
      <c r="A1199" s="264">
        <v>1130</v>
      </c>
      <c r="B1199" s="263">
        <v>136.39036201474008</v>
      </c>
    </row>
    <row r="1200" spans="1:2" x14ac:dyDescent="0.25">
      <c r="A1200" s="264">
        <v>1131</v>
      </c>
      <c r="B1200" s="263">
        <v>110.70394003946873</v>
      </c>
    </row>
    <row r="1201" spans="1:2" x14ac:dyDescent="0.25">
      <c r="A1201" s="264">
        <v>1132</v>
      </c>
      <c r="B1201" s="263">
        <v>129.30920100956067</v>
      </c>
    </row>
    <row r="1202" spans="1:2" x14ac:dyDescent="0.25">
      <c r="A1202" s="264">
        <v>1133</v>
      </c>
      <c r="B1202" s="263">
        <v>119.91198635365966</v>
      </c>
    </row>
    <row r="1203" spans="1:2" x14ac:dyDescent="0.25">
      <c r="A1203" s="264">
        <v>1134</v>
      </c>
      <c r="B1203" s="263">
        <v>110.98340693908949</v>
      </c>
    </row>
    <row r="1204" spans="1:2" x14ac:dyDescent="0.25">
      <c r="A1204" s="264">
        <v>1135</v>
      </c>
      <c r="B1204" s="263">
        <v>162.47563532836159</v>
      </c>
    </row>
    <row r="1205" spans="1:2" x14ac:dyDescent="0.25">
      <c r="A1205" s="264">
        <v>1136</v>
      </c>
      <c r="B1205" s="263">
        <v>147.26431582404896</v>
      </c>
    </row>
    <row r="1206" spans="1:2" x14ac:dyDescent="0.25">
      <c r="A1206" s="264">
        <v>1137</v>
      </c>
      <c r="B1206" s="263">
        <v>105.89211909181893</v>
      </c>
    </row>
    <row r="1207" spans="1:2" x14ac:dyDescent="0.25">
      <c r="A1207" s="264">
        <v>1138</v>
      </c>
      <c r="B1207" s="263">
        <v>149.11504946004624</v>
      </c>
    </row>
    <row r="1208" spans="1:2" x14ac:dyDescent="0.25">
      <c r="A1208" s="264">
        <v>1139</v>
      </c>
      <c r="B1208" s="263">
        <v>130.14524763334032</v>
      </c>
    </row>
    <row r="1209" spans="1:2" x14ac:dyDescent="0.25">
      <c r="A1209" s="264">
        <v>1140</v>
      </c>
      <c r="B1209" s="263">
        <v>121.63613272429302</v>
      </c>
    </row>
    <row r="1210" spans="1:2" x14ac:dyDescent="0.25">
      <c r="A1210" s="264">
        <v>1141</v>
      </c>
      <c r="B1210" s="263">
        <v>146.11083966110681</v>
      </c>
    </row>
    <row r="1211" spans="1:2" x14ac:dyDescent="0.25">
      <c r="A1211" s="264">
        <v>1142</v>
      </c>
      <c r="B1211" s="263">
        <v>132.98007215142997</v>
      </c>
    </row>
    <row r="1212" spans="1:2" x14ac:dyDescent="0.25">
      <c r="A1212" s="264">
        <v>1143</v>
      </c>
      <c r="B1212" s="263">
        <v>132.74853876905087</v>
      </c>
    </row>
    <row r="1213" spans="1:2" x14ac:dyDescent="0.25">
      <c r="A1213" s="264">
        <v>1144</v>
      </c>
      <c r="B1213" s="263">
        <v>128.75213581358778</v>
      </c>
    </row>
    <row r="1214" spans="1:2" x14ac:dyDescent="0.25">
      <c r="A1214" s="264">
        <v>1145</v>
      </c>
      <c r="B1214" s="263">
        <v>138.45557833010497</v>
      </c>
    </row>
    <row r="1215" spans="1:2" x14ac:dyDescent="0.25">
      <c r="A1215" s="264">
        <v>1146</v>
      </c>
      <c r="B1215" s="263">
        <v>91.057889515056559</v>
      </c>
    </row>
    <row r="1216" spans="1:2" x14ac:dyDescent="0.25">
      <c r="A1216" s="264">
        <v>1147</v>
      </c>
      <c r="B1216" s="263">
        <v>152.16241776690569</v>
      </c>
    </row>
    <row r="1217" spans="1:2" x14ac:dyDescent="0.25">
      <c r="A1217" s="264">
        <v>1148</v>
      </c>
      <c r="B1217" s="263">
        <v>115.1973799761908</v>
      </c>
    </row>
    <row r="1218" spans="1:2" x14ac:dyDescent="0.25">
      <c r="A1218" s="264">
        <v>1149</v>
      </c>
      <c r="B1218" s="263">
        <v>117.29357281841446</v>
      </c>
    </row>
    <row r="1219" spans="1:2" x14ac:dyDescent="0.25">
      <c r="A1219" s="264">
        <v>1150</v>
      </c>
      <c r="B1219" s="263">
        <v>117.76085304990616</v>
      </c>
    </row>
    <row r="1220" spans="1:2" x14ac:dyDescent="0.25">
      <c r="A1220" s="264">
        <v>1151</v>
      </c>
      <c r="B1220" s="263">
        <v>94.390550701487385</v>
      </c>
    </row>
    <row r="1221" spans="1:2" x14ac:dyDescent="0.25">
      <c r="A1221" s="264">
        <v>1152</v>
      </c>
      <c r="B1221" s="263">
        <v>166.31522294805185</v>
      </c>
    </row>
    <row r="1222" spans="1:2" x14ac:dyDescent="0.25">
      <c r="A1222" s="264">
        <v>1153</v>
      </c>
      <c r="B1222" s="263">
        <v>115.01606741875098</v>
      </c>
    </row>
    <row r="1223" spans="1:2" x14ac:dyDescent="0.25">
      <c r="A1223" s="264">
        <v>1154</v>
      </c>
      <c r="B1223" s="263">
        <v>108.70998788341883</v>
      </c>
    </row>
    <row r="1224" spans="1:2" x14ac:dyDescent="0.25">
      <c r="A1224" s="264">
        <v>1155</v>
      </c>
      <c r="B1224" s="263">
        <v>137.95645784652632</v>
      </c>
    </row>
    <row r="1225" spans="1:2" x14ac:dyDescent="0.25">
      <c r="A1225" s="264">
        <v>1156</v>
      </c>
      <c r="B1225" s="263">
        <v>76.243757266901952</v>
      </c>
    </row>
    <row r="1226" spans="1:2" x14ac:dyDescent="0.25">
      <c r="A1226" s="264">
        <v>1157</v>
      </c>
      <c r="B1226" s="263">
        <v>132.24088381851774</v>
      </c>
    </row>
    <row r="1227" spans="1:2" x14ac:dyDescent="0.25">
      <c r="A1227" s="264">
        <v>1158</v>
      </c>
      <c r="B1227" s="263">
        <v>152.57826343835646</v>
      </c>
    </row>
    <row r="1228" spans="1:2" x14ac:dyDescent="0.25">
      <c r="A1228" s="264">
        <v>1159</v>
      </c>
      <c r="B1228" s="263">
        <v>83.188783837466801</v>
      </c>
    </row>
    <row r="1229" spans="1:2" x14ac:dyDescent="0.25">
      <c r="A1229" s="264">
        <v>1160</v>
      </c>
      <c r="B1229" s="263">
        <v>76.588552675947966</v>
      </c>
    </row>
    <row r="1230" spans="1:2" x14ac:dyDescent="0.25">
      <c r="A1230" s="264">
        <v>1161</v>
      </c>
      <c r="B1230" s="263">
        <v>129.91055602320782</v>
      </c>
    </row>
    <row r="1231" spans="1:2" x14ac:dyDescent="0.25">
      <c r="A1231" s="264">
        <v>1162</v>
      </c>
      <c r="B1231" s="263">
        <v>96.951248884789209</v>
      </c>
    </row>
    <row r="1232" spans="1:2" x14ac:dyDescent="0.25">
      <c r="A1232" s="264">
        <v>1163</v>
      </c>
      <c r="B1232" s="263">
        <v>143.30363696161777</v>
      </c>
    </row>
    <row r="1233" spans="1:2" x14ac:dyDescent="0.25">
      <c r="A1233" s="264">
        <v>1164</v>
      </c>
      <c r="B1233" s="263">
        <v>120.30607216561695</v>
      </c>
    </row>
    <row r="1234" spans="1:2" x14ac:dyDescent="0.25">
      <c r="A1234" s="264">
        <v>1165</v>
      </c>
      <c r="B1234" s="263">
        <v>111.20515719794165</v>
      </c>
    </row>
    <row r="1235" spans="1:2" x14ac:dyDescent="0.25">
      <c r="A1235" s="264">
        <v>1166</v>
      </c>
      <c r="B1235" s="263">
        <v>130.99164653514038</v>
      </c>
    </row>
    <row r="1236" spans="1:2" x14ac:dyDescent="0.25">
      <c r="A1236" s="264">
        <v>1167</v>
      </c>
      <c r="B1236" s="263">
        <v>124.89452008686986</v>
      </c>
    </row>
    <row r="1237" spans="1:2" x14ac:dyDescent="0.25">
      <c r="A1237" s="264">
        <v>1168</v>
      </c>
      <c r="B1237" s="263">
        <v>119.37218336254806</v>
      </c>
    </row>
    <row r="1238" spans="1:2" x14ac:dyDescent="0.25">
      <c r="A1238" s="264">
        <v>1169</v>
      </c>
      <c r="B1238" s="263">
        <v>145.79243474358776</v>
      </c>
    </row>
    <row r="1239" spans="1:2" x14ac:dyDescent="0.25">
      <c r="A1239" s="264">
        <v>1170</v>
      </c>
      <c r="B1239" s="263">
        <v>105.19931825511692</v>
      </c>
    </row>
    <row r="1240" spans="1:2" x14ac:dyDescent="0.25">
      <c r="A1240" s="264">
        <v>1171</v>
      </c>
      <c r="B1240" s="263">
        <v>127.23769618583812</v>
      </c>
    </row>
    <row r="1241" spans="1:2" x14ac:dyDescent="0.25">
      <c r="A1241" s="264">
        <v>1172</v>
      </c>
      <c r="B1241" s="263">
        <v>115.85827962434375</v>
      </c>
    </row>
    <row r="1242" spans="1:2" x14ac:dyDescent="0.25">
      <c r="A1242" s="264">
        <v>1173</v>
      </c>
      <c r="B1242" s="263">
        <v>161.40089455383267</v>
      </c>
    </row>
    <row r="1243" spans="1:2" x14ac:dyDescent="0.25">
      <c r="A1243" s="264">
        <v>1174</v>
      </c>
      <c r="B1243" s="263">
        <v>106.93196028208889</v>
      </c>
    </row>
    <row r="1244" spans="1:2" x14ac:dyDescent="0.25">
      <c r="A1244" s="264">
        <v>1175</v>
      </c>
      <c r="B1244" s="263">
        <v>132.67873770955731</v>
      </c>
    </row>
    <row r="1245" spans="1:2" x14ac:dyDescent="0.25">
      <c r="A1245" s="264">
        <v>1176</v>
      </c>
      <c r="B1245" s="263">
        <v>135.31200538691232</v>
      </c>
    </row>
    <row r="1246" spans="1:2" x14ac:dyDescent="0.25">
      <c r="A1246" s="264">
        <v>1177</v>
      </c>
      <c r="B1246" s="263">
        <v>111.07731741905125</v>
      </c>
    </row>
    <row r="1247" spans="1:2" x14ac:dyDescent="0.25">
      <c r="A1247" s="264">
        <v>1178</v>
      </c>
      <c r="B1247" s="263">
        <v>100.62842340792977</v>
      </c>
    </row>
    <row r="1248" spans="1:2" x14ac:dyDescent="0.25">
      <c r="A1248" s="264">
        <v>1179</v>
      </c>
      <c r="B1248" s="263">
        <v>122.62087637918239</v>
      </c>
    </row>
    <row r="1249" spans="1:2" x14ac:dyDescent="0.25">
      <c r="A1249" s="264">
        <v>1180</v>
      </c>
      <c r="B1249" s="263">
        <v>115.89831549081138</v>
      </c>
    </row>
    <row r="1250" spans="1:2" x14ac:dyDescent="0.25">
      <c r="A1250" s="264">
        <v>1181</v>
      </c>
      <c r="B1250" s="263">
        <v>112.18566669283643</v>
      </c>
    </row>
    <row r="1251" spans="1:2" x14ac:dyDescent="0.25">
      <c r="A1251" s="264">
        <v>1182</v>
      </c>
      <c r="B1251" s="263">
        <v>102.55505700883596</v>
      </c>
    </row>
    <row r="1252" spans="1:2" x14ac:dyDescent="0.25">
      <c r="A1252" s="264">
        <v>1183</v>
      </c>
      <c r="B1252" s="263">
        <v>139.66297496193152</v>
      </c>
    </row>
    <row r="1253" spans="1:2" x14ac:dyDescent="0.25">
      <c r="A1253" s="264">
        <v>1184</v>
      </c>
      <c r="B1253" s="263">
        <v>120.89841760658415</v>
      </c>
    </row>
    <row r="1254" spans="1:2" x14ac:dyDescent="0.25">
      <c r="A1254" s="264">
        <v>1185</v>
      </c>
      <c r="B1254" s="263">
        <v>99.931395095037331</v>
      </c>
    </row>
    <row r="1255" spans="1:2" x14ac:dyDescent="0.25">
      <c r="A1255" s="264">
        <v>1186</v>
      </c>
      <c r="B1255" s="263">
        <v>108.71312008012717</v>
      </c>
    </row>
    <row r="1256" spans="1:2" x14ac:dyDescent="0.25">
      <c r="A1256" s="264">
        <v>1187</v>
      </c>
      <c r="B1256" s="263">
        <v>149.60865351483969</v>
      </c>
    </row>
    <row r="1257" spans="1:2" x14ac:dyDescent="0.25">
      <c r="A1257" s="264">
        <v>1188</v>
      </c>
      <c r="B1257" s="263">
        <v>124.19515349193301</v>
      </c>
    </row>
    <row r="1258" spans="1:2" x14ac:dyDescent="0.25">
      <c r="A1258" s="264">
        <v>1189</v>
      </c>
      <c r="B1258" s="263">
        <v>114.8874815577899</v>
      </c>
    </row>
    <row r="1259" spans="1:2" x14ac:dyDescent="0.25">
      <c r="A1259" s="264">
        <v>1190</v>
      </c>
      <c r="B1259" s="263">
        <v>134.22145876885853</v>
      </c>
    </row>
    <row r="1260" spans="1:2" x14ac:dyDescent="0.25">
      <c r="A1260" s="264">
        <v>1191</v>
      </c>
      <c r="B1260" s="263">
        <v>112.8404627364491</v>
      </c>
    </row>
    <row r="1261" spans="1:2" x14ac:dyDescent="0.25">
      <c r="A1261" s="264">
        <v>1192</v>
      </c>
      <c r="B1261" s="263">
        <v>161.45137747135038</v>
      </c>
    </row>
    <row r="1262" spans="1:2" x14ac:dyDescent="0.25">
      <c r="A1262" s="264">
        <v>1193</v>
      </c>
      <c r="B1262" s="263">
        <v>134.05200353289217</v>
      </c>
    </row>
    <row r="1263" spans="1:2" x14ac:dyDescent="0.25">
      <c r="A1263" s="264">
        <v>1194</v>
      </c>
      <c r="B1263" s="263">
        <v>101.16160209031084</v>
      </c>
    </row>
    <row r="1264" spans="1:2" x14ac:dyDescent="0.25">
      <c r="A1264" s="264">
        <v>1195</v>
      </c>
      <c r="B1264" s="263">
        <v>85.373899897108018</v>
      </c>
    </row>
    <row r="1265" spans="1:2" x14ac:dyDescent="0.25">
      <c r="A1265" s="264">
        <v>1196</v>
      </c>
      <c r="B1265" s="263">
        <v>79.106333662955393</v>
      </c>
    </row>
    <row r="1266" spans="1:2" x14ac:dyDescent="0.25">
      <c r="A1266" s="264">
        <v>1197</v>
      </c>
      <c r="B1266" s="263">
        <v>123.34681461275723</v>
      </c>
    </row>
    <row r="1267" spans="1:2" x14ac:dyDescent="0.25">
      <c r="A1267" s="264">
        <v>1198</v>
      </c>
      <c r="B1267" s="263">
        <v>153.68773849712287</v>
      </c>
    </row>
    <row r="1268" spans="1:2" x14ac:dyDescent="0.25">
      <c r="A1268" s="264">
        <v>1199</v>
      </c>
      <c r="B1268" s="263">
        <v>156.19743473099658</v>
      </c>
    </row>
    <row r="1269" spans="1:2" x14ac:dyDescent="0.25">
      <c r="A1269" s="264">
        <v>1200</v>
      </c>
      <c r="B1269" s="263">
        <v>112.39616162321677</v>
      </c>
    </row>
    <row r="1270" spans="1:2" x14ac:dyDescent="0.25">
      <c r="A1270" s="264">
        <v>1201</v>
      </c>
      <c r="B1270" s="263">
        <v>119.8438404334684</v>
      </c>
    </row>
    <row r="1271" spans="1:2" x14ac:dyDescent="0.25">
      <c r="A1271" s="264">
        <v>1202</v>
      </c>
      <c r="B1271" s="263">
        <v>130.28932965268302</v>
      </c>
    </row>
    <row r="1272" spans="1:2" x14ac:dyDescent="0.25">
      <c r="A1272" s="264">
        <v>1203</v>
      </c>
      <c r="B1272" s="263">
        <v>79.941048827412942</v>
      </c>
    </row>
    <row r="1273" spans="1:2" x14ac:dyDescent="0.25">
      <c r="A1273" s="264">
        <v>1204</v>
      </c>
      <c r="B1273" s="263">
        <v>133.86260287130239</v>
      </c>
    </row>
    <row r="1274" spans="1:2" x14ac:dyDescent="0.25">
      <c r="A1274" s="264">
        <v>1205</v>
      </c>
      <c r="B1274" s="263">
        <v>126.6385379046334</v>
      </c>
    </row>
    <row r="1275" spans="1:2" x14ac:dyDescent="0.25">
      <c r="A1275" s="264">
        <v>1206</v>
      </c>
      <c r="B1275" s="263">
        <v>103.93634924353677</v>
      </c>
    </row>
    <row r="1276" spans="1:2" x14ac:dyDescent="0.25">
      <c r="A1276" s="264">
        <v>1207</v>
      </c>
      <c r="B1276" s="263">
        <v>125.76737495987682</v>
      </c>
    </row>
    <row r="1277" spans="1:2" x14ac:dyDescent="0.25">
      <c r="A1277" s="264">
        <v>1208</v>
      </c>
      <c r="B1277" s="263">
        <v>165.4655982793839</v>
      </c>
    </row>
    <row r="1278" spans="1:2" x14ac:dyDescent="0.25">
      <c r="A1278" s="264">
        <v>1209</v>
      </c>
      <c r="B1278" s="263">
        <v>103.62831898337532</v>
      </c>
    </row>
    <row r="1279" spans="1:2" x14ac:dyDescent="0.25">
      <c r="A1279" s="264">
        <v>1210</v>
      </c>
      <c r="B1279" s="263">
        <v>126.52517278861075</v>
      </c>
    </row>
    <row r="1280" spans="1:2" x14ac:dyDescent="0.25">
      <c r="A1280" s="264">
        <v>1211</v>
      </c>
      <c r="B1280" s="263">
        <v>93.462580516462253</v>
      </c>
    </row>
    <row r="1281" spans="1:2" x14ac:dyDescent="0.25">
      <c r="A1281" s="264">
        <v>1212</v>
      </c>
      <c r="B1281" s="263">
        <v>101.88338166934294</v>
      </c>
    </row>
    <row r="1282" spans="1:2" x14ac:dyDescent="0.25">
      <c r="A1282" s="264">
        <v>1213</v>
      </c>
      <c r="B1282" s="263">
        <v>145.3285761608966</v>
      </c>
    </row>
    <row r="1283" spans="1:2" x14ac:dyDescent="0.25">
      <c r="A1283" s="264">
        <v>1214</v>
      </c>
      <c r="B1283" s="263">
        <v>103.07504835409519</v>
      </c>
    </row>
    <row r="1284" spans="1:2" x14ac:dyDescent="0.25">
      <c r="A1284" s="264">
        <v>1215</v>
      </c>
      <c r="B1284" s="263">
        <v>85.596576869990088</v>
      </c>
    </row>
    <row r="1285" spans="1:2" x14ac:dyDescent="0.25">
      <c r="A1285" s="264">
        <v>1216</v>
      </c>
      <c r="B1285" s="263">
        <v>127.54574590180357</v>
      </c>
    </row>
    <row r="1286" spans="1:2" x14ac:dyDescent="0.25">
      <c r="A1286" s="264">
        <v>1217</v>
      </c>
      <c r="B1286" s="263">
        <v>152.25761907115734</v>
      </c>
    </row>
    <row r="1287" spans="1:2" x14ac:dyDescent="0.25">
      <c r="A1287" s="264">
        <v>1218</v>
      </c>
      <c r="B1287" s="263">
        <v>126.44161489771601</v>
      </c>
    </row>
    <row r="1288" spans="1:2" x14ac:dyDescent="0.25">
      <c r="A1288" s="264">
        <v>1219</v>
      </c>
      <c r="B1288" s="263">
        <v>150.79071710754346</v>
      </c>
    </row>
    <row r="1289" spans="1:2" x14ac:dyDescent="0.25">
      <c r="A1289" s="264">
        <v>1220</v>
      </c>
      <c r="B1289" s="263">
        <v>137.47303312346904</v>
      </c>
    </row>
    <row r="1290" spans="1:2" x14ac:dyDescent="0.25">
      <c r="A1290" s="264">
        <v>1221</v>
      </c>
      <c r="B1290" s="263">
        <v>72.44884747137786</v>
      </c>
    </row>
    <row r="1291" spans="1:2" x14ac:dyDescent="0.25">
      <c r="A1291" s="264">
        <v>1222</v>
      </c>
      <c r="B1291" s="263">
        <v>143.43036992344631</v>
      </c>
    </row>
    <row r="1292" spans="1:2" x14ac:dyDescent="0.25">
      <c r="A1292" s="264">
        <v>1223</v>
      </c>
      <c r="B1292" s="263">
        <v>120.34742394673212</v>
      </c>
    </row>
    <row r="1293" spans="1:2" x14ac:dyDescent="0.25">
      <c r="A1293" s="264">
        <v>1224</v>
      </c>
      <c r="B1293" s="263">
        <v>147.32392575428639</v>
      </c>
    </row>
    <row r="1294" spans="1:2" x14ac:dyDescent="0.25">
      <c r="A1294" s="264">
        <v>1225</v>
      </c>
      <c r="B1294" s="263">
        <v>151.87570118699452</v>
      </c>
    </row>
    <row r="1295" spans="1:2" x14ac:dyDescent="0.25">
      <c r="A1295" s="264">
        <v>1226</v>
      </c>
      <c r="B1295" s="263">
        <v>147.84997926807802</v>
      </c>
    </row>
    <row r="1296" spans="1:2" x14ac:dyDescent="0.25">
      <c r="A1296" s="264">
        <v>1227</v>
      </c>
      <c r="B1296" s="263">
        <v>83.621359670883805</v>
      </c>
    </row>
    <row r="1297" spans="1:2" x14ac:dyDescent="0.25">
      <c r="A1297" s="264">
        <v>1228</v>
      </c>
      <c r="B1297" s="263">
        <v>107.06379502126372</v>
      </c>
    </row>
    <row r="1298" spans="1:2" x14ac:dyDescent="0.25">
      <c r="A1298" s="264">
        <v>1229</v>
      </c>
      <c r="B1298" s="263">
        <v>111.92835099396302</v>
      </c>
    </row>
    <row r="1299" spans="1:2" x14ac:dyDescent="0.25">
      <c r="A1299" s="264">
        <v>1230</v>
      </c>
      <c r="B1299" s="263">
        <v>157.26536727241955</v>
      </c>
    </row>
    <row r="1300" spans="1:2" x14ac:dyDescent="0.25">
      <c r="A1300" s="264">
        <v>1231</v>
      </c>
      <c r="B1300" s="263">
        <v>88.031470952532217</v>
      </c>
    </row>
    <row r="1301" spans="1:2" x14ac:dyDescent="0.25">
      <c r="A1301" s="264">
        <v>1232</v>
      </c>
      <c r="B1301" s="263">
        <v>150.20317922102467</v>
      </c>
    </row>
    <row r="1302" spans="1:2" x14ac:dyDescent="0.25">
      <c r="A1302" s="264">
        <v>1233</v>
      </c>
      <c r="B1302" s="263">
        <v>127.72818674692334</v>
      </c>
    </row>
    <row r="1303" spans="1:2" x14ac:dyDescent="0.25">
      <c r="A1303" s="264">
        <v>1234</v>
      </c>
      <c r="B1303" s="263">
        <v>138.91637317258969</v>
      </c>
    </row>
    <row r="1304" spans="1:2" x14ac:dyDescent="0.25">
      <c r="A1304" s="264">
        <v>1235</v>
      </c>
      <c r="B1304" s="263">
        <v>92.974221923745048</v>
      </c>
    </row>
    <row r="1305" spans="1:2" x14ac:dyDescent="0.25">
      <c r="A1305" s="264">
        <v>1236</v>
      </c>
      <c r="B1305" s="263">
        <v>71.68931555833538</v>
      </c>
    </row>
    <row r="1306" spans="1:2" x14ac:dyDescent="0.25">
      <c r="A1306" s="264">
        <v>1237</v>
      </c>
      <c r="B1306" s="263">
        <v>108.81422117597701</v>
      </c>
    </row>
    <row r="1307" spans="1:2" x14ac:dyDescent="0.25">
      <c r="A1307" s="264">
        <v>1238</v>
      </c>
      <c r="B1307" s="263">
        <v>125.1853231811954</v>
      </c>
    </row>
    <row r="1308" spans="1:2" x14ac:dyDescent="0.25">
      <c r="A1308" s="264">
        <v>1239</v>
      </c>
      <c r="B1308" s="263">
        <v>130.07845608955759</v>
      </c>
    </row>
    <row r="1309" spans="1:2" x14ac:dyDescent="0.25">
      <c r="A1309" s="264">
        <v>1240</v>
      </c>
      <c r="B1309" s="263">
        <v>148.72326724524916</v>
      </c>
    </row>
    <row r="1310" spans="1:2" x14ac:dyDescent="0.25">
      <c r="A1310" s="264">
        <v>1241</v>
      </c>
      <c r="B1310" s="263">
        <v>111.99455302947041</v>
      </c>
    </row>
    <row r="1311" spans="1:2" x14ac:dyDescent="0.25">
      <c r="A1311" s="264">
        <v>1242</v>
      </c>
      <c r="B1311" s="263">
        <v>108.44817008731084</v>
      </c>
    </row>
    <row r="1312" spans="1:2" x14ac:dyDescent="0.25">
      <c r="A1312" s="264">
        <v>1243</v>
      </c>
      <c r="B1312" s="263">
        <v>146.24185376771402</v>
      </c>
    </row>
    <row r="1313" spans="1:2" x14ac:dyDescent="0.25">
      <c r="A1313" s="264">
        <v>1244</v>
      </c>
      <c r="B1313" s="263">
        <v>95.91027332764827</v>
      </c>
    </row>
    <row r="1314" spans="1:2" x14ac:dyDescent="0.25">
      <c r="A1314" s="264">
        <v>1245</v>
      </c>
      <c r="B1314" s="263">
        <v>141.73084071835439</v>
      </c>
    </row>
    <row r="1315" spans="1:2" x14ac:dyDescent="0.25">
      <c r="A1315" s="264">
        <v>1246</v>
      </c>
      <c r="B1315" s="263">
        <v>109.43785557813102</v>
      </c>
    </row>
    <row r="1316" spans="1:2" x14ac:dyDescent="0.25">
      <c r="A1316" s="264">
        <v>1247</v>
      </c>
      <c r="B1316" s="263">
        <v>82.378504030463546</v>
      </c>
    </row>
    <row r="1317" spans="1:2" x14ac:dyDescent="0.25">
      <c r="A1317" s="264">
        <v>1248</v>
      </c>
      <c r="B1317" s="263">
        <v>131.78602540178721</v>
      </c>
    </row>
    <row r="1318" spans="1:2" x14ac:dyDescent="0.25">
      <c r="A1318" s="264">
        <v>1249</v>
      </c>
      <c r="B1318" s="263">
        <v>100.53443260120557</v>
      </c>
    </row>
    <row r="1319" spans="1:2" x14ac:dyDescent="0.25">
      <c r="A1319" s="264">
        <v>1250</v>
      </c>
      <c r="B1319" s="263">
        <v>103.41150067944193</v>
      </c>
    </row>
    <row r="1320" spans="1:2" x14ac:dyDescent="0.25">
      <c r="A1320" s="264">
        <v>1251</v>
      </c>
      <c r="B1320" s="263">
        <v>123.1234718352303</v>
      </c>
    </row>
    <row r="1321" spans="1:2" x14ac:dyDescent="0.25">
      <c r="A1321" s="264">
        <v>1252</v>
      </c>
      <c r="B1321" s="263">
        <v>127.0594557811643</v>
      </c>
    </row>
    <row r="1322" spans="1:2" x14ac:dyDescent="0.25">
      <c r="A1322" s="264">
        <v>1253</v>
      </c>
      <c r="B1322" s="263">
        <v>132.24331026067267</v>
      </c>
    </row>
    <row r="1323" spans="1:2" x14ac:dyDescent="0.25">
      <c r="A1323" s="264">
        <v>1254</v>
      </c>
      <c r="B1323" s="263">
        <v>71.446341577607754</v>
      </c>
    </row>
    <row r="1324" spans="1:2" x14ac:dyDescent="0.25">
      <c r="A1324" s="264">
        <v>1255</v>
      </c>
      <c r="B1324" s="263">
        <v>111.57770806406818</v>
      </c>
    </row>
    <row r="1325" spans="1:2" x14ac:dyDescent="0.25">
      <c r="A1325" s="264">
        <v>1256</v>
      </c>
      <c r="B1325" s="263">
        <v>116.17201269731127</v>
      </c>
    </row>
    <row r="1326" spans="1:2" x14ac:dyDescent="0.25">
      <c r="A1326" s="264">
        <v>1257</v>
      </c>
      <c r="B1326" s="263">
        <v>120.86627013004328</v>
      </c>
    </row>
    <row r="1327" spans="1:2" x14ac:dyDescent="0.25">
      <c r="A1327" s="264">
        <v>1258</v>
      </c>
      <c r="B1327" s="263">
        <v>106.03852477544659</v>
      </c>
    </row>
    <row r="1328" spans="1:2" x14ac:dyDescent="0.25">
      <c r="A1328" s="264">
        <v>1259</v>
      </c>
      <c r="B1328" s="263">
        <v>177.88229106150749</v>
      </c>
    </row>
    <row r="1329" spans="1:2" x14ac:dyDescent="0.25">
      <c r="A1329" s="264">
        <v>1260</v>
      </c>
      <c r="B1329" s="263">
        <v>98.825473943056053</v>
      </c>
    </row>
    <row r="1330" spans="1:2" x14ac:dyDescent="0.25">
      <c r="A1330" s="264">
        <v>1261</v>
      </c>
      <c r="B1330" s="263">
        <v>67.681082175559794</v>
      </c>
    </row>
    <row r="1331" spans="1:2" x14ac:dyDescent="0.25">
      <c r="A1331" s="264">
        <v>1262</v>
      </c>
      <c r="B1331" s="263">
        <v>98.076876714587314</v>
      </c>
    </row>
    <row r="1332" spans="1:2" x14ac:dyDescent="0.25">
      <c r="A1332" s="264">
        <v>1263</v>
      </c>
      <c r="B1332" s="263">
        <v>112.20687215651978</v>
      </c>
    </row>
    <row r="1333" spans="1:2" x14ac:dyDescent="0.25">
      <c r="A1333" s="264">
        <v>1264</v>
      </c>
      <c r="B1333" s="263">
        <v>110.9256592792556</v>
      </c>
    </row>
    <row r="1334" spans="1:2" x14ac:dyDescent="0.25">
      <c r="A1334" s="264">
        <v>1265</v>
      </c>
      <c r="B1334" s="263">
        <v>121.2315204554849</v>
      </c>
    </row>
    <row r="1335" spans="1:2" x14ac:dyDescent="0.25">
      <c r="A1335" s="264">
        <v>1266</v>
      </c>
      <c r="B1335" s="263">
        <v>108.93653212752783</v>
      </c>
    </row>
    <row r="1336" spans="1:2" x14ac:dyDescent="0.25">
      <c r="A1336" s="264">
        <v>1267</v>
      </c>
      <c r="B1336" s="263">
        <v>119.93427349149783</v>
      </c>
    </row>
    <row r="1337" spans="1:2" x14ac:dyDescent="0.25">
      <c r="A1337" s="264">
        <v>1268</v>
      </c>
      <c r="B1337" s="263">
        <v>120.90547031746678</v>
      </c>
    </row>
    <row r="1338" spans="1:2" x14ac:dyDescent="0.25">
      <c r="A1338" s="264">
        <v>1269</v>
      </c>
      <c r="B1338" s="263">
        <v>137.55983552312668</v>
      </c>
    </row>
    <row r="1339" spans="1:2" x14ac:dyDescent="0.25">
      <c r="A1339" s="264">
        <v>1270</v>
      </c>
      <c r="B1339" s="263">
        <v>97.814059558867243</v>
      </c>
    </row>
    <row r="1340" spans="1:2" x14ac:dyDescent="0.25">
      <c r="A1340" s="264">
        <v>1271</v>
      </c>
      <c r="B1340" s="263">
        <v>115.78474775870663</v>
      </c>
    </row>
    <row r="1341" spans="1:2" x14ac:dyDescent="0.25">
      <c r="A1341" s="264">
        <v>1272</v>
      </c>
      <c r="B1341" s="263">
        <v>148.69284826255648</v>
      </c>
    </row>
    <row r="1342" spans="1:2" x14ac:dyDescent="0.25">
      <c r="A1342" s="264">
        <v>1273</v>
      </c>
      <c r="B1342" s="263">
        <v>149.68818206019063</v>
      </c>
    </row>
    <row r="1343" spans="1:2" x14ac:dyDescent="0.25">
      <c r="A1343" s="264">
        <v>1274</v>
      </c>
      <c r="B1343" s="263">
        <v>124.98388736414668</v>
      </c>
    </row>
    <row r="1344" spans="1:2" x14ac:dyDescent="0.25">
      <c r="A1344" s="264">
        <v>1275</v>
      </c>
      <c r="B1344" s="263">
        <v>75.642169448312188</v>
      </c>
    </row>
    <row r="1345" spans="1:2" x14ac:dyDescent="0.25">
      <c r="A1345" s="264">
        <v>1276</v>
      </c>
      <c r="B1345" s="263">
        <v>147.44041292868647</v>
      </c>
    </row>
    <row r="1346" spans="1:2" x14ac:dyDescent="0.25">
      <c r="A1346" s="264">
        <v>1277</v>
      </c>
      <c r="B1346" s="263">
        <v>114.21481566015976</v>
      </c>
    </row>
    <row r="1347" spans="1:2" x14ac:dyDescent="0.25">
      <c r="A1347" s="264">
        <v>1278</v>
      </c>
      <c r="B1347" s="263">
        <v>103.4265494149239</v>
      </c>
    </row>
    <row r="1348" spans="1:2" x14ac:dyDescent="0.25">
      <c r="A1348" s="264">
        <v>1279</v>
      </c>
      <c r="B1348" s="263">
        <v>160.43882537178399</v>
      </c>
    </row>
    <row r="1349" spans="1:2" x14ac:dyDescent="0.25">
      <c r="A1349" s="264">
        <v>1280</v>
      </c>
      <c r="B1349" s="263">
        <v>95.357869362360049</v>
      </c>
    </row>
    <row r="1350" spans="1:2" x14ac:dyDescent="0.25">
      <c r="A1350" s="264">
        <v>1281</v>
      </c>
      <c r="B1350" s="263">
        <v>100.40975088309527</v>
      </c>
    </row>
    <row r="1351" spans="1:2" x14ac:dyDescent="0.25">
      <c r="A1351" s="264">
        <v>1282</v>
      </c>
      <c r="B1351" s="263">
        <v>114.03057971717215</v>
      </c>
    </row>
    <row r="1352" spans="1:2" x14ac:dyDescent="0.25">
      <c r="A1352" s="264">
        <v>1283</v>
      </c>
      <c r="B1352" s="263">
        <v>138.48011643821459</v>
      </c>
    </row>
    <row r="1353" spans="1:2" x14ac:dyDescent="0.25">
      <c r="A1353" s="264">
        <v>1284</v>
      </c>
      <c r="B1353" s="263">
        <v>147.39742641407301</v>
      </c>
    </row>
    <row r="1354" spans="1:2" x14ac:dyDescent="0.25">
      <c r="A1354" s="264">
        <v>1285</v>
      </c>
      <c r="B1354" s="263">
        <v>143.50037974028822</v>
      </c>
    </row>
    <row r="1355" spans="1:2" x14ac:dyDescent="0.25">
      <c r="A1355" s="264">
        <v>1286</v>
      </c>
      <c r="B1355" s="263">
        <v>70.540706898616236</v>
      </c>
    </row>
    <row r="1356" spans="1:2" x14ac:dyDescent="0.25">
      <c r="A1356" s="264">
        <v>1287</v>
      </c>
      <c r="B1356" s="263">
        <v>167.2009008666835</v>
      </c>
    </row>
    <row r="1357" spans="1:2" x14ac:dyDescent="0.25">
      <c r="A1357" s="264">
        <v>1288</v>
      </c>
      <c r="B1357" s="263">
        <v>85.220553934502632</v>
      </c>
    </row>
    <row r="1358" spans="1:2" x14ac:dyDescent="0.25">
      <c r="A1358" s="264">
        <v>1289</v>
      </c>
      <c r="B1358" s="263">
        <v>124.16159247658467</v>
      </c>
    </row>
    <row r="1359" spans="1:2" x14ac:dyDescent="0.25">
      <c r="A1359" s="264">
        <v>1290</v>
      </c>
      <c r="B1359" s="263">
        <v>83.535485648926993</v>
      </c>
    </row>
    <row r="1360" spans="1:2" x14ac:dyDescent="0.25">
      <c r="A1360" s="264">
        <v>1291</v>
      </c>
      <c r="B1360" s="263">
        <v>94.08527693718996</v>
      </c>
    </row>
    <row r="1361" spans="1:2" x14ac:dyDescent="0.25">
      <c r="A1361" s="264">
        <v>1292</v>
      </c>
      <c r="B1361" s="263">
        <v>118.62055202019853</v>
      </c>
    </row>
    <row r="1362" spans="1:2" x14ac:dyDescent="0.25">
      <c r="A1362" s="264">
        <v>1293</v>
      </c>
      <c r="B1362" s="263">
        <v>120.28430885752284</v>
      </c>
    </row>
    <row r="1363" spans="1:2" x14ac:dyDescent="0.25">
      <c r="A1363" s="264">
        <v>1294</v>
      </c>
      <c r="B1363" s="263">
        <v>141.70635748975411</v>
      </c>
    </row>
    <row r="1364" spans="1:2" x14ac:dyDescent="0.25">
      <c r="A1364" s="264">
        <v>1295</v>
      </c>
      <c r="B1364" s="263">
        <v>121.18125294677668</v>
      </c>
    </row>
    <row r="1365" spans="1:2" x14ac:dyDescent="0.25">
      <c r="A1365" s="264">
        <v>1296</v>
      </c>
      <c r="B1365" s="263">
        <v>114.35907042749953</v>
      </c>
    </row>
    <row r="1366" spans="1:2" x14ac:dyDescent="0.25">
      <c r="A1366" s="264">
        <v>1297</v>
      </c>
      <c r="B1366" s="263">
        <v>103.23434470393416</v>
      </c>
    </row>
    <row r="1367" spans="1:2" x14ac:dyDescent="0.25">
      <c r="A1367" s="264">
        <v>1298</v>
      </c>
      <c r="B1367" s="263">
        <v>156.77770352135971</v>
      </c>
    </row>
    <row r="1368" spans="1:2" x14ac:dyDescent="0.25">
      <c r="A1368" s="264">
        <v>1299</v>
      </c>
      <c r="B1368" s="263">
        <v>111.35747081739439</v>
      </c>
    </row>
    <row r="1369" spans="1:2" x14ac:dyDescent="0.25">
      <c r="A1369" s="264">
        <v>1300</v>
      </c>
      <c r="B1369" s="263">
        <v>93.507620325395933</v>
      </c>
    </row>
    <row r="1370" spans="1:2" x14ac:dyDescent="0.25">
      <c r="A1370" s="264">
        <v>1301</v>
      </c>
      <c r="B1370" s="263">
        <v>125.6596448038421</v>
      </c>
    </row>
    <row r="1371" spans="1:2" x14ac:dyDescent="0.25">
      <c r="A1371" s="264">
        <v>1302</v>
      </c>
      <c r="B1371" s="263">
        <v>125.65326490518711</v>
      </c>
    </row>
    <row r="1372" spans="1:2" x14ac:dyDescent="0.25">
      <c r="A1372" s="264">
        <v>1303</v>
      </c>
      <c r="B1372" s="263">
        <v>90.265575277427644</v>
      </c>
    </row>
    <row r="1373" spans="1:2" x14ac:dyDescent="0.25">
      <c r="A1373" s="264">
        <v>1304</v>
      </c>
      <c r="B1373" s="263">
        <v>160.76756387359106</v>
      </c>
    </row>
    <row r="1374" spans="1:2" x14ac:dyDescent="0.25">
      <c r="A1374" s="264">
        <v>1305</v>
      </c>
      <c r="B1374" s="263">
        <v>128.3331583319642</v>
      </c>
    </row>
    <row r="1375" spans="1:2" x14ac:dyDescent="0.25">
      <c r="A1375" s="264">
        <v>1306</v>
      </c>
      <c r="B1375" s="263">
        <v>120.08061001941363</v>
      </c>
    </row>
    <row r="1376" spans="1:2" x14ac:dyDescent="0.25">
      <c r="A1376" s="264">
        <v>1307</v>
      </c>
      <c r="B1376" s="263">
        <v>75.552526090115578</v>
      </c>
    </row>
    <row r="1377" spans="1:2" x14ac:dyDescent="0.25">
      <c r="A1377" s="264">
        <v>1308</v>
      </c>
      <c r="B1377" s="263">
        <v>96.510723966037446</v>
      </c>
    </row>
    <row r="1378" spans="1:2" x14ac:dyDescent="0.25">
      <c r="A1378" s="264">
        <v>1309</v>
      </c>
      <c r="B1378" s="263">
        <v>139.61349909972267</v>
      </c>
    </row>
    <row r="1379" spans="1:2" x14ac:dyDescent="0.25">
      <c r="A1379" s="264">
        <v>1310</v>
      </c>
      <c r="B1379" s="263">
        <v>127.50682122841916</v>
      </c>
    </row>
    <row r="1380" spans="1:2" x14ac:dyDescent="0.25">
      <c r="A1380" s="264">
        <v>1311</v>
      </c>
      <c r="B1380" s="263">
        <v>131.1949010972192</v>
      </c>
    </row>
    <row r="1381" spans="1:2" x14ac:dyDescent="0.25">
      <c r="A1381" s="264">
        <v>1312</v>
      </c>
      <c r="B1381" s="263">
        <v>120.41979119760117</v>
      </c>
    </row>
    <row r="1382" spans="1:2" x14ac:dyDescent="0.25">
      <c r="A1382" s="264">
        <v>1313</v>
      </c>
      <c r="B1382" s="263">
        <v>108.42159775908272</v>
      </c>
    </row>
    <row r="1383" spans="1:2" x14ac:dyDescent="0.25">
      <c r="A1383" s="264">
        <v>1314</v>
      </c>
      <c r="B1383" s="263">
        <v>138.97977497769625</v>
      </c>
    </row>
    <row r="1384" spans="1:2" x14ac:dyDescent="0.25">
      <c r="A1384" s="264">
        <v>1315</v>
      </c>
      <c r="B1384" s="263">
        <v>116.2736473038144</v>
      </c>
    </row>
    <row r="1385" spans="1:2" x14ac:dyDescent="0.25">
      <c r="A1385" s="264">
        <v>1316</v>
      </c>
      <c r="B1385" s="263">
        <v>166.06256170852757</v>
      </c>
    </row>
    <row r="1386" spans="1:2" x14ac:dyDescent="0.25">
      <c r="A1386" s="264">
        <v>1317</v>
      </c>
      <c r="B1386" s="263">
        <v>85.06740069841166</v>
      </c>
    </row>
    <row r="1387" spans="1:2" x14ac:dyDescent="0.25">
      <c r="A1387" s="264">
        <v>1318</v>
      </c>
      <c r="B1387" s="263">
        <v>99.020257948889792</v>
      </c>
    </row>
    <row r="1388" spans="1:2" x14ac:dyDescent="0.25">
      <c r="A1388" s="264">
        <v>1319</v>
      </c>
      <c r="B1388" s="263">
        <v>132.56809070701564</v>
      </c>
    </row>
    <row r="1389" spans="1:2" x14ac:dyDescent="0.25">
      <c r="A1389" s="264">
        <v>1320</v>
      </c>
      <c r="B1389" s="263">
        <v>112.10433017917464</v>
      </c>
    </row>
    <row r="1390" spans="1:2" x14ac:dyDescent="0.25">
      <c r="A1390" s="264">
        <v>1321</v>
      </c>
      <c r="B1390" s="263">
        <v>126.06958861418116</v>
      </c>
    </row>
    <row r="1391" spans="1:2" x14ac:dyDescent="0.25">
      <c r="A1391" s="264">
        <v>1322</v>
      </c>
      <c r="B1391" s="263">
        <v>140.35770836657201</v>
      </c>
    </row>
    <row r="1392" spans="1:2" x14ac:dyDescent="0.25">
      <c r="A1392" s="264">
        <v>1323</v>
      </c>
      <c r="B1392" s="263">
        <v>130.25956783185555</v>
      </c>
    </row>
    <row r="1393" spans="1:2" x14ac:dyDescent="0.25">
      <c r="A1393" s="264">
        <v>1324</v>
      </c>
      <c r="B1393" s="263">
        <v>148.60740283813658</v>
      </c>
    </row>
    <row r="1394" spans="1:2" x14ac:dyDescent="0.25">
      <c r="A1394" s="264">
        <v>1325</v>
      </c>
      <c r="B1394" s="263">
        <v>99.223384146485955</v>
      </c>
    </row>
    <row r="1395" spans="1:2" x14ac:dyDescent="0.25">
      <c r="A1395" s="264">
        <v>1326</v>
      </c>
      <c r="B1395" s="263">
        <v>96.35675320541614</v>
      </c>
    </row>
    <row r="1396" spans="1:2" x14ac:dyDescent="0.25">
      <c r="A1396" s="264">
        <v>1327</v>
      </c>
      <c r="B1396" s="263">
        <v>130.55305239815269</v>
      </c>
    </row>
    <row r="1397" spans="1:2" x14ac:dyDescent="0.25">
      <c r="A1397" s="264">
        <v>1328</v>
      </c>
      <c r="B1397" s="263">
        <v>125.92926939701374</v>
      </c>
    </row>
    <row r="1398" spans="1:2" x14ac:dyDescent="0.25">
      <c r="A1398" s="264">
        <v>1329</v>
      </c>
      <c r="B1398" s="263">
        <v>98.61485779205718</v>
      </c>
    </row>
    <row r="1399" spans="1:2" x14ac:dyDescent="0.25">
      <c r="A1399" s="264">
        <v>1330</v>
      </c>
      <c r="B1399" s="263">
        <v>97.958745748787706</v>
      </c>
    </row>
    <row r="1400" spans="1:2" x14ac:dyDescent="0.25">
      <c r="A1400" s="264">
        <v>1331</v>
      </c>
      <c r="B1400" s="263">
        <v>108.48529537677412</v>
      </c>
    </row>
    <row r="1401" spans="1:2" x14ac:dyDescent="0.25">
      <c r="A1401" s="264">
        <v>1332</v>
      </c>
      <c r="B1401" s="263">
        <v>148.96200338793082</v>
      </c>
    </row>
    <row r="1402" spans="1:2" x14ac:dyDescent="0.25">
      <c r="A1402" s="264">
        <v>1333</v>
      </c>
      <c r="B1402" s="263">
        <v>118.55528255653772</v>
      </c>
    </row>
    <row r="1403" spans="1:2" x14ac:dyDescent="0.25">
      <c r="A1403" s="264">
        <v>1334</v>
      </c>
      <c r="B1403" s="263">
        <v>145.93500482588499</v>
      </c>
    </row>
    <row r="1404" spans="1:2" x14ac:dyDescent="0.25">
      <c r="A1404" s="264">
        <v>1335</v>
      </c>
      <c r="B1404" s="263">
        <v>140.43614896426999</v>
      </c>
    </row>
    <row r="1405" spans="1:2" x14ac:dyDescent="0.25">
      <c r="A1405" s="264">
        <v>1336</v>
      </c>
      <c r="B1405" s="263">
        <v>172.08666897834908</v>
      </c>
    </row>
    <row r="1406" spans="1:2" x14ac:dyDescent="0.25">
      <c r="A1406" s="264">
        <v>1337</v>
      </c>
      <c r="B1406" s="263">
        <v>121.34216604483522</v>
      </c>
    </row>
    <row r="1407" spans="1:2" x14ac:dyDescent="0.25">
      <c r="A1407" s="264">
        <v>1338</v>
      </c>
      <c r="B1407" s="263">
        <v>104.35748102931461</v>
      </c>
    </row>
    <row r="1408" spans="1:2" x14ac:dyDescent="0.25">
      <c r="A1408" s="264">
        <v>1339</v>
      </c>
      <c r="B1408" s="263">
        <v>130.37379451080358</v>
      </c>
    </row>
    <row r="1409" spans="1:2" x14ac:dyDescent="0.25">
      <c r="A1409" s="264">
        <v>1340</v>
      </c>
      <c r="B1409" s="263">
        <v>121.54859210670718</v>
      </c>
    </row>
    <row r="1410" spans="1:2" x14ac:dyDescent="0.25">
      <c r="A1410" s="264">
        <v>1341</v>
      </c>
      <c r="B1410" s="263">
        <v>96.401202265089211</v>
      </c>
    </row>
    <row r="1411" spans="1:2" x14ac:dyDescent="0.25">
      <c r="A1411" s="264">
        <v>1342</v>
      </c>
      <c r="B1411" s="263">
        <v>130.88482101895536</v>
      </c>
    </row>
    <row r="1412" spans="1:2" x14ac:dyDescent="0.25">
      <c r="A1412" s="264">
        <v>1343</v>
      </c>
      <c r="B1412" s="263">
        <v>128.89512581586655</v>
      </c>
    </row>
    <row r="1413" spans="1:2" x14ac:dyDescent="0.25">
      <c r="A1413" s="264">
        <v>1344</v>
      </c>
      <c r="B1413" s="263">
        <v>100.05733431718292</v>
      </c>
    </row>
    <row r="1414" spans="1:2" x14ac:dyDescent="0.25">
      <c r="A1414" s="264">
        <v>1345</v>
      </c>
      <c r="B1414" s="263">
        <v>131.8409269263407</v>
      </c>
    </row>
    <row r="1415" spans="1:2" x14ac:dyDescent="0.25">
      <c r="A1415" s="264">
        <v>1346</v>
      </c>
      <c r="B1415" s="263">
        <v>94.150056323117184</v>
      </c>
    </row>
    <row r="1416" spans="1:2" x14ac:dyDescent="0.25">
      <c r="A1416" s="264">
        <v>1347</v>
      </c>
      <c r="B1416" s="263">
        <v>78.874446614278497</v>
      </c>
    </row>
    <row r="1417" spans="1:2" x14ac:dyDescent="0.25">
      <c r="A1417" s="264">
        <v>1348</v>
      </c>
      <c r="B1417" s="263">
        <v>163.55628194442096</v>
      </c>
    </row>
    <row r="1418" spans="1:2" x14ac:dyDescent="0.25">
      <c r="A1418" s="264">
        <v>1349</v>
      </c>
      <c r="B1418" s="263">
        <v>160.72287410674323</v>
      </c>
    </row>
    <row r="1419" spans="1:2" x14ac:dyDescent="0.25">
      <c r="A1419" s="264">
        <v>1350</v>
      </c>
      <c r="B1419" s="263">
        <v>82.955801468113009</v>
      </c>
    </row>
    <row r="1420" spans="1:2" x14ac:dyDescent="0.25">
      <c r="A1420" s="264">
        <v>1351</v>
      </c>
      <c r="B1420" s="263">
        <v>65.482810201624105</v>
      </c>
    </row>
    <row r="1421" spans="1:2" x14ac:dyDescent="0.25">
      <c r="A1421" s="264">
        <v>1352</v>
      </c>
      <c r="B1421" s="263">
        <v>107.86325502869937</v>
      </c>
    </row>
    <row r="1422" spans="1:2" x14ac:dyDescent="0.25">
      <c r="A1422" s="264">
        <v>1353</v>
      </c>
      <c r="B1422" s="263">
        <v>92.890555280378166</v>
      </c>
    </row>
    <row r="1423" spans="1:2" x14ac:dyDescent="0.25">
      <c r="A1423" s="264">
        <v>1354</v>
      </c>
      <c r="B1423" s="263">
        <v>108.89021919880614</v>
      </c>
    </row>
    <row r="1424" spans="1:2" x14ac:dyDescent="0.25">
      <c r="A1424" s="264">
        <v>1355</v>
      </c>
      <c r="B1424" s="263">
        <v>124.64036891807531</v>
      </c>
    </row>
    <row r="1425" spans="1:2" x14ac:dyDescent="0.25">
      <c r="A1425" s="264">
        <v>1356</v>
      </c>
      <c r="B1425" s="263">
        <v>147.44880916086038</v>
      </c>
    </row>
    <row r="1426" spans="1:2" x14ac:dyDescent="0.25">
      <c r="A1426" s="264">
        <v>1357</v>
      </c>
      <c r="B1426" s="263">
        <v>123.25465164217063</v>
      </c>
    </row>
    <row r="1427" spans="1:2" x14ac:dyDescent="0.25">
      <c r="A1427" s="264">
        <v>1358</v>
      </c>
      <c r="B1427" s="263">
        <v>129.1779991865657</v>
      </c>
    </row>
    <row r="1428" spans="1:2" x14ac:dyDescent="0.25">
      <c r="A1428" s="264">
        <v>1359</v>
      </c>
      <c r="B1428" s="263">
        <v>182.76168460361282</v>
      </c>
    </row>
    <row r="1429" spans="1:2" x14ac:dyDescent="0.25">
      <c r="A1429" s="264">
        <v>1360</v>
      </c>
      <c r="B1429" s="263">
        <v>128.69175182547158</v>
      </c>
    </row>
    <row r="1430" spans="1:2" x14ac:dyDescent="0.25">
      <c r="A1430" s="264">
        <v>1361</v>
      </c>
      <c r="B1430" s="263">
        <v>92.831530840479132</v>
      </c>
    </row>
    <row r="1431" spans="1:2" x14ac:dyDescent="0.25">
      <c r="A1431" s="264">
        <v>1362</v>
      </c>
      <c r="B1431" s="263">
        <v>126.03498644719052</v>
      </c>
    </row>
    <row r="1432" spans="1:2" x14ac:dyDescent="0.25">
      <c r="A1432" s="264">
        <v>1363</v>
      </c>
      <c r="B1432" s="263">
        <v>127.04503973798813</v>
      </c>
    </row>
    <row r="1433" spans="1:2" x14ac:dyDescent="0.25">
      <c r="A1433" s="264">
        <v>1364</v>
      </c>
      <c r="B1433" s="263">
        <v>129.19625909161806</v>
      </c>
    </row>
    <row r="1434" spans="1:2" x14ac:dyDescent="0.25">
      <c r="A1434" s="264">
        <v>1365</v>
      </c>
      <c r="B1434" s="263">
        <v>156.90550305160184</v>
      </c>
    </row>
    <row r="1435" spans="1:2" x14ac:dyDescent="0.25">
      <c r="A1435" s="264">
        <v>1366</v>
      </c>
      <c r="B1435" s="263">
        <v>111.12352154723099</v>
      </c>
    </row>
    <row r="1436" spans="1:2" x14ac:dyDescent="0.25">
      <c r="A1436" s="264">
        <v>1367</v>
      </c>
      <c r="B1436" s="263">
        <v>155.28152656393661</v>
      </c>
    </row>
    <row r="1437" spans="1:2" x14ac:dyDescent="0.25">
      <c r="A1437" s="264">
        <v>1368</v>
      </c>
      <c r="B1437" s="263">
        <v>84.266470428136131</v>
      </c>
    </row>
    <row r="1438" spans="1:2" x14ac:dyDescent="0.25">
      <c r="A1438" s="264">
        <v>1369</v>
      </c>
      <c r="B1438" s="263">
        <v>122.27579579523281</v>
      </c>
    </row>
    <row r="1439" spans="1:2" x14ac:dyDescent="0.25">
      <c r="A1439" s="264">
        <v>1370</v>
      </c>
      <c r="B1439" s="263">
        <v>101.67553966965519</v>
      </c>
    </row>
    <row r="1440" spans="1:2" x14ac:dyDescent="0.25">
      <c r="A1440" s="264">
        <v>1371</v>
      </c>
      <c r="B1440" s="263">
        <v>107.5200361015352</v>
      </c>
    </row>
    <row r="1441" spans="1:2" x14ac:dyDescent="0.25">
      <c r="A1441" s="264">
        <v>1372</v>
      </c>
      <c r="B1441" s="263">
        <v>95.238271695407107</v>
      </c>
    </row>
    <row r="1442" spans="1:2" x14ac:dyDescent="0.25">
      <c r="A1442" s="264">
        <v>1373</v>
      </c>
      <c r="B1442" s="263">
        <v>119.04548485902012</v>
      </c>
    </row>
    <row r="1443" spans="1:2" x14ac:dyDescent="0.25">
      <c r="A1443" s="264">
        <v>1374</v>
      </c>
      <c r="B1443" s="263">
        <v>109.07722160355142</v>
      </c>
    </row>
    <row r="1444" spans="1:2" x14ac:dyDescent="0.25">
      <c r="A1444" s="264">
        <v>1375</v>
      </c>
      <c r="B1444" s="263">
        <v>146.50932238864436</v>
      </c>
    </row>
    <row r="1445" spans="1:2" x14ac:dyDescent="0.25">
      <c r="A1445" s="264">
        <v>1376</v>
      </c>
      <c r="B1445" s="263">
        <v>137.14090221556273</v>
      </c>
    </row>
    <row r="1446" spans="1:2" x14ac:dyDescent="0.25">
      <c r="A1446" s="264">
        <v>1377</v>
      </c>
      <c r="B1446" s="263">
        <v>92.883360173297433</v>
      </c>
    </row>
    <row r="1447" spans="1:2" x14ac:dyDescent="0.25">
      <c r="A1447" s="264">
        <v>1378</v>
      </c>
      <c r="B1447" s="263">
        <v>152.09264556973338</v>
      </c>
    </row>
    <row r="1448" spans="1:2" x14ac:dyDescent="0.25">
      <c r="A1448" s="264">
        <v>1379</v>
      </c>
      <c r="B1448" s="263">
        <v>92.509269126145242</v>
      </c>
    </row>
    <row r="1449" spans="1:2" x14ac:dyDescent="0.25">
      <c r="A1449" s="264">
        <v>1380</v>
      </c>
      <c r="B1449" s="263">
        <v>139.91491626460353</v>
      </c>
    </row>
    <row r="1450" spans="1:2" x14ac:dyDescent="0.25">
      <c r="A1450" s="264">
        <v>1381</v>
      </c>
      <c r="B1450" s="263">
        <v>115.11958337145474</v>
      </c>
    </row>
    <row r="1451" spans="1:2" x14ac:dyDescent="0.25">
      <c r="A1451" s="264">
        <v>1382</v>
      </c>
      <c r="B1451" s="263">
        <v>163.94584683981503</v>
      </c>
    </row>
    <row r="1452" spans="1:2" x14ac:dyDescent="0.25">
      <c r="A1452" s="264">
        <v>1383</v>
      </c>
      <c r="B1452" s="263">
        <v>116.11542988096856</v>
      </c>
    </row>
    <row r="1453" spans="1:2" x14ac:dyDescent="0.25">
      <c r="A1453" s="264">
        <v>1384</v>
      </c>
      <c r="B1453" s="263">
        <v>104.99259381304162</v>
      </c>
    </row>
    <row r="1454" spans="1:2" x14ac:dyDescent="0.25">
      <c r="A1454" s="264">
        <v>1385</v>
      </c>
      <c r="B1454" s="263">
        <v>106.38454501709808</v>
      </c>
    </row>
    <row r="1455" spans="1:2" x14ac:dyDescent="0.25">
      <c r="A1455" s="264">
        <v>1386</v>
      </c>
      <c r="B1455" s="263">
        <v>84.224881104788665</v>
      </c>
    </row>
    <row r="1456" spans="1:2" x14ac:dyDescent="0.25">
      <c r="A1456" s="264">
        <v>1387</v>
      </c>
      <c r="B1456" s="263">
        <v>122.79016309380954</v>
      </c>
    </row>
    <row r="1457" spans="1:2" x14ac:dyDescent="0.25">
      <c r="A1457" s="264">
        <v>1388</v>
      </c>
      <c r="B1457" s="263">
        <v>119.38655673478267</v>
      </c>
    </row>
    <row r="1458" spans="1:2" x14ac:dyDescent="0.25">
      <c r="A1458" s="264">
        <v>1389</v>
      </c>
      <c r="B1458" s="263">
        <v>141.11002798325197</v>
      </c>
    </row>
    <row r="1459" spans="1:2" x14ac:dyDescent="0.25">
      <c r="A1459" s="264">
        <v>1390</v>
      </c>
      <c r="B1459" s="263">
        <v>113.42199219587604</v>
      </c>
    </row>
    <row r="1460" spans="1:2" x14ac:dyDescent="0.25">
      <c r="A1460" s="264">
        <v>1391</v>
      </c>
      <c r="B1460" s="263">
        <v>107.13506720527072</v>
      </c>
    </row>
    <row r="1461" spans="1:2" x14ac:dyDescent="0.25">
      <c r="A1461" s="264">
        <v>1392</v>
      </c>
      <c r="B1461" s="263">
        <v>131.77226427566998</v>
      </c>
    </row>
    <row r="1462" spans="1:2" x14ac:dyDescent="0.25">
      <c r="A1462" s="264">
        <v>1393</v>
      </c>
      <c r="B1462" s="263">
        <v>79.253814671684324</v>
      </c>
    </row>
    <row r="1463" spans="1:2" x14ac:dyDescent="0.25">
      <c r="A1463" s="264">
        <v>1394</v>
      </c>
      <c r="B1463" s="263">
        <v>78.003258061000054</v>
      </c>
    </row>
    <row r="1464" spans="1:2" x14ac:dyDescent="0.25">
      <c r="A1464" s="264">
        <v>1395</v>
      </c>
      <c r="B1464" s="263">
        <v>91.877743800699008</v>
      </c>
    </row>
    <row r="1465" spans="1:2" x14ac:dyDescent="0.25">
      <c r="A1465" s="264">
        <v>1396</v>
      </c>
      <c r="B1465" s="263">
        <v>131.05502582213359</v>
      </c>
    </row>
    <row r="1466" spans="1:2" x14ac:dyDescent="0.25">
      <c r="A1466" s="264">
        <v>1397</v>
      </c>
      <c r="B1466" s="263">
        <v>144.73497903333404</v>
      </c>
    </row>
    <row r="1467" spans="1:2" x14ac:dyDescent="0.25">
      <c r="A1467" s="264">
        <v>1398</v>
      </c>
      <c r="B1467" s="263">
        <v>109.3172948059901</v>
      </c>
    </row>
    <row r="1468" spans="1:2" x14ac:dyDescent="0.25">
      <c r="A1468" s="264">
        <v>1399</v>
      </c>
      <c r="B1468" s="263">
        <v>130.88832577314611</v>
      </c>
    </row>
    <row r="1469" spans="1:2" x14ac:dyDescent="0.25">
      <c r="A1469" s="264">
        <v>1400</v>
      </c>
      <c r="B1469" s="263">
        <v>108.31724493540887</v>
      </c>
    </row>
    <row r="1470" spans="1:2" x14ac:dyDescent="0.25">
      <c r="A1470" s="264">
        <v>1401</v>
      </c>
      <c r="B1470" s="263">
        <v>70.9446702744101</v>
      </c>
    </row>
    <row r="1471" spans="1:2" x14ac:dyDescent="0.25">
      <c r="A1471" s="264">
        <v>1402</v>
      </c>
      <c r="B1471" s="263">
        <v>143.19406699192456</v>
      </c>
    </row>
    <row r="1472" spans="1:2" x14ac:dyDescent="0.25">
      <c r="A1472" s="264">
        <v>1403</v>
      </c>
      <c r="B1472" s="263">
        <v>168.5512380198013</v>
      </c>
    </row>
    <row r="1473" spans="1:2" x14ac:dyDescent="0.25">
      <c r="A1473" s="264">
        <v>1404</v>
      </c>
      <c r="B1473" s="263">
        <v>90.728365487479181</v>
      </c>
    </row>
    <row r="1474" spans="1:2" x14ac:dyDescent="0.25">
      <c r="A1474" s="264">
        <v>1405</v>
      </c>
      <c r="B1474" s="263">
        <v>99.59159505630771</v>
      </c>
    </row>
    <row r="1475" spans="1:2" x14ac:dyDescent="0.25">
      <c r="A1475" s="264">
        <v>1406</v>
      </c>
      <c r="B1475" s="263">
        <v>81.004458669608269</v>
      </c>
    </row>
    <row r="1476" spans="1:2" x14ac:dyDescent="0.25">
      <c r="A1476" s="264">
        <v>1407</v>
      </c>
      <c r="B1476" s="263">
        <v>124.67216708958087</v>
      </c>
    </row>
    <row r="1477" spans="1:2" x14ac:dyDescent="0.25">
      <c r="A1477" s="264">
        <v>1408</v>
      </c>
      <c r="B1477" s="263">
        <v>144.32617971751799</v>
      </c>
    </row>
    <row r="1478" spans="1:2" x14ac:dyDescent="0.25">
      <c r="A1478" s="264">
        <v>1409</v>
      </c>
      <c r="B1478" s="263">
        <v>134.20481859369377</v>
      </c>
    </row>
    <row r="1479" spans="1:2" x14ac:dyDescent="0.25">
      <c r="A1479" s="264">
        <v>1410</v>
      </c>
      <c r="B1479" s="263">
        <v>89.046251662057912</v>
      </c>
    </row>
    <row r="1480" spans="1:2" x14ac:dyDescent="0.25">
      <c r="A1480" s="264">
        <v>1411</v>
      </c>
      <c r="B1480" s="263">
        <v>110.44853785485635</v>
      </c>
    </row>
    <row r="1481" spans="1:2" x14ac:dyDescent="0.25">
      <c r="A1481" s="264">
        <v>1412</v>
      </c>
      <c r="B1481" s="263">
        <v>98.403817054227332</v>
      </c>
    </row>
    <row r="1482" spans="1:2" x14ac:dyDescent="0.25">
      <c r="A1482" s="264">
        <v>1413</v>
      </c>
      <c r="B1482" s="263">
        <v>102.6293574807859</v>
      </c>
    </row>
    <row r="1483" spans="1:2" x14ac:dyDescent="0.25">
      <c r="A1483" s="264">
        <v>1414</v>
      </c>
      <c r="B1483" s="263">
        <v>98.998825290178274</v>
      </c>
    </row>
    <row r="1484" spans="1:2" x14ac:dyDescent="0.25">
      <c r="A1484" s="264">
        <v>1415</v>
      </c>
      <c r="B1484" s="263">
        <v>71.918086032904668</v>
      </c>
    </row>
    <row r="1485" spans="1:2" x14ac:dyDescent="0.25">
      <c r="A1485" s="264">
        <v>1416</v>
      </c>
      <c r="B1485" s="263">
        <v>136.35896273779073</v>
      </c>
    </row>
    <row r="1486" spans="1:2" x14ac:dyDescent="0.25">
      <c r="A1486" s="264">
        <v>1417</v>
      </c>
      <c r="B1486" s="263">
        <v>127.98817195660081</v>
      </c>
    </row>
    <row r="1487" spans="1:2" x14ac:dyDescent="0.25">
      <c r="A1487" s="264">
        <v>1418</v>
      </c>
      <c r="B1487" s="263">
        <v>156.47412713065142</v>
      </c>
    </row>
    <row r="1488" spans="1:2" x14ac:dyDescent="0.25">
      <c r="A1488" s="264">
        <v>1419</v>
      </c>
      <c r="B1488" s="263">
        <v>80.079668621702538</v>
      </c>
    </row>
    <row r="1489" spans="1:2" x14ac:dyDescent="0.25">
      <c r="A1489" s="264">
        <v>1420</v>
      </c>
      <c r="B1489" s="263">
        <v>112.92708097791858</v>
      </c>
    </row>
    <row r="1490" spans="1:2" x14ac:dyDescent="0.25">
      <c r="A1490" s="264">
        <v>1421</v>
      </c>
      <c r="B1490" s="263">
        <v>147.84483386868303</v>
      </c>
    </row>
    <row r="1491" spans="1:2" x14ac:dyDescent="0.25">
      <c r="A1491" s="264">
        <v>1422</v>
      </c>
      <c r="B1491" s="263">
        <v>83.322678903573262</v>
      </c>
    </row>
    <row r="1492" spans="1:2" x14ac:dyDescent="0.25">
      <c r="A1492" s="264">
        <v>1423</v>
      </c>
      <c r="B1492" s="263">
        <v>119.78040451505171</v>
      </c>
    </row>
    <row r="1493" spans="1:2" x14ac:dyDescent="0.25">
      <c r="A1493" s="264">
        <v>1424</v>
      </c>
      <c r="B1493" s="263">
        <v>149.27528797394271</v>
      </c>
    </row>
    <row r="1494" spans="1:2" x14ac:dyDescent="0.25">
      <c r="A1494" s="264">
        <v>1425</v>
      </c>
      <c r="B1494" s="263">
        <v>131.71783338203954</v>
      </c>
    </row>
    <row r="1495" spans="1:2" x14ac:dyDescent="0.25">
      <c r="A1495" s="264">
        <v>1426</v>
      </c>
      <c r="B1495" s="263">
        <v>108.77304170199884</v>
      </c>
    </row>
    <row r="1496" spans="1:2" x14ac:dyDescent="0.25">
      <c r="A1496" s="264">
        <v>1427</v>
      </c>
      <c r="B1496" s="263">
        <v>89.060840464021553</v>
      </c>
    </row>
    <row r="1497" spans="1:2" x14ac:dyDescent="0.25">
      <c r="A1497" s="264">
        <v>1428</v>
      </c>
      <c r="B1497" s="263">
        <v>116.63403562942065</v>
      </c>
    </row>
    <row r="1498" spans="1:2" x14ac:dyDescent="0.25">
      <c r="A1498" s="264">
        <v>1429</v>
      </c>
      <c r="B1498" s="263">
        <v>103.84327717779429</v>
      </c>
    </row>
    <row r="1499" spans="1:2" x14ac:dyDescent="0.25">
      <c r="A1499" s="264">
        <v>1430</v>
      </c>
      <c r="B1499" s="263">
        <v>113.51199760118385</v>
      </c>
    </row>
    <row r="1500" spans="1:2" x14ac:dyDescent="0.25">
      <c r="A1500" s="264">
        <v>1431</v>
      </c>
      <c r="B1500" s="263">
        <v>151.80200091357523</v>
      </c>
    </row>
    <row r="1501" spans="1:2" x14ac:dyDescent="0.25">
      <c r="A1501" s="264">
        <v>1432</v>
      </c>
      <c r="B1501" s="263">
        <v>129.79386577695692</v>
      </c>
    </row>
    <row r="1502" spans="1:2" x14ac:dyDescent="0.25">
      <c r="A1502" s="264">
        <v>1433</v>
      </c>
      <c r="B1502" s="263">
        <v>125.63585274860438</v>
      </c>
    </row>
    <row r="1503" spans="1:2" x14ac:dyDescent="0.25">
      <c r="A1503" s="264">
        <v>1434</v>
      </c>
      <c r="B1503" s="263">
        <v>109.78170843886197</v>
      </c>
    </row>
    <row r="1504" spans="1:2" x14ac:dyDescent="0.25">
      <c r="A1504" s="264">
        <v>1435</v>
      </c>
      <c r="B1504" s="263">
        <v>109.21953338189829</v>
      </c>
    </row>
    <row r="1505" spans="1:2" x14ac:dyDescent="0.25">
      <c r="A1505" s="264">
        <v>1436</v>
      </c>
      <c r="B1505" s="263">
        <v>102.50888520020736</v>
      </c>
    </row>
    <row r="1506" spans="1:2" x14ac:dyDescent="0.25">
      <c r="A1506" s="264">
        <v>1437</v>
      </c>
      <c r="B1506" s="263">
        <v>110.38073012515363</v>
      </c>
    </row>
    <row r="1507" spans="1:2" x14ac:dyDescent="0.25">
      <c r="A1507" s="264">
        <v>1438</v>
      </c>
      <c r="B1507" s="263">
        <v>100.14502703785671</v>
      </c>
    </row>
    <row r="1508" spans="1:2" x14ac:dyDescent="0.25">
      <c r="A1508" s="264">
        <v>1439</v>
      </c>
      <c r="B1508" s="263">
        <v>119.79109822008404</v>
      </c>
    </row>
    <row r="1509" spans="1:2" x14ac:dyDescent="0.25">
      <c r="A1509" s="264">
        <v>1440</v>
      </c>
      <c r="B1509" s="263">
        <v>105.46500066243777</v>
      </c>
    </row>
    <row r="1510" spans="1:2" x14ac:dyDescent="0.25">
      <c r="A1510" s="264">
        <v>1441</v>
      </c>
      <c r="B1510" s="263">
        <v>149.48636972074078</v>
      </c>
    </row>
    <row r="1511" spans="1:2" x14ac:dyDescent="0.25">
      <c r="A1511" s="264">
        <v>1442</v>
      </c>
      <c r="B1511" s="263">
        <v>122.3085724398745</v>
      </c>
    </row>
    <row r="1512" spans="1:2" x14ac:dyDescent="0.25">
      <c r="A1512" s="264">
        <v>1443</v>
      </c>
      <c r="B1512" s="263">
        <v>122.00977826730401</v>
      </c>
    </row>
    <row r="1513" spans="1:2" x14ac:dyDescent="0.25">
      <c r="A1513" s="264">
        <v>1444</v>
      </c>
      <c r="B1513" s="263">
        <v>139.6463060940869</v>
      </c>
    </row>
    <row r="1514" spans="1:2" x14ac:dyDescent="0.25">
      <c r="A1514" s="264">
        <v>1445</v>
      </c>
      <c r="B1514" s="263">
        <v>107.10392246157227</v>
      </c>
    </row>
    <row r="1515" spans="1:2" x14ac:dyDescent="0.25">
      <c r="A1515" s="264">
        <v>1446</v>
      </c>
      <c r="B1515" s="263">
        <v>100.67297229585309</v>
      </c>
    </row>
    <row r="1516" spans="1:2" x14ac:dyDescent="0.25">
      <c r="A1516" s="264">
        <v>1447</v>
      </c>
      <c r="B1516" s="263">
        <v>128.11044909056238</v>
      </c>
    </row>
    <row r="1517" spans="1:2" x14ac:dyDescent="0.25">
      <c r="A1517" s="264">
        <v>1448</v>
      </c>
      <c r="B1517" s="263">
        <v>138.24745461041891</v>
      </c>
    </row>
    <row r="1518" spans="1:2" x14ac:dyDescent="0.25">
      <c r="A1518" s="264">
        <v>1449</v>
      </c>
      <c r="B1518" s="263">
        <v>107.69341780278678</v>
      </c>
    </row>
    <row r="1519" spans="1:2" x14ac:dyDescent="0.25">
      <c r="A1519" s="264">
        <v>1450</v>
      </c>
      <c r="B1519" s="263">
        <v>152.42573643311323</v>
      </c>
    </row>
    <row r="1520" spans="1:2" x14ac:dyDescent="0.25">
      <c r="A1520" s="264">
        <v>1451</v>
      </c>
      <c r="B1520" s="263">
        <v>85.76094862124144</v>
      </c>
    </row>
    <row r="1521" spans="1:2" x14ac:dyDescent="0.25">
      <c r="A1521" s="264">
        <v>1452</v>
      </c>
      <c r="B1521" s="263">
        <v>166.15881285285923</v>
      </c>
    </row>
    <row r="1522" spans="1:2" x14ac:dyDescent="0.25">
      <c r="A1522" s="264">
        <v>1453</v>
      </c>
      <c r="B1522" s="263">
        <v>136.69710691600883</v>
      </c>
    </row>
    <row r="1523" spans="1:2" x14ac:dyDescent="0.25">
      <c r="A1523" s="264">
        <v>1454</v>
      </c>
      <c r="B1523" s="263">
        <v>92.486465005164177</v>
      </c>
    </row>
    <row r="1524" spans="1:2" x14ac:dyDescent="0.25">
      <c r="A1524" s="264">
        <v>1455</v>
      </c>
      <c r="B1524" s="263">
        <v>99.913728885090563</v>
      </c>
    </row>
    <row r="1525" spans="1:2" x14ac:dyDescent="0.25">
      <c r="A1525" s="264">
        <v>1456</v>
      </c>
      <c r="B1525" s="263">
        <v>91.925977273949115</v>
      </c>
    </row>
    <row r="1526" spans="1:2" x14ac:dyDescent="0.25">
      <c r="A1526" s="264">
        <v>1457</v>
      </c>
      <c r="B1526" s="263">
        <v>96.983669842572695</v>
      </c>
    </row>
    <row r="1527" spans="1:2" x14ac:dyDescent="0.25">
      <c r="A1527" s="264">
        <v>1458</v>
      </c>
      <c r="B1527" s="263">
        <v>114.09905858355178</v>
      </c>
    </row>
    <row r="1528" spans="1:2" x14ac:dyDescent="0.25">
      <c r="A1528" s="264">
        <v>1459</v>
      </c>
      <c r="B1528" s="263">
        <v>127.96566593234162</v>
      </c>
    </row>
    <row r="1529" spans="1:2" x14ac:dyDescent="0.25">
      <c r="A1529" s="264">
        <v>1460</v>
      </c>
      <c r="B1529" s="263">
        <v>105.30576562528701</v>
      </c>
    </row>
    <row r="1530" spans="1:2" x14ac:dyDescent="0.25">
      <c r="A1530" s="264">
        <v>1461</v>
      </c>
      <c r="B1530" s="263">
        <v>110.82165146476014</v>
      </c>
    </row>
    <row r="1531" spans="1:2" x14ac:dyDescent="0.25">
      <c r="A1531" s="264">
        <v>1462</v>
      </c>
      <c r="B1531" s="263">
        <v>134.31537365947219</v>
      </c>
    </row>
    <row r="1532" spans="1:2" x14ac:dyDescent="0.25">
      <c r="A1532" s="264">
        <v>1463</v>
      </c>
      <c r="B1532" s="263">
        <v>132.0843012373841</v>
      </c>
    </row>
    <row r="1533" spans="1:2" x14ac:dyDescent="0.25">
      <c r="A1533" s="264">
        <v>1464</v>
      </c>
      <c r="B1533" s="263">
        <v>119.47300517594152</v>
      </c>
    </row>
    <row r="1534" spans="1:2" x14ac:dyDescent="0.25">
      <c r="A1534" s="264">
        <v>1465</v>
      </c>
      <c r="B1534" s="263">
        <v>97.082026826010861</v>
      </c>
    </row>
    <row r="1535" spans="1:2" x14ac:dyDescent="0.25">
      <c r="A1535" s="264">
        <v>1466</v>
      </c>
      <c r="B1535" s="263">
        <v>108.57870604185756</v>
      </c>
    </row>
    <row r="1536" spans="1:2" x14ac:dyDescent="0.25">
      <c r="A1536" s="264">
        <v>1467</v>
      </c>
      <c r="B1536" s="263">
        <v>141.80884996154228</v>
      </c>
    </row>
    <row r="1537" spans="1:2" x14ac:dyDescent="0.25">
      <c r="A1537" s="264">
        <v>1468</v>
      </c>
      <c r="B1537" s="263">
        <v>166.20562611894374</v>
      </c>
    </row>
    <row r="1538" spans="1:2" x14ac:dyDescent="0.25">
      <c r="A1538" s="264">
        <v>1469</v>
      </c>
      <c r="B1538" s="263">
        <v>140.67513374241062</v>
      </c>
    </row>
    <row r="1539" spans="1:2" x14ac:dyDescent="0.25">
      <c r="A1539" s="264">
        <v>1470</v>
      </c>
      <c r="B1539" s="263">
        <v>136.57196427320434</v>
      </c>
    </row>
    <row r="1540" spans="1:2" x14ac:dyDescent="0.25">
      <c r="A1540" s="264">
        <v>1471</v>
      </c>
      <c r="B1540" s="263">
        <v>134.32328157018478</v>
      </c>
    </row>
    <row r="1541" spans="1:2" x14ac:dyDescent="0.25">
      <c r="A1541" s="264">
        <v>1472</v>
      </c>
      <c r="B1541" s="263">
        <v>115.76814104997121</v>
      </c>
    </row>
    <row r="1542" spans="1:2" x14ac:dyDescent="0.25">
      <c r="A1542" s="264">
        <v>1473</v>
      </c>
      <c r="B1542" s="263">
        <v>97.74675024330385</v>
      </c>
    </row>
    <row r="1543" spans="1:2" x14ac:dyDescent="0.25">
      <c r="A1543" s="264">
        <v>1474</v>
      </c>
      <c r="B1543" s="263">
        <v>82.488976491462083</v>
      </c>
    </row>
    <row r="1544" spans="1:2" x14ac:dyDescent="0.25">
      <c r="A1544" s="264">
        <v>1475</v>
      </c>
      <c r="B1544" s="263">
        <v>127.28356716416309</v>
      </c>
    </row>
    <row r="1545" spans="1:2" x14ac:dyDescent="0.25">
      <c r="A1545" s="264">
        <v>1476</v>
      </c>
      <c r="B1545" s="263">
        <v>102.33455033499702</v>
      </c>
    </row>
    <row r="1546" spans="1:2" x14ac:dyDescent="0.25">
      <c r="A1546" s="264">
        <v>1477</v>
      </c>
      <c r="B1546" s="263">
        <v>93.190414543319875</v>
      </c>
    </row>
    <row r="1547" spans="1:2" x14ac:dyDescent="0.25">
      <c r="A1547" s="264">
        <v>1478</v>
      </c>
      <c r="B1547" s="263">
        <v>92.169530842399638</v>
      </c>
    </row>
    <row r="1548" spans="1:2" x14ac:dyDescent="0.25">
      <c r="A1548" s="264">
        <v>1479</v>
      </c>
      <c r="B1548" s="263">
        <v>86.197983714838017</v>
      </c>
    </row>
    <row r="1549" spans="1:2" x14ac:dyDescent="0.25">
      <c r="A1549" s="264">
        <v>1480</v>
      </c>
      <c r="B1549" s="263">
        <v>114.83518523375869</v>
      </c>
    </row>
    <row r="1550" spans="1:2" x14ac:dyDescent="0.25">
      <c r="A1550" s="264">
        <v>1481</v>
      </c>
      <c r="B1550" s="263">
        <v>92.633481713764809</v>
      </c>
    </row>
    <row r="1551" spans="1:2" x14ac:dyDescent="0.25">
      <c r="A1551" s="264">
        <v>1482</v>
      </c>
      <c r="B1551" s="263">
        <v>112.91462662665717</v>
      </c>
    </row>
    <row r="1552" spans="1:2" x14ac:dyDescent="0.25">
      <c r="A1552" s="264">
        <v>1483</v>
      </c>
      <c r="B1552" s="263">
        <v>93.058739232103918</v>
      </c>
    </row>
    <row r="1553" spans="1:2" x14ac:dyDescent="0.25">
      <c r="A1553" s="264">
        <v>1484</v>
      </c>
      <c r="B1553" s="263">
        <v>92.426961589110221</v>
      </c>
    </row>
    <row r="1554" spans="1:2" x14ac:dyDescent="0.25">
      <c r="A1554" s="264">
        <v>1485</v>
      </c>
      <c r="B1554" s="263">
        <v>139.79865059326409</v>
      </c>
    </row>
    <row r="1555" spans="1:2" x14ac:dyDescent="0.25">
      <c r="A1555" s="264">
        <v>1486</v>
      </c>
      <c r="B1555" s="263">
        <v>130.45878766398118</v>
      </c>
    </row>
    <row r="1556" spans="1:2" x14ac:dyDescent="0.25">
      <c r="A1556" s="264">
        <v>1487</v>
      </c>
      <c r="B1556" s="263">
        <v>141.36466881116286</v>
      </c>
    </row>
    <row r="1557" spans="1:2" x14ac:dyDescent="0.25">
      <c r="A1557" s="264">
        <v>1488</v>
      </c>
      <c r="B1557" s="263">
        <v>122.78079790450968</v>
      </c>
    </row>
    <row r="1558" spans="1:2" x14ac:dyDescent="0.25">
      <c r="A1558" s="264">
        <v>1489</v>
      </c>
      <c r="B1558" s="263">
        <v>169.09854945247514</v>
      </c>
    </row>
    <row r="1559" spans="1:2" x14ac:dyDescent="0.25">
      <c r="A1559" s="264">
        <v>1490</v>
      </c>
      <c r="B1559" s="263">
        <v>153.54855040862225</v>
      </c>
    </row>
    <row r="1560" spans="1:2" x14ac:dyDescent="0.25">
      <c r="A1560" s="264">
        <v>1491</v>
      </c>
      <c r="B1560" s="263">
        <v>100.75239218960628</v>
      </c>
    </row>
    <row r="1561" spans="1:2" x14ac:dyDescent="0.25">
      <c r="A1561" s="264">
        <v>1492</v>
      </c>
      <c r="B1561" s="263">
        <v>154.72472836479011</v>
      </c>
    </row>
    <row r="1562" spans="1:2" x14ac:dyDescent="0.25">
      <c r="A1562" s="264">
        <v>1493</v>
      </c>
      <c r="B1562" s="263">
        <v>175.02181668750302</v>
      </c>
    </row>
    <row r="1563" spans="1:2" x14ac:dyDescent="0.25">
      <c r="A1563" s="264">
        <v>1494</v>
      </c>
      <c r="B1563" s="263">
        <v>123.49999586822973</v>
      </c>
    </row>
    <row r="1564" spans="1:2" x14ac:dyDescent="0.25">
      <c r="A1564" s="264">
        <v>1495</v>
      </c>
      <c r="B1564" s="263">
        <v>80.316887390588832</v>
      </c>
    </row>
    <row r="1565" spans="1:2" x14ac:dyDescent="0.25">
      <c r="A1565" s="264">
        <v>1496</v>
      </c>
      <c r="B1565" s="263">
        <v>144.17049811493291</v>
      </c>
    </row>
    <row r="1566" spans="1:2" x14ac:dyDescent="0.25">
      <c r="A1566" s="264">
        <v>1497</v>
      </c>
      <c r="B1566" s="263">
        <v>114.53959754847801</v>
      </c>
    </row>
    <row r="1567" spans="1:2" x14ac:dyDescent="0.25">
      <c r="A1567" s="264">
        <v>1498</v>
      </c>
      <c r="B1567" s="263">
        <v>43.335781014568269</v>
      </c>
    </row>
    <row r="1568" spans="1:2" x14ac:dyDescent="0.25">
      <c r="A1568" s="264">
        <v>1499</v>
      </c>
      <c r="B1568" s="263">
        <v>84.316231130433025</v>
      </c>
    </row>
    <row r="1569" spans="1:2" x14ac:dyDescent="0.25">
      <c r="A1569" s="264">
        <v>1500</v>
      </c>
      <c r="B1569" s="263">
        <v>99.926630627744814</v>
      </c>
    </row>
    <row r="1570" spans="1:2" x14ac:dyDescent="0.25">
      <c r="A1570" s="264">
        <v>1501</v>
      </c>
      <c r="B1570" s="263">
        <v>96.304113372969596</v>
      </c>
    </row>
    <row r="1571" spans="1:2" x14ac:dyDescent="0.25">
      <c r="A1571" s="264">
        <v>1502</v>
      </c>
      <c r="B1571" s="263">
        <v>110.1160491016538</v>
      </c>
    </row>
    <row r="1572" spans="1:2" x14ac:dyDescent="0.25">
      <c r="A1572" s="264">
        <v>1503</v>
      </c>
      <c r="B1572" s="263">
        <v>160.30650196953223</v>
      </c>
    </row>
    <row r="1573" spans="1:2" x14ac:dyDescent="0.25">
      <c r="A1573" s="264">
        <v>1504</v>
      </c>
      <c r="B1573" s="263">
        <v>90.773258482692512</v>
      </c>
    </row>
    <row r="1574" spans="1:2" x14ac:dyDescent="0.25">
      <c r="A1574" s="264">
        <v>1505</v>
      </c>
      <c r="B1574" s="263">
        <v>150.33299149821812</v>
      </c>
    </row>
    <row r="1575" spans="1:2" x14ac:dyDescent="0.25">
      <c r="A1575" s="264">
        <v>1506</v>
      </c>
      <c r="B1575" s="263">
        <v>130.23407429090861</v>
      </c>
    </row>
    <row r="1576" spans="1:2" x14ac:dyDescent="0.25">
      <c r="A1576" s="264">
        <v>1507</v>
      </c>
      <c r="B1576" s="263">
        <v>91.338145281285222</v>
      </c>
    </row>
    <row r="1577" spans="1:2" x14ac:dyDescent="0.25">
      <c r="A1577" s="264">
        <v>1508</v>
      </c>
      <c r="B1577" s="263">
        <v>103.96867540565559</v>
      </c>
    </row>
    <row r="1578" spans="1:2" x14ac:dyDescent="0.25">
      <c r="A1578" s="264">
        <v>1509</v>
      </c>
      <c r="B1578" s="263">
        <v>52.48948109673195</v>
      </c>
    </row>
    <row r="1579" spans="1:2" x14ac:dyDescent="0.25">
      <c r="A1579" s="264">
        <v>1510</v>
      </c>
      <c r="B1579" s="263">
        <v>131.8498886288595</v>
      </c>
    </row>
    <row r="1580" spans="1:2" x14ac:dyDescent="0.25">
      <c r="A1580" s="264">
        <v>1511</v>
      </c>
      <c r="B1580" s="263">
        <v>114.09979571637578</v>
      </c>
    </row>
    <row r="1581" spans="1:2" x14ac:dyDescent="0.25">
      <c r="A1581" s="264">
        <v>1512</v>
      </c>
      <c r="B1581" s="263">
        <v>118.91097742493379</v>
      </c>
    </row>
    <row r="1582" spans="1:2" x14ac:dyDescent="0.25">
      <c r="A1582" s="264">
        <v>1513</v>
      </c>
      <c r="B1582" s="263">
        <v>159.32534471224207</v>
      </c>
    </row>
    <row r="1583" spans="1:2" x14ac:dyDescent="0.25">
      <c r="A1583" s="264">
        <v>1514</v>
      </c>
      <c r="B1583" s="263">
        <v>83.228344084161364</v>
      </c>
    </row>
    <row r="1584" spans="1:2" x14ac:dyDescent="0.25">
      <c r="A1584" s="264">
        <v>1515</v>
      </c>
      <c r="B1584" s="263">
        <v>120.14930084345144</v>
      </c>
    </row>
    <row r="1585" spans="1:2" x14ac:dyDescent="0.25">
      <c r="A1585" s="264">
        <v>1516</v>
      </c>
      <c r="B1585" s="263">
        <v>90.191352096131283</v>
      </c>
    </row>
    <row r="1586" spans="1:2" x14ac:dyDescent="0.25">
      <c r="A1586" s="264">
        <v>1517</v>
      </c>
      <c r="B1586" s="263">
        <v>130.31882886840521</v>
      </c>
    </row>
    <row r="1587" spans="1:2" x14ac:dyDescent="0.25">
      <c r="A1587" s="264">
        <v>1518</v>
      </c>
      <c r="B1587" s="263">
        <v>107.72397922701541</v>
      </c>
    </row>
    <row r="1588" spans="1:2" x14ac:dyDescent="0.25">
      <c r="A1588" s="264">
        <v>1519</v>
      </c>
      <c r="B1588" s="263">
        <v>114.53135424357853</v>
      </c>
    </row>
    <row r="1589" spans="1:2" x14ac:dyDescent="0.25">
      <c r="A1589" s="264">
        <v>1520</v>
      </c>
      <c r="B1589" s="263">
        <v>103.57028934645172</v>
      </c>
    </row>
    <row r="1590" spans="1:2" x14ac:dyDescent="0.25">
      <c r="A1590" s="264">
        <v>1521</v>
      </c>
      <c r="B1590" s="263">
        <v>137.99391273708039</v>
      </c>
    </row>
    <row r="1591" spans="1:2" x14ac:dyDescent="0.25">
      <c r="A1591" s="264">
        <v>1522</v>
      </c>
      <c r="B1591" s="263">
        <v>124.80242706006658</v>
      </c>
    </row>
    <row r="1592" spans="1:2" x14ac:dyDescent="0.25">
      <c r="A1592" s="264">
        <v>1523</v>
      </c>
      <c r="B1592" s="263">
        <v>74.188024015972161</v>
      </c>
    </row>
    <row r="1593" spans="1:2" x14ac:dyDescent="0.25">
      <c r="A1593" s="264">
        <v>1524</v>
      </c>
      <c r="B1593" s="263">
        <v>119.63031053216496</v>
      </c>
    </row>
    <row r="1594" spans="1:2" x14ac:dyDescent="0.25">
      <c r="A1594" s="264">
        <v>1525</v>
      </c>
      <c r="B1594" s="263">
        <v>108.64380247886554</v>
      </c>
    </row>
    <row r="1595" spans="1:2" x14ac:dyDescent="0.25">
      <c r="A1595" s="264">
        <v>1526</v>
      </c>
      <c r="B1595" s="263">
        <v>161.75515503991366</v>
      </c>
    </row>
    <row r="1596" spans="1:2" x14ac:dyDescent="0.25">
      <c r="A1596" s="264">
        <v>1527</v>
      </c>
      <c r="B1596" s="263">
        <v>124.66152480832173</v>
      </c>
    </row>
    <row r="1597" spans="1:2" x14ac:dyDescent="0.25">
      <c r="A1597" s="264">
        <v>1528</v>
      </c>
      <c r="B1597" s="263">
        <v>173.55008410840583</v>
      </c>
    </row>
    <row r="1598" spans="1:2" x14ac:dyDescent="0.25">
      <c r="A1598" s="264">
        <v>1529</v>
      </c>
      <c r="B1598" s="263">
        <v>131.93151530648157</v>
      </c>
    </row>
    <row r="1599" spans="1:2" x14ac:dyDescent="0.25">
      <c r="A1599" s="264">
        <v>1530</v>
      </c>
      <c r="B1599" s="263">
        <v>159.91156197106704</v>
      </c>
    </row>
    <row r="1600" spans="1:2" x14ac:dyDescent="0.25">
      <c r="A1600" s="264">
        <v>1531</v>
      </c>
      <c r="B1600" s="263">
        <v>137.58381909426936</v>
      </c>
    </row>
    <row r="1601" spans="1:2" x14ac:dyDescent="0.25">
      <c r="A1601" s="264">
        <v>1532</v>
      </c>
      <c r="B1601" s="263">
        <v>137.55292228568325</v>
      </c>
    </row>
    <row r="1602" spans="1:2" x14ac:dyDescent="0.25">
      <c r="A1602" s="264">
        <v>1533</v>
      </c>
      <c r="B1602" s="263">
        <v>121.42858928320672</v>
      </c>
    </row>
    <row r="1603" spans="1:2" x14ac:dyDescent="0.25">
      <c r="A1603" s="264">
        <v>1534</v>
      </c>
      <c r="B1603" s="263">
        <v>103.39190934950463</v>
      </c>
    </row>
    <row r="1604" spans="1:2" x14ac:dyDescent="0.25">
      <c r="A1604" s="264">
        <v>1535</v>
      </c>
      <c r="B1604" s="263">
        <v>127.55761294224001</v>
      </c>
    </row>
    <row r="1605" spans="1:2" x14ac:dyDescent="0.25">
      <c r="A1605" s="264">
        <v>1536</v>
      </c>
      <c r="B1605" s="263">
        <v>137.66856657620181</v>
      </c>
    </row>
    <row r="1606" spans="1:2" x14ac:dyDescent="0.25">
      <c r="A1606" s="264">
        <v>1537</v>
      </c>
      <c r="B1606" s="263">
        <v>122.12448197005779</v>
      </c>
    </row>
    <row r="1607" spans="1:2" x14ac:dyDescent="0.25">
      <c r="A1607" s="264">
        <v>1538</v>
      </c>
      <c r="B1607" s="263">
        <v>173.60820455805955</v>
      </c>
    </row>
    <row r="1608" spans="1:2" x14ac:dyDescent="0.25">
      <c r="A1608" s="264">
        <v>1539</v>
      </c>
      <c r="B1608" s="263">
        <v>142.01506271477376</v>
      </c>
    </row>
    <row r="1609" spans="1:2" x14ac:dyDescent="0.25">
      <c r="A1609" s="264">
        <v>1540</v>
      </c>
      <c r="B1609" s="263">
        <v>128.65741369073638</v>
      </c>
    </row>
    <row r="1610" spans="1:2" x14ac:dyDescent="0.25">
      <c r="A1610" s="264">
        <v>1541</v>
      </c>
      <c r="B1610" s="263">
        <v>96.105204773813128</v>
      </c>
    </row>
    <row r="1611" spans="1:2" x14ac:dyDescent="0.25">
      <c r="A1611" s="264">
        <v>1542</v>
      </c>
      <c r="B1611" s="263">
        <v>78.362784406160088</v>
      </c>
    </row>
    <row r="1612" spans="1:2" x14ac:dyDescent="0.25">
      <c r="A1612" s="264">
        <v>1543</v>
      </c>
      <c r="B1612" s="263">
        <v>123.98859279698657</v>
      </c>
    </row>
    <row r="1613" spans="1:2" x14ac:dyDescent="0.25">
      <c r="A1613" s="264">
        <v>1544</v>
      </c>
      <c r="B1613" s="263">
        <v>91.258627776407593</v>
      </c>
    </row>
    <row r="1614" spans="1:2" x14ac:dyDescent="0.25">
      <c r="A1614" s="264">
        <v>1545</v>
      </c>
      <c r="B1614" s="263">
        <v>124.51758943522803</v>
      </c>
    </row>
    <row r="1615" spans="1:2" x14ac:dyDescent="0.25">
      <c r="A1615" s="264">
        <v>1546</v>
      </c>
      <c r="B1615" s="263">
        <v>120.76931125191965</v>
      </c>
    </row>
    <row r="1616" spans="1:2" x14ac:dyDescent="0.25">
      <c r="A1616" s="264">
        <v>1547</v>
      </c>
      <c r="B1616" s="263">
        <v>138.31288376287611</v>
      </c>
    </row>
    <row r="1617" spans="1:2" x14ac:dyDescent="0.25">
      <c r="A1617" s="264">
        <v>1548</v>
      </c>
      <c r="B1617" s="263">
        <v>115.23420741480199</v>
      </c>
    </row>
    <row r="1618" spans="1:2" x14ac:dyDescent="0.25">
      <c r="A1618" s="264">
        <v>1549</v>
      </c>
      <c r="B1618" s="263">
        <v>149.74016429032542</v>
      </c>
    </row>
    <row r="1619" spans="1:2" x14ac:dyDescent="0.25">
      <c r="A1619" s="264">
        <v>1550</v>
      </c>
      <c r="B1619" s="263">
        <v>126.01248687216389</v>
      </c>
    </row>
    <row r="1620" spans="1:2" x14ac:dyDescent="0.25">
      <c r="A1620" s="264">
        <v>1551</v>
      </c>
      <c r="B1620" s="263">
        <v>98.357498054559031</v>
      </c>
    </row>
    <row r="1621" spans="1:2" x14ac:dyDescent="0.25">
      <c r="A1621" s="264">
        <v>1552</v>
      </c>
      <c r="B1621" s="263">
        <v>113.11376717744072</v>
      </c>
    </row>
    <row r="1622" spans="1:2" x14ac:dyDescent="0.25">
      <c r="A1622" s="264">
        <v>1553</v>
      </c>
      <c r="B1622" s="263">
        <v>112.7003853760004</v>
      </c>
    </row>
    <row r="1623" spans="1:2" x14ac:dyDescent="0.25">
      <c r="A1623" s="264">
        <v>1554</v>
      </c>
      <c r="B1623" s="263">
        <v>94.411510382616186</v>
      </c>
    </row>
    <row r="1624" spans="1:2" x14ac:dyDescent="0.25">
      <c r="A1624" s="264">
        <v>1555</v>
      </c>
      <c r="B1624" s="263">
        <v>115.73446101357048</v>
      </c>
    </row>
    <row r="1625" spans="1:2" x14ac:dyDescent="0.25">
      <c r="A1625" s="264">
        <v>1556</v>
      </c>
      <c r="B1625" s="263">
        <v>132.00976739756575</v>
      </c>
    </row>
    <row r="1626" spans="1:2" x14ac:dyDescent="0.25">
      <c r="A1626" s="264">
        <v>1557</v>
      </c>
      <c r="B1626" s="263">
        <v>97.754940971934047</v>
      </c>
    </row>
    <row r="1627" spans="1:2" x14ac:dyDescent="0.25">
      <c r="A1627" s="264">
        <v>1558</v>
      </c>
      <c r="B1627" s="263">
        <v>91.677460441071858</v>
      </c>
    </row>
    <row r="1628" spans="1:2" x14ac:dyDescent="0.25">
      <c r="A1628" s="264">
        <v>1559</v>
      </c>
      <c r="B1628" s="263">
        <v>97.356019223208861</v>
      </c>
    </row>
    <row r="1629" spans="1:2" x14ac:dyDescent="0.25">
      <c r="A1629" s="264">
        <v>1560</v>
      </c>
      <c r="B1629" s="263">
        <v>139.77722795720206</v>
      </c>
    </row>
    <row r="1630" spans="1:2" x14ac:dyDescent="0.25">
      <c r="A1630" s="264">
        <v>1561</v>
      </c>
      <c r="B1630" s="263">
        <v>106.13585406121754</v>
      </c>
    </row>
    <row r="1631" spans="1:2" x14ac:dyDescent="0.25">
      <c r="A1631" s="264">
        <v>1562</v>
      </c>
      <c r="B1631" s="263">
        <v>119.74090288249155</v>
      </c>
    </row>
    <row r="1632" spans="1:2" x14ac:dyDescent="0.25">
      <c r="A1632" s="264">
        <v>1563</v>
      </c>
      <c r="B1632" s="263">
        <v>103.28617915141871</v>
      </c>
    </row>
    <row r="1633" spans="1:2" x14ac:dyDescent="0.25">
      <c r="A1633" s="264">
        <v>1564</v>
      </c>
      <c r="B1633" s="263">
        <v>142.55458164452281</v>
      </c>
    </row>
    <row r="1634" spans="1:2" x14ac:dyDescent="0.25">
      <c r="A1634" s="264">
        <v>1565</v>
      </c>
      <c r="B1634" s="263">
        <v>116.02076522307181</v>
      </c>
    </row>
    <row r="1635" spans="1:2" x14ac:dyDescent="0.25">
      <c r="A1635" s="264">
        <v>1566</v>
      </c>
      <c r="B1635" s="263">
        <v>131.65761104428123</v>
      </c>
    </row>
    <row r="1636" spans="1:2" x14ac:dyDescent="0.25">
      <c r="A1636" s="264">
        <v>1567</v>
      </c>
      <c r="B1636" s="263">
        <v>106.60700279602891</v>
      </c>
    </row>
    <row r="1637" spans="1:2" x14ac:dyDescent="0.25">
      <c r="A1637" s="264">
        <v>1568</v>
      </c>
      <c r="B1637" s="263">
        <v>111.79916048602749</v>
      </c>
    </row>
    <row r="1638" spans="1:2" x14ac:dyDescent="0.25">
      <c r="A1638" s="264">
        <v>1569</v>
      </c>
      <c r="B1638" s="263">
        <v>141.61976722313153</v>
      </c>
    </row>
    <row r="1639" spans="1:2" x14ac:dyDescent="0.25">
      <c r="A1639" s="264">
        <v>1570</v>
      </c>
      <c r="B1639" s="263">
        <v>109.98342230906954</v>
      </c>
    </row>
    <row r="1640" spans="1:2" x14ac:dyDescent="0.25">
      <c r="A1640" s="264">
        <v>1571</v>
      </c>
      <c r="B1640" s="263">
        <v>50.980684817611689</v>
      </c>
    </row>
    <row r="1641" spans="1:2" x14ac:dyDescent="0.25">
      <c r="A1641" s="264">
        <v>1572</v>
      </c>
      <c r="B1641" s="263">
        <v>141.89274701590847</v>
      </c>
    </row>
    <row r="1642" spans="1:2" x14ac:dyDescent="0.25">
      <c r="A1642" s="264">
        <v>1573</v>
      </c>
      <c r="B1642" s="263">
        <v>112.33068203578117</v>
      </c>
    </row>
    <row r="1643" spans="1:2" x14ac:dyDescent="0.25">
      <c r="A1643" s="264">
        <v>1574</v>
      </c>
      <c r="B1643" s="263">
        <v>130.3702309685921</v>
      </c>
    </row>
    <row r="1644" spans="1:2" x14ac:dyDescent="0.25">
      <c r="A1644" s="264">
        <v>1575</v>
      </c>
      <c r="B1644" s="263">
        <v>118.67393387603008</v>
      </c>
    </row>
    <row r="1645" spans="1:2" x14ac:dyDescent="0.25">
      <c r="A1645" s="264">
        <v>1576</v>
      </c>
      <c r="B1645" s="263">
        <v>89.51827204939363</v>
      </c>
    </row>
    <row r="1646" spans="1:2" x14ac:dyDescent="0.25">
      <c r="A1646" s="264">
        <v>1577</v>
      </c>
      <c r="B1646" s="263">
        <v>133.0354816699309</v>
      </c>
    </row>
    <row r="1647" spans="1:2" x14ac:dyDescent="0.25">
      <c r="A1647" s="264">
        <v>1578</v>
      </c>
      <c r="B1647" s="263">
        <v>149.95933167985055</v>
      </c>
    </row>
    <row r="1648" spans="1:2" x14ac:dyDescent="0.25">
      <c r="A1648" s="264">
        <v>1579</v>
      </c>
      <c r="B1648" s="263">
        <v>113.0093905959511</v>
      </c>
    </row>
    <row r="1649" spans="1:2" x14ac:dyDescent="0.25">
      <c r="A1649" s="264">
        <v>1580</v>
      </c>
      <c r="B1649" s="263">
        <v>125.69368220393225</v>
      </c>
    </row>
    <row r="1650" spans="1:2" x14ac:dyDescent="0.25">
      <c r="A1650" s="264">
        <v>1581</v>
      </c>
      <c r="B1650" s="263">
        <v>99.849981204936455</v>
      </c>
    </row>
    <row r="1651" spans="1:2" x14ac:dyDescent="0.25">
      <c r="A1651" s="264">
        <v>1582</v>
      </c>
      <c r="B1651" s="263">
        <v>120.08871815796189</v>
      </c>
    </row>
    <row r="1652" spans="1:2" x14ac:dyDescent="0.25">
      <c r="A1652" s="264">
        <v>1583</v>
      </c>
      <c r="B1652" s="263">
        <v>110.35165415500751</v>
      </c>
    </row>
    <row r="1653" spans="1:2" x14ac:dyDescent="0.25">
      <c r="A1653" s="264">
        <v>1584</v>
      </c>
      <c r="B1653" s="263">
        <v>155.03752927047717</v>
      </c>
    </row>
    <row r="1654" spans="1:2" x14ac:dyDescent="0.25">
      <c r="A1654" s="264">
        <v>1585</v>
      </c>
      <c r="B1654" s="263">
        <v>122.74425705343906</v>
      </c>
    </row>
    <row r="1655" spans="1:2" x14ac:dyDescent="0.25">
      <c r="A1655" s="264">
        <v>1586</v>
      </c>
      <c r="B1655" s="263">
        <v>101.96172687615929</v>
      </c>
    </row>
    <row r="1656" spans="1:2" x14ac:dyDescent="0.25">
      <c r="A1656" s="264">
        <v>1587</v>
      </c>
      <c r="B1656" s="263">
        <v>110.36708059907869</v>
      </c>
    </row>
    <row r="1657" spans="1:2" x14ac:dyDescent="0.25">
      <c r="A1657" s="264">
        <v>1588</v>
      </c>
      <c r="B1657" s="263">
        <v>108.42122532547388</v>
      </c>
    </row>
    <row r="1658" spans="1:2" x14ac:dyDescent="0.25">
      <c r="A1658" s="264">
        <v>1589</v>
      </c>
      <c r="B1658" s="263">
        <v>92.786752072212138</v>
      </c>
    </row>
    <row r="1659" spans="1:2" x14ac:dyDescent="0.25">
      <c r="A1659" s="264">
        <v>1590</v>
      </c>
      <c r="B1659" s="263">
        <v>133.06060935259279</v>
      </c>
    </row>
    <row r="1660" spans="1:2" x14ac:dyDescent="0.25">
      <c r="A1660" s="264">
        <v>1591</v>
      </c>
      <c r="B1660" s="263">
        <v>160.594502531057</v>
      </c>
    </row>
    <row r="1661" spans="1:2" x14ac:dyDescent="0.25">
      <c r="A1661" s="264">
        <v>1592</v>
      </c>
      <c r="B1661" s="263">
        <v>183.50244071988391</v>
      </c>
    </row>
    <row r="1662" spans="1:2" x14ac:dyDescent="0.25">
      <c r="A1662" s="264">
        <v>1593</v>
      </c>
      <c r="B1662" s="263">
        <v>105.50152241977815</v>
      </c>
    </row>
    <row r="1663" spans="1:2" x14ac:dyDescent="0.25">
      <c r="A1663" s="264">
        <v>1594</v>
      </c>
      <c r="B1663" s="263">
        <v>161.76433782305924</v>
      </c>
    </row>
    <row r="1664" spans="1:2" x14ac:dyDescent="0.25">
      <c r="A1664" s="264">
        <v>1595</v>
      </c>
      <c r="B1664" s="263">
        <v>131.65437708501852</v>
      </c>
    </row>
    <row r="1665" spans="1:2" x14ac:dyDescent="0.25">
      <c r="A1665" s="264">
        <v>1596</v>
      </c>
      <c r="B1665" s="263">
        <v>119.76010510938093</v>
      </c>
    </row>
    <row r="1666" spans="1:2" x14ac:dyDescent="0.25">
      <c r="A1666" s="264">
        <v>1597</v>
      </c>
      <c r="B1666" s="263">
        <v>152.38651912216568</v>
      </c>
    </row>
    <row r="1667" spans="1:2" x14ac:dyDescent="0.25">
      <c r="A1667" s="264">
        <v>1598</v>
      </c>
      <c r="B1667" s="263">
        <v>150.93687353322238</v>
      </c>
    </row>
    <row r="1668" spans="1:2" x14ac:dyDescent="0.25">
      <c r="A1668" s="264">
        <v>1599</v>
      </c>
      <c r="B1668" s="263">
        <v>119.14338295721632</v>
      </c>
    </row>
    <row r="1669" spans="1:2" x14ac:dyDescent="0.25">
      <c r="A1669" s="264">
        <v>1600</v>
      </c>
      <c r="B1669" s="263">
        <v>117.36809116015858</v>
      </c>
    </row>
    <row r="1670" spans="1:2" x14ac:dyDescent="0.25">
      <c r="A1670" s="264">
        <v>1601</v>
      </c>
      <c r="B1670" s="263">
        <v>129.27905760927905</v>
      </c>
    </row>
    <row r="1671" spans="1:2" x14ac:dyDescent="0.25">
      <c r="A1671" s="264">
        <v>1602</v>
      </c>
      <c r="B1671" s="263">
        <v>109.83780443861608</v>
      </c>
    </row>
    <row r="1672" spans="1:2" x14ac:dyDescent="0.25">
      <c r="A1672" s="264">
        <v>1603</v>
      </c>
      <c r="B1672" s="263">
        <v>124.96876505405019</v>
      </c>
    </row>
    <row r="1673" spans="1:2" x14ac:dyDescent="0.25">
      <c r="A1673" s="264">
        <v>1604</v>
      </c>
      <c r="B1673" s="263">
        <v>94.100129279245408</v>
      </c>
    </row>
    <row r="1674" spans="1:2" x14ac:dyDescent="0.25">
      <c r="A1674" s="264">
        <v>1605</v>
      </c>
      <c r="B1674" s="263">
        <v>66.545192913684701</v>
      </c>
    </row>
    <row r="1675" spans="1:2" x14ac:dyDescent="0.25">
      <c r="A1675" s="264">
        <v>1606</v>
      </c>
      <c r="B1675" s="263">
        <v>88.896108495750411</v>
      </c>
    </row>
    <row r="1676" spans="1:2" x14ac:dyDescent="0.25">
      <c r="A1676" s="264">
        <v>1607</v>
      </c>
      <c r="B1676" s="263">
        <v>134.64502913713622</v>
      </c>
    </row>
    <row r="1677" spans="1:2" x14ac:dyDescent="0.25">
      <c r="A1677" s="264">
        <v>1608</v>
      </c>
      <c r="B1677" s="263">
        <v>136.7908314918169</v>
      </c>
    </row>
    <row r="1678" spans="1:2" x14ac:dyDescent="0.25">
      <c r="A1678" s="264">
        <v>1609</v>
      </c>
      <c r="B1678" s="263">
        <v>159.02745953338086</v>
      </c>
    </row>
    <row r="1679" spans="1:2" x14ac:dyDescent="0.25">
      <c r="A1679" s="264">
        <v>1610</v>
      </c>
      <c r="B1679" s="263">
        <v>145.69689215292536</v>
      </c>
    </row>
    <row r="1680" spans="1:2" x14ac:dyDescent="0.25">
      <c r="A1680" s="264">
        <v>1611</v>
      </c>
      <c r="B1680" s="263">
        <v>147.26154073027294</v>
      </c>
    </row>
    <row r="1681" spans="1:2" x14ac:dyDescent="0.25">
      <c r="A1681" s="264">
        <v>1612</v>
      </c>
      <c r="B1681" s="263">
        <v>127.01217850400523</v>
      </c>
    </row>
    <row r="1682" spans="1:2" x14ac:dyDescent="0.25">
      <c r="A1682" s="264">
        <v>1613</v>
      </c>
      <c r="B1682" s="263">
        <v>108.88868281753169</v>
      </c>
    </row>
    <row r="1683" spans="1:2" x14ac:dyDescent="0.25">
      <c r="A1683" s="264">
        <v>1614</v>
      </c>
      <c r="B1683" s="263">
        <v>148.78625582800001</v>
      </c>
    </row>
    <row r="1684" spans="1:2" x14ac:dyDescent="0.25">
      <c r="A1684" s="264">
        <v>1615</v>
      </c>
      <c r="B1684" s="263">
        <v>166.55229870351383</v>
      </c>
    </row>
    <row r="1685" spans="1:2" x14ac:dyDescent="0.25">
      <c r="A1685" s="264">
        <v>1616</v>
      </c>
      <c r="B1685" s="263">
        <v>139.63946479961257</v>
      </c>
    </row>
    <row r="1686" spans="1:2" x14ac:dyDescent="0.25">
      <c r="A1686" s="264">
        <v>1617</v>
      </c>
      <c r="B1686" s="263">
        <v>144.8411882944412</v>
      </c>
    </row>
    <row r="1687" spans="1:2" x14ac:dyDescent="0.25">
      <c r="A1687" s="264">
        <v>1618</v>
      </c>
      <c r="B1687" s="263">
        <v>117.49121845338088</v>
      </c>
    </row>
    <row r="1688" spans="1:2" x14ac:dyDescent="0.25">
      <c r="A1688" s="264">
        <v>1619</v>
      </c>
      <c r="B1688" s="263">
        <v>101.22878175990732</v>
      </c>
    </row>
    <row r="1689" spans="1:2" x14ac:dyDescent="0.25">
      <c r="A1689" s="264">
        <v>1620</v>
      </c>
      <c r="B1689" s="263">
        <v>92.433687819763819</v>
      </c>
    </row>
    <row r="1690" spans="1:2" x14ac:dyDescent="0.25">
      <c r="A1690" s="264">
        <v>1621</v>
      </c>
      <c r="B1690" s="263">
        <v>111.72627707424537</v>
      </c>
    </row>
    <row r="1691" spans="1:2" x14ac:dyDescent="0.25">
      <c r="A1691" s="264">
        <v>1622</v>
      </c>
      <c r="B1691" s="263">
        <v>89.615891118355663</v>
      </c>
    </row>
    <row r="1692" spans="1:2" x14ac:dyDescent="0.25">
      <c r="A1692" s="264">
        <v>1623</v>
      </c>
      <c r="B1692" s="263">
        <v>89.343562626783935</v>
      </c>
    </row>
    <row r="1693" spans="1:2" x14ac:dyDescent="0.25">
      <c r="A1693" s="264">
        <v>1624</v>
      </c>
      <c r="B1693" s="263">
        <v>127.86602409506018</v>
      </c>
    </row>
    <row r="1694" spans="1:2" x14ac:dyDescent="0.25">
      <c r="A1694" s="264">
        <v>1625</v>
      </c>
      <c r="B1694" s="263">
        <v>157.47108768201875</v>
      </c>
    </row>
    <row r="1695" spans="1:2" x14ac:dyDescent="0.25">
      <c r="A1695" s="264">
        <v>1626</v>
      </c>
      <c r="B1695" s="263">
        <v>111.26255467752341</v>
      </c>
    </row>
    <row r="1696" spans="1:2" x14ac:dyDescent="0.25">
      <c r="A1696" s="264">
        <v>1627</v>
      </c>
      <c r="B1696" s="263">
        <v>134.29109985724236</v>
      </c>
    </row>
    <row r="1697" spans="1:2" x14ac:dyDescent="0.25">
      <c r="A1697" s="264">
        <v>1628</v>
      </c>
      <c r="B1697" s="263">
        <v>75.032068847107567</v>
      </c>
    </row>
    <row r="1698" spans="1:2" x14ac:dyDescent="0.25">
      <c r="A1698" s="264">
        <v>1629</v>
      </c>
      <c r="B1698" s="263">
        <v>114.11196410281985</v>
      </c>
    </row>
    <row r="1699" spans="1:2" x14ac:dyDescent="0.25">
      <c r="A1699" s="264">
        <v>1630</v>
      </c>
      <c r="B1699" s="263">
        <v>117.86332757645593</v>
      </c>
    </row>
    <row r="1700" spans="1:2" x14ac:dyDescent="0.25">
      <c r="A1700" s="264">
        <v>1631</v>
      </c>
      <c r="B1700" s="263">
        <v>104.02626546245591</v>
      </c>
    </row>
    <row r="1701" spans="1:2" x14ac:dyDescent="0.25">
      <c r="A1701" s="264">
        <v>1632</v>
      </c>
      <c r="B1701" s="263">
        <v>126.05067013383649</v>
      </c>
    </row>
    <row r="1702" spans="1:2" x14ac:dyDescent="0.25">
      <c r="A1702" s="264">
        <v>1633</v>
      </c>
      <c r="B1702" s="263">
        <v>134.82693362849312</v>
      </c>
    </row>
    <row r="1703" spans="1:2" x14ac:dyDescent="0.25">
      <c r="A1703" s="264">
        <v>1634</v>
      </c>
      <c r="B1703" s="263">
        <v>140.5863479151667</v>
      </c>
    </row>
    <row r="1704" spans="1:2" x14ac:dyDescent="0.25">
      <c r="A1704" s="264">
        <v>1635</v>
      </c>
      <c r="B1704" s="263">
        <v>112.10841437426012</v>
      </c>
    </row>
    <row r="1705" spans="1:2" x14ac:dyDescent="0.25">
      <c r="A1705" s="264">
        <v>1636</v>
      </c>
      <c r="B1705" s="263">
        <v>131.61434226337141</v>
      </c>
    </row>
    <row r="1706" spans="1:2" x14ac:dyDescent="0.25">
      <c r="A1706" s="264">
        <v>1637</v>
      </c>
      <c r="B1706" s="263">
        <v>103.45992195205855</v>
      </c>
    </row>
    <row r="1707" spans="1:2" x14ac:dyDescent="0.25">
      <c r="A1707" s="264">
        <v>1638</v>
      </c>
      <c r="B1707" s="263">
        <v>136.46549790352694</v>
      </c>
    </row>
    <row r="1708" spans="1:2" x14ac:dyDescent="0.25">
      <c r="A1708" s="264">
        <v>1639</v>
      </c>
      <c r="B1708" s="263">
        <v>78.671884374256805</v>
      </c>
    </row>
    <row r="1709" spans="1:2" x14ac:dyDescent="0.25">
      <c r="A1709" s="264">
        <v>1640</v>
      </c>
      <c r="B1709" s="263">
        <v>127.39784182724107</v>
      </c>
    </row>
    <row r="1710" spans="1:2" x14ac:dyDescent="0.25">
      <c r="A1710" s="264">
        <v>1641</v>
      </c>
      <c r="B1710" s="263">
        <v>131.78731765072723</v>
      </c>
    </row>
    <row r="1711" spans="1:2" x14ac:dyDescent="0.25">
      <c r="A1711" s="264">
        <v>1642</v>
      </c>
      <c r="B1711" s="263">
        <v>135.93115842907588</v>
      </c>
    </row>
    <row r="1712" spans="1:2" x14ac:dyDescent="0.25">
      <c r="A1712" s="264">
        <v>1643</v>
      </c>
      <c r="B1712" s="263">
        <v>115.69775165705011</v>
      </c>
    </row>
    <row r="1713" spans="1:2" x14ac:dyDescent="0.25">
      <c r="A1713" s="264">
        <v>1644</v>
      </c>
      <c r="B1713" s="263">
        <v>130.41043134121452</v>
      </c>
    </row>
    <row r="1714" spans="1:2" x14ac:dyDescent="0.25">
      <c r="A1714" s="264">
        <v>1645</v>
      </c>
      <c r="B1714" s="263">
        <v>129.54332439399127</v>
      </c>
    </row>
    <row r="1715" spans="1:2" x14ac:dyDescent="0.25">
      <c r="A1715" s="264">
        <v>1646</v>
      </c>
      <c r="B1715" s="263">
        <v>110.10372214402919</v>
      </c>
    </row>
    <row r="1716" spans="1:2" x14ac:dyDescent="0.25">
      <c r="A1716" s="264">
        <v>1647</v>
      </c>
      <c r="B1716" s="263">
        <v>116.64188208352093</v>
      </c>
    </row>
    <row r="1717" spans="1:2" x14ac:dyDescent="0.25">
      <c r="A1717" s="264">
        <v>1648</v>
      </c>
      <c r="B1717" s="263">
        <v>131.8723678381524</v>
      </c>
    </row>
    <row r="1718" spans="1:2" x14ac:dyDescent="0.25">
      <c r="A1718" s="264">
        <v>1649</v>
      </c>
      <c r="B1718" s="263">
        <v>55.626937926067185</v>
      </c>
    </row>
    <row r="1719" spans="1:2" x14ac:dyDescent="0.25">
      <c r="A1719" s="264">
        <v>1650</v>
      </c>
      <c r="B1719" s="263">
        <v>122.42663099524152</v>
      </c>
    </row>
    <row r="1720" spans="1:2" x14ac:dyDescent="0.25">
      <c r="A1720" s="264">
        <v>1651</v>
      </c>
      <c r="B1720" s="263">
        <v>116.75406096937999</v>
      </c>
    </row>
    <row r="1721" spans="1:2" x14ac:dyDescent="0.25">
      <c r="A1721" s="264">
        <v>1652</v>
      </c>
      <c r="B1721" s="263">
        <v>101.38969730714047</v>
      </c>
    </row>
    <row r="1722" spans="1:2" x14ac:dyDescent="0.25">
      <c r="A1722" s="264">
        <v>1653</v>
      </c>
      <c r="B1722" s="263">
        <v>119.96785128040291</v>
      </c>
    </row>
    <row r="1723" spans="1:2" x14ac:dyDescent="0.25">
      <c r="A1723" s="264">
        <v>1654</v>
      </c>
      <c r="B1723" s="263">
        <v>144.48987874788938</v>
      </c>
    </row>
    <row r="1724" spans="1:2" x14ac:dyDescent="0.25">
      <c r="A1724" s="264">
        <v>1655</v>
      </c>
      <c r="B1724" s="263">
        <v>97.600034980756519</v>
      </c>
    </row>
    <row r="1725" spans="1:2" x14ac:dyDescent="0.25">
      <c r="A1725" s="264">
        <v>1656</v>
      </c>
      <c r="B1725" s="263">
        <v>77.804304137250256</v>
      </c>
    </row>
    <row r="1726" spans="1:2" x14ac:dyDescent="0.25">
      <c r="A1726" s="264">
        <v>1657</v>
      </c>
      <c r="B1726" s="263">
        <v>67.761819307938211</v>
      </c>
    </row>
    <row r="1727" spans="1:2" x14ac:dyDescent="0.25">
      <c r="A1727" s="264">
        <v>1658</v>
      </c>
      <c r="B1727" s="263">
        <v>163.80428142112288</v>
      </c>
    </row>
    <row r="1728" spans="1:2" x14ac:dyDescent="0.25">
      <c r="A1728" s="264">
        <v>1659</v>
      </c>
      <c r="B1728" s="263">
        <v>133.81494230252619</v>
      </c>
    </row>
    <row r="1729" spans="1:2" x14ac:dyDescent="0.25">
      <c r="A1729" s="264">
        <v>1660</v>
      </c>
      <c r="B1729" s="263">
        <v>92.800214875622629</v>
      </c>
    </row>
    <row r="1730" spans="1:2" x14ac:dyDescent="0.25">
      <c r="A1730" s="264">
        <v>1661</v>
      </c>
      <c r="B1730" s="263">
        <v>135.63712869065944</v>
      </c>
    </row>
    <row r="1731" spans="1:2" x14ac:dyDescent="0.25">
      <c r="A1731" s="264">
        <v>1662</v>
      </c>
      <c r="B1731" s="263">
        <v>133.05757482342409</v>
      </c>
    </row>
    <row r="1732" spans="1:2" x14ac:dyDescent="0.25">
      <c r="A1732" s="264">
        <v>1663</v>
      </c>
      <c r="B1732" s="263">
        <v>127.71318469562613</v>
      </c>
    </row>
    <row r="1733" spans="1:2" x14ac:dyDescent="0.25">
      <c r="A1733" s="264">
        <v>1664</v>
      </c>
      <c r="B1733" s="263">
        <v>109.60794333488185</v>
      </c>
    </row>
    <row r="1734" spans="1:2" x14ac:dyDescent="0.25">
      <c r="A1734" s="264">
        <v>1665</v>
      </c>
      <c r="B1734" s="263">
        <v>129.93217459118844</v>
      </c>
    </row>
    <row r="1735" spans="1:2" x14ac:dyDescent="0.25">
      <c r="A1735" s="264">
        <v>1666</v>
      </c>
      <c r="B1735" s="263">
        <v>139.44241931521813</v>
      </c>
    </row>
    <row r="1736" spans="1:2" x14ac:dyDescent="0.25">
      <c r="A1736" s="264">
        <v>1667</v>
      </c>
      <c r="B1736" s="263">
        <v>131.72274851787193</v>
      </c>
    </row>
    <row r="1737" spans="1:2" x14ac:dyDescent="0.25">
      <c r="A1737" s="264">
        <v>1668</v>
      </c>
      <c r="B1737" s="263">
        <v>123.8038373357993</v>
      </c>
    </row>
    <row r="1738" spans="1:2" x14ac:dyDescent="0.25">
      <c r="A1738" s="264">
        <v>1669</v>
      </c>
      <c r="B1738" s="263">
        <v>117.56979962083611</v>
      </c>
    </row>
    <row r="1739" spans="1:2" x14ac:dyDescent="0.25">
      <c r="A1739" s="264">
        <v>1670</v>
      </c>
      <c r="B1739" s="263">
        <v>92.091526556599092</v>
      </c>
    </row>
    <row r="1740" spans="1:2" x14ac:dyDescent="0.25">
      <c r="A1740" s="264">
        <v>1671</v>
      </c>
      <c r="B1740" s="263">
        <v>116.86801912455856</v>
      </c>
    </row>
    <row r="1741" spans="1:2" x14ac:dyDescent="0.25">
      <c r="A1741" s="264">
        <v>1672</v>
      </c>
      <c r="B1741" s="263">
        <v>115.39412773888526</v>
      </c>
    </row>
    <row r="1742" spans="1:2" x14ac:dyDescent="0.25">
      <c r="A1742" s="264">
        <v>1673</v>
      </c>
      <c r="B1742" s="263">
        <v>129.83066394739808</v>
      </c>
    </row>
    <row r="1743" spans="1:2" x14ac:dyDescent="0.25">
      <c r="A1743" s="264">
        <v>1674</v>
      </c>
      <c r="B1743" s="263">
        <v>102.49791249936142</v>
      </c>
    </row>
    <row r="1744" spans="1:2" x14ac:dyDescent="0.25">
      <c r="A1744" s="264">
        <v>1675</v>
      </c>
      <c r="B1744" s="263">
        <v>65.547748412935121</v>
      </c>
    </row>
    <row r="1745" spans="1:2" x14ac:dyDescent="0.25">
      <c r="A1745" s="264">
        <v>1676</v>
      </c>
      <c r="B1745" s="263">
        <v>151.5971179519029</v>
      </c>
    </row>
    <row r="1746" spans="1:2" x14ac:dyDescent="0.25">
      <c r="A1746" s="264">
        <v>1677</v>
      </c>
      <c r="B1746" s="263">
        <v>108.80213105911169</v>
      </c>
    </row>
    <row r="1747" spans="1:2" x14ac:dyDescent="0.25">
      <c r="A1747" s="264">
        <v>1678</v>
      </c>
      <c r="B1747" s="263">
        <v>133.19432684250404</v>
      </c>
    </row>
    <row r="1748" spans="1:2" x14ac:dyDescent="0.25">
      <c r="A1748" s="264">
        <v>1679</v>
      </c>
      <c r="B1748" s="263">
        <v>135.60032736040071</v>
      </c>
    </row>
    <row r="1749" spans="1:2" x14ac:dyDescent="0.25">
      <c r="A1749" s="264">
        <v>1680</v>
      </c>
      <c r="B1749" s="263">
        <v>98.577392627567804</v>
      </c>
    </row>
    <row r="1750" spans="1:2" x14ac:dyDescent="0.25">
      <c r="A1750" s="264">
        <v>1681</v>
      </c>
      <c r="B1750" s="263">
        <v>122.19636157354319</v>
      </c>
    </row>
    <row r="1751" spans="1:2" x14ac:dyDescent="0.25">
      <c r="A1751" s="264">
        <v>1682</v>
      </c>
      <c r="B1751" s="263">
        <v>98.824235923961041</v>
      </c>
    </row>
    <row r="1752" spans="1:2" x14ac:dyDescent="0.25">
      <c r="A1752" s="264">
        <v>1683</v>
      </c>
      <c r="B1752" s="263">
        <v>94.796245236839241</v>
      </c>
    </row>
    <row r="1753" spans="1:2" x14ac:dyDescent="0.25">
      <c r="A1753" s="264">
        <v>1684</v>
      </c>
      <c r="B1753" s="263">
        <v>156.55023670943675</v>
      </c>
    </row>
    <row r="1754" spans="1:2" x14ac:dyDescent="0.25">
      <c r="A1754" s="264">
        <v>1685</v>
      </c>
      <c r="B1754" s="263">
        <v>133.46609487813043</v>
      </c>
    </row>
    <row r="1755" spans="1:2" x14ac:dyDescent="0.25">
      <c r="A1755" s="264">
        <v>1686</v>
      </c>
      <c r="B1755" s="263">
        <v>122.1662137300562</v>
      </c>
    </row>
    <row r="1756" spans="1:2" x14ac:dyDescent="0.25">
      <c r="A1756" s="264">
        <v>1687</v>
      </c>
      <c r="B1756" s="263">
        <v>126.23295314622217</v>
      </c>
    </row>
    <row r="1757" spans="1:2" x14ac:dyDescent="0.25">
      <c r="A1757" s="264">
        <v>1688</v>
      </c>
      <c r="B1757" s="263">
        <v>104.32029568673957</v>
      </c>
    </row>
    <row r="1758" spans="1:2" x14ac:dyDescent="0.25">
      <c r="A1758" s="264">
        <v>1689</v>
      </c>
      <c r="B1758" s="263">
        <v>145.05718997351312</v>
      </c>
    </row>
    <row r="1759" spans="1:2" x14ac:dyDescent="0.25">
      <c r="A1759" s="264">
        <v>1690</v>
      </c>
      <c r="B1759" s="263">
        <v>98.636869212501864</v>
      </c>
    </row>
    <row r="1760" spans="1:2" x14ac:dyDescent="0.25">
      <c r="A1760" s="264">
        <v>1691</v>
      </c>
      <c r="B1760" s="263">
        <v>119.0371919105295</v>
      </c>
    </row>
    <row r="1761" spans="1:2" x14ac:dyDescent="0.25">
      <c r="A1761" s="264">
        <v>1692</v>
      </c>
      <c r="B1761" s="263">
        <v>99.015453110758386</v>
      </c>
    </row>
    <row r="1762" spans="1:2" x14ac:dyDescent="0.25">
      <c r="A1762" s="264">
        <v>1693</v>
      </c>
      <c r="B1762" s="263">
        <v>93.118563758870778</v>
      </c>
    </row>
    <row r="1763" spans="1:2" x14ac:dyDescent="0.25">
      <c r="A1763" s="264">
        <v>1694</v>
      </c>
      <c r="B1763" s="263">
        <v>169.21380164731539</v>
      </c>
    </row>
    <row r="1764" spans="1:2" x14ac:dyDescent="0.25">
      <c r="A1764" s="264">
        <v>1695</v>
      </c>
      <c r="B1764" s="263">
        <v>112.3250644518246</v>
      </c>
    </row>
    <row r="1765" spans="1:2" x14ac:dyDescent="0.25">
      <c r="A1765" s="264">
        <v>1696</v>
      </c>
      <c r="B1765" s="263">
        <v>125.78609639031615</v>
      </c>
    </row>
    <row r="1766" spans="1:2" x14ac:dyDescent="0.25">
      <c r="A1766" s="264">
        <v>1697</v>
      </c>
      <c r="B1766" s="263">
        <v>126.92485598292448</v>
      </c>
    </row>
    <row r="1767" spans="1:2" x14ac:dyDescent="0.25">
      <c r="A1767" s="264">
        <v>1698</v>
      </c>
      <c r="B1767" s="263">
        <v>52.476181376122213</v>
      </c>
    </row>
    <row r="1768" spans="1:2" x14ac:dyDescent="0.25">
      <c r="A1768" s="264">
        <v>1699</v>
      </c>
      <c r="B1768" s="263">
        <v>131.50016022246166</v>
      </c>
    </row>
    <row r="1769" spans="1:2" x14ac:dyDescent="0.25">
      <c r="A1769" s="264">
        <v>1700</v>
      </c>
      <c r="B1769" s="263">
        <v>178.13131790281449</v>
      </c>
    </row>
    <row r="1770" spans="1:2" x14ac:dyDescent="0.25">
      <c r="A1770" s="264">
        <v>1701</v>
      </c>
      <c r="B1770" s="263">
        <v>93.014612948507676</v>
      </c>
    </row>
    <row r="1771" spans="1:2" x14ac:dyDescent="0.25">
      <c r="A1771" s="264">
        <v>1702</v>
      </c>
      <c r="B1771" s="263">
        <v>136.79022977409943</v>
      </c>
    </row>
    <row r="1772" spans="1:2" x14ac:dyDescent="0.25">
      <c r="A1772" s="264">
        <v>1703</v>
      </c>
      <c r="B1772" s="263">
        <v>100.05159789843057</v>
      </c>
    </row>
    <row r="1773" spans="1:2" x14ac:dyDescent="0.25">
      <c r="A1773" s="264">
        <v>1704</v>
      </c>
      <c r="B1773" s="263">
        <v>68.25827203127912</v>
      </c>
    </row>
    <row r="1774" spans="1:2" x14ac:dyDescent="0.25">
      <c r="A1774" s="264">
        <v>1705</v>
      </c>
      <c r="B1774" s="263">
        <v>117.3636491334691</v>
      </c>
    </row>
    <row r="1775" spans="1:2" x14ac:dyDescent="0.25">
      <c r="A1775" s="264">
        <v>1706</v>
      </c>
      <c r="B1775" s="263">
        <v>134.25278394829419</v>
      </c>
    </row>
    <row r="1776" spans="1:2" x14ac:dyDescent="0.25">
      <c r="A1776" s="264">
        <v>1707</v>
      </c>
      <c r="B1776" s="263">
        <v>93.453035988243741</v>
      </c>
    </row>
    <row r="1777" spans="1:2" x14ac:dyDescent="0.25">
      <c r="A1777" s="264">
        <v>1708</v>
      </c>
      <c r="B1777" s="263">
        <v>148.82590380186295</v>
      </c>
    </row>
    <row r="1778" spans="1:2" x14ac:dyDescent="0.25">
      <c r="A1778" s="264">
        <v>1709</v>
      </c>
      <c r="B1778" s="263">
        <v>104.10968127668295</v>
      </c>
    </row>
    <row r="1779" spans="1:2" x14ac:dyDescent="0.25">
      <c r="A1779" s="264">
        <v>1710</v>
      </c>
      <c r="B1779" s="263">
        <v>124.402397656682</v>
      </c>
    </row>
    <row r="1780" spans="1:2" x14ac:dyDescent="0.25">
      <c r="A1780" s="264">
        <v>1711</v>
      </c>
      <c r="B1780" s="263">
        <v>88.695761118328107</v>
      </c>
    </row>
    <row r="1781" spans="1:2" x14ac:dyDescent="0.25">
      <c r="A1781" s="264">
        <v>1712</v>
      </c>
      <c r="B1781" s="263">
        <v>159.94714951449322</v>
      </c>
    </row>
    <row r="1782" spans="1:2" x14ac:dyDescent="0.25">
      <c r="A1782" s="264">
        <v>1713</v>
      </c>
      <c r="B1782" s="263">
        <v>85.625497910283599</v>
      </c>
    </row>
    <row r="1783" spans="1:2" x14ac:dyDescent="0.25">
      <c r="A1783" s="264">
        <v>1714</v>
      </c>
      <c r="B1783" s="263">
        <v>94.337254528096679</v>
      </c>
    </row>
    <row r="1784" spans="1:2" x14ac:dyDescent="0.25">
      <c r="A1784" s="264">
        <v>1715</v>
      </c>
      <c r="B1784" s="263">
        <v>122.82658270609006</v>
      </c>
    </row>
    <row r="1785" spans="1:2" x14ac:dyDescent="0.25">
      <c r="A1785" s="264">
        <v>1716</v>
      </c>
      <c r="B1785" s="263">
        <v>107.64798026448469</v>
      </c>
    </row>
    <row r="1786" spans="1:2" x14ac:dyDescent="0.25">
      <c r="A1786" s="264">
        <v>1717</v>
      </c>
      <c r="B1786" s="263">
        <v>96.240990862557553</v>
      </c>
    </row>
    <row r="1787" spans="1:2" x14ac:dyDescent="0.25">
      <c r="A1787" s="264">
        <v>1718</v>
      </c>
      <c r="B1787" s="263">
        <v>120.21563907745549</v>
      </c>
    </row>
    <row r="1788" spans="1:2" x14ac:dyDescent="0.25">
      <c r="A1788" s="264">
        <v>1719</v>
      </c>
      <c r="B1788" s="263">
        <v>109.50718808252336</v>
      </c>
    </row>
    <row r="1789" spans="1:2" x14ac:dyDescent="0.25">
      <c r="A1789" s="264">
        <v>1720</v>
      </c>
      <c r="B1789" s="263">
        <v>134.99730505611731</v>
      </c>
    </row>
    <row r="1790" spans="1:2" x14ac:dyDescent="0.25">
      <c r="A1790" s="264">
        <v>1721</v>
      </c>
      <c r="B1790" s="263">
        <v>166.23204728547122</v>
      </c>
    </row>
    <row r="1791" spans="1:2" x14ac:dyDescent="0.25">
      <c r="A1791" s="264">
        <v>1722</v>
      </c>
      <c r="B1791" s="263">
        <v>131.58758404211122</v>
      </c>
    </row>
    <row r="1792" spans="1:2" x14ac:dyDescent="0.25">
      <c r="A1792" s="264">
        <v>1723</v>
      </c>
      <c r="B1792" s="263">
        <v>170.58948766863006</v>
      </c>
    </row>
    <row r="1793" spans="1:2" x14ac:dyDescent="0.25">
      <c r="A1793" s="264">
        <v>1724</v>
      </c>
      <c r="B1793" s="263">
        <v>131.74716767403675</v>
      </c>
    </row>
    <row r="1794" spans="1:2" x14ac:dyDescent="0.25">
      <c r="A1794" s="264">
        <v>1725</v>
      </c>
      <c r="B1794" s="263">
        <v>120.91845133690462</v>
      </c>
    </row>
    <row r="1795" spans="1:2" x14ac:dyDescent="0.25">
      <c r="A1795" s="264">
        <v>1726</v>
      </c>
      <c r="B1795" s="263">
        <v>102.82377722441566</v>
      </c>
    </row>
    <row r="1796" spans="1:2" x14ac:dyDescent="0.25">
      <c r="A1796" s="264">
        <v>1727</v>
      </c>
      <c r="B1796" s="263">
        <v>150.39936713892217</v>
      </c>
    </row>
    <row r="1797" spans="1:2" x14ac:dyDescent="0.25">
      <c r="A1797" s="264">
        <v>1728</v>
      </c>
      <c r="B1797" s="263">
        <v>119.01627158652693</v>
      </c>
    </row>
    <row r="1798" spans="1:2" x14ac:dyDescent="0.25">
      <c r="A1798" s="264">
        <v>1729</v>
      </c>
      <c r="B1798" s="263">
        <v>166.79871077867489</v>
      </c>
    </row>
    <row r="1799" spans="1:2" x14ac:dyDescent="0.25">
      <c r="A1799" s="264">
        <v>1730</v>
      </c>
      <c r="B1799" s="263">
        <v>97.51184391781257</v>
      </c>
    </row>
    <row r="1800" spans="1:2" x14ac:dyDescent="0.25">
      <c r="A1800" s="264">
        <v>1731</v>
      </c>
      <c r="B1800" s="263">
        <v>118.71007910704357</v>
      </c>
    </row>
    <row r="1801" spans="1:2" x14ac:dyDescent="0.25">
      <c r="A1801" s="264">
        <v>1732</v>
      </c>
      <c r="B1801" s="263">
        <v>136.97699227968255</v>
      </c>
    </row>
    <row r="1802" spans="1:2" x14ac:dyDescent="0.25">
      <c r="A1802" s="264">
        <v>1733</v>
      </c>
      <c r="B1802" s="263">
        <v>135.58634234107143</v>
      </c>
    </row>
    <row r="1803" spans="1:2" x14ac:dyDescent="0.25">
      <c r="A1803" s="264">
        <v>1734</v>
      </c>
      <c r="B1803" s="263">
        <v>133.46786947184847</v>
      </c>
    </row>
    <row r="1804" spans="1:2" x14ac:dyDescent="0.25">
      <c r="A1804" s="264">
        <v>1735</v>
      </c>
      <c r="B1804" s="263">
        <v>119.91812931509496</v>
      </c>
    </row>
    <row r="1805" spans="1:2" x14ac:dyDescent="0.25">
      <c r="A1805" s="264">
        <v>1736</v>
      </c>
      <c r="B1805" s="263">
        <v>72.38536883493137</v>
      </c>
    </row>
    <row r="1806" spans="1:2" x14ac:dyDescent="0.25">
      <c r="A1806" s="264">
        <v>1737</v>
      </c>
      <c r="B1806" s="263">
        <v>119.2108011407614</v>
      </c>
    </row>
    <row r="1807" spans="1:2" x14ac:dyDescent="0.25">
      <c r="A1807" s="264">
        <v>1738</v>
      </c>
      <c r="B1807" s="263">
        <v>121.28455332718694</v>
      </c>
    </row>
    <row r="1808" spans="1:2" x14ac:dyDescent="0.25">
      <c r="A1808" s="264">
        <v>1739</v>
      </c>
      <c r="B1808" s="263">
        <v>167.60591487806329</v>
      </c>
    </row>
    <row r="1809" spans="1:2" x14ac:dyDescent="0.25">
      <c r="A1809" s="264">
        <v>1740</v>
      </c>
      <c r="B1809" s="263">
        <v>78.192147631186813</v>
      </c>
    </row>
    <row r="1810" spans="1:2" x14ac:dyDescent="0.25">
      <c r="A1810" s="264">
        <v>1741</v>
      </c>
      <c r="B1810" s="263">
        <v>141.33436841316228</v>
      </c>
    </row>
    <row r="1811" spans="1:2" x14ac:dyDescent="0.25">
      <c r="A1811" s="264">
        <v>1742</v>
      </c>
      <c r="B1811" s="263">
        <v>133.66458132790135</v>
      </c>
    </row>
    <row r="1812" spans="1:2" x14ac:dyDescent="0.25">
      <c r="A1812" s="264">
        <v>1743</v>
      </c>
      <c r="B1812" s="263">
        <v>116.30751745675106</v>
      </c>
    </row>
    <row r="1813" spans="1:2" x14ac:dyDescent="0.25">
      <c r="A1813" s="264">
        <v>1744</v>
      </c>
      <c r="B1813" s="263">
        <v>93.173881959305675</v>
      </c>
    </row>
    <row r="1814" spans="1:2" x14ac:dyDescent="0.25">
      <c r="A1814" s="264">
        <v>1745</v>
      </c>
      <c r="B1814" s="263">
        <v>124.43558573076048</v>
      </c>
    </row>
    <row r="1815" spans="1:2" x14ac:dyDescent="0.25">
      <c r="A1815" s="264">
        <v>1746</v>
      </c>
      <c r="B1815" s="263">
        <v>74.100571757018301</v>
      </c>
    </row>
    <row r="1816" spans="1:2" x14ac:dyDescent="0.25">
      <c r="A1816" s="264">
        <v>1747</v>
      </c>
      <c r="B1816" s="263">
        <v>86.299577780109473</v>
      </c>
    </row>
    <row r="1817" spans="1:2" x14ac:dyDescent="0.25">
      <c r="A1817" s="264">
        <v>1748</v>
      </c>
      <c r="B1817" s="263">
        <v>68.138970737792107</v>
      </c>
    </row>
    <row r="1818" spans="1:2" x14ac:dyDescent="0.25">
      <c r="A1818" s="264">
        <v>1749</v>
      </c>
      <c r="B1818" s="263">
        <v>80.698821431819084</v>
      </c>
    </row>
    <row r="1819" spans="1:2" x14ac:dyDescent="0.25">
      <c r="A1819" s="264">
        <v>1750</v>
      </c>
      <c r="B1819" s="263">
        <v>97.777923150922646</v>
      </c>
    </row>
    <row r="1820" spans="1:2" x14ac:dyDescent="0.25">
      <c r="A1820" s="264">
        <v>1751</v>
      </c>
      <c r="B1820" s="263">
        <v>110.16910490409472</v>
      </c>
    </row>
    <row r="1821" spans="1:2" x14ac:dyDescent="0.25">
      <c r="A1821" s="264">
        <v>1752</v>
      </c>
      <c r="B1821" s="263">
        <v>96.925998447545282</v>
      </c>
    </row>
    <row r="1822" spans="1:2" x14ac:dyDescent="0.25">
      <c r="A1822" s="264">
        <v>1753</v>
      </c>
      <c r="B1822" s="263">
        <v>99.054775793527924</v>
      </c>
    </row>
    <row r="1823" spans="1:2" x14ac:dyDescent="0.25">
      <c r="A1823" s="264">
        <v>1754</v>
      </c>
      <c r="B1823" s="263">
        <v>160.23541256047469</v>
      </c>
    </row>
    <row r="1824" spans="1:2" x14ac:dyDescent="0.25">
      <c r="A1824" s="264">
        <v>1755</v>
      </c>
      <c r="B1824" s="263">
        <v>84.045039738226109</v>
      </c>
    </row>
    <row r="1825" spans="1:2" x14ac:dyDescent="0.25">
      <c r="A1825" s="264">
        <v>1756</v>
      </c>
      <c r="B1825" s="263">
        <v>105.29758215167251</v>
      </c>
    </row>
    <row r="1826" spans="1:2" x14ac:dyDescent="0.25">
      <c r="A1826" s="264">
        <v>1757</v>
      </c>
      <c r="B1826" s="263">
        <v>104.64622173620788</v>
      </c>
    </row>
    <row r="1827" spans="1:2" x14ac:dyDescent="0.25">
      <c r="A1827" s="264">
        <v>1758</v>
      </c>
      <c r="B1827" s="263">
        <v>132.48140939618895</v>
      </c>
    </row>
    <row r="1828" spans="1:2" x14ac:dyDescent="0.25">
      <c r="A1828" s="264">
        <v>1759</v>
      </c>
      <c r="B1828" s="263">
        <v>132.347078455493</v>
      </c>
    </row>
    <row r="1829" spans="1:2" x14ac:dyDescent="0.25">
      <c r="A1829" s="264">
        <v>1760</v>
      </c>
      <c r="B1829" s="263">
        <v>157.65617232627693</v>
      </c>
    </row>
    <row r="1830" spans="1:2" x14ac:dyDescent="0.25">
      <c r="A1830" s="264">
        <v>1761</v>
      </c>
      <c r="B1830" s="263">
        <v>127.34929663046849</v>
      </c>
    </row>
    <row r="1831" spans="1:2" x14ac:dyDescent="0.25">
      <c r="A1831" s="264">
        <v>1762</v>
      </c>
      <c r="B1831" s="263">
        <v>100.72784783452175</v>
      </c>
    </row>
    <row r="1832" spans="1:2" x14ac:dyDescent="0.25">
      <c r="A1832" s="264">
        <v>1763</v>
      </c>
      <c r="B1832" s="263">
        <v>81.175862310064971</v>
      </c>
    </row>
    <row r="1833" spans="1:2" x14ac:dyDescent="0.25">
      <c r="A1833" s="264">
        <v>1764</v>
      </c>
      <c r="B1833" s="263">
        <v>92.75250076337754</v>
      </c>
    </row>
    <row r="1834" spans="1:2" x14ac:dyDescent="0.25">
      <c r="A1834" s="264">
        <v>1765</v>
      </c>
      <c r="B1834" s="263">
        <v>121.92988002272203</v>
      </c>
    </row>
    <row r="1835" spans="1:2" x14ac:dyDescent="0.25">
      <c r="A1835" s="264">
        <v>1766</v>
      </c>
      <c r="B1835" s="263">
        <v>100.50950789957423</v>
      </c>
    </row>
    <row r="1836" spans="1:2" x14ac:dyDescent="0.25">
      <c r="A1836" s="264">
        <v>1767</v>
      </c>
      <c r="B1836" s="263">
        <v>119.02027372093553</v>
      </c>
    </row>
    <row r="1837" spans="1:2" x14ac:dyDescent="0.25">
      <c r="A1837" s="264">
        <v>1768</v>
      </c>
      <c r="B1837" s="263">
        <v>130.12553420053823</v>
      </c>
    </row>
    <row r="1838" spans="1:2" x14ac:dyDescent="0.25">
      <c r="A1838" s="264">
        <v>1769</v>
      </c>
      <c r="B1838" s="263">
        <v>95.076280752323711</v>
      </c>
    </row>
    <row r="1839" spans="1:2" x14ac:dyDescent="0.25">
      <c r="A1839" s="264">
        <v>1770</v>
      </c>
      <c r="B1839" s="263">
        <v>122.52852820576663</v>
      </c>
    </row>
    <row r="1840" spans="1:2" x14ac:dyDescent="0.25">
      <c r="A1840" s="264">
        <v>1771</v>
      </c>
      <c r="B1840" s="263">
        <v>97.146840977729852</v>
      </c>
    </row>
    <row r="1841" spans="1:2" x14ac:dyDescent="0.25">
      <c r="A1841" s="264">
        <v>1772</v>
      </c>
      <c r="B1841" s="263">
        <v>79.821486486806549</v>
      </c>
    </row>
    <row r="1842" spans="1:2" x14ac:dyDescent="0.25">
      <c r="A1842" s="264">
        <v>1773</v>
      </c>
      <c r="B1842" s="263">
        <v>127.24134389181113</v>
      </c>
    </row>
    <row r="1843" spans="1:2" x14ac:dyDescent="0.25">
      <c r="A1843" s="264">
        <v>1774</v>
      </c>
      <c r="B1843" s="263">
        <v>121.94949217604263</v>
      </c>
    </row>
    <row r="1844" spans="1:2" x14ac:dyDescent="0.25">
      <c r="A1844" s="264">
        <v>1775</v>
      </c>
      <c r="B1844" s="263">
        <v>102.17905178874182</v>
      </c>
    </row>
    <row r="1845" spans="1:2" x14ac:dyDescent="0.25">
      <c r="A1845" s="264">
        <v>1776</v>
      </c>
      <c r="B1845" s="263">
        <v>133.13385249679339</v>
      </c>
    </row>
    <row r="1846" spans="1:2" x14ac:dyDescent="0.25">
      <c r="A1846" s="264">
        <v>1777</v>
      </c>
      <c r="B1846" s="263">
        <v>105.85069637653801</v>
      </c>
    </row>
    <row r="1847" spans="1:2" x14ac:dyDescent="0.25">
      <c r="A1847" s="264">
        <v>1778</v>
      </c>
      <c r="B1847" s="263">
        <v>101.9280875329078</v>
      </c>
    </row>
    <row r="1848" spans="1:2" x14ac:dyDescent="0.25">
      <c r="A1848" s="264">
        <v>1779</v>
      </c>
      <c r="B1848" s="263">
        <v>73.689668404220811</v>
      </c>
    </row>
    <row r="1849" spans="1:2" x14ac:dyDescent="0.25">
      <c r="A1849" s="264">
        <v>1780</v>
      </c>
      <c r="B1849" s="263">
        <v>117.26605132626774</v>
      </c>
    </row>
    <row r="1850" spans="1:2" x14ac:dyDescent="0.25">
      <c r="A1850" s="264">
        <v>1781</v>
      </c>
      <c r="B1850" s="263">
        <v>114.90164819340131</v>
      </c>
    </row>
    <row r="1851" spans="1:2" x14ac:dyDescent="0.25">
      <c r="A1851" s="264">
        <v>1782</v>
      </c>
      <c r="B1851" s="263">
        <v>126.91501624027219</v>
      </c>
    </row>
    <row r="1852" spans="1:2" x14ac:dyDescent="0.25">
      <c r="A1852" s="264">
        <v>1783</v>
      </c>
      <c r="B1852" s="263">
        <v>122.58157814786551</v>
      </c>
    </row>
    <row r="1853" spans="1:2" x14ac:dyDescent="0.25">
      <c r="A1853" s="264">
        <v>1784</v>
      </c>
      <c r="B1853" s="263">
        <v>133.65758014311245</v>
      </c>
    </row>
    <row r="1854" spans="1:2" x14ac:dyDescent="0.25">
      <c r="A1854" s="264">
        <v>1785</v>
      </c>
      <c r="B1854" s="263">
        <v>116.70554799583557</v>
      </c>
    </row>
    <row r="1855" spans="1:2" x14ac:dyDescent="0.25">
      <c r="A1855" s="264">
        <v>1786</v>
      </c>
      <c r="B1855" s="263">
        <v>84.994591129848459</v>
      </c>
    </row>
    <row r="1856" spans="1:2" x14ac:dyDescent="0.25">
      <c r="A1856" s="264">
        <v>1787</v>
      </c>
      <c r="B1856" s="263">
        <v>125.41433723670268</v>
      </c>
    </row>
    <row r="1857" spans="1:2" x14ac:dyDescent="0.25">
      <c r="A1857" s="264">
        <v>1788</v>
      </c>
      <c r="B1857" s="263">
        <v>107.06745903433772</v>
      </c>
    </row>
    <row r="1858" spans="1:2" x14ac:dyDescent="0.25">
      <c r="A1858" s="264">
        <v>1789</v>
      </c>
      <c r="B1858" s="263">
        <v>136.43336501011512</v>
      </c>
    </row>
    <row r="1859" spans="1:2" x14ac:dyDescent="0.25">
      <c r="A1859" s="264">
        <v>1790</v>
      </c>
      <c r="B1859" s="263">
        <v>98.210590229567003</v>
      </c>
    </row>
    <row r="1860" spans="1:2" x14ac:dyDescent="0.25">
      <c r="A1860" s="264">
        <v>1791</v>
      </c>
      <c r="B1860" s="263">
        <v>149.005338529087</v>
      </c>
    </row>
    <row r="1861" spans="1:2" x14ac:dyDescent="0.25">
      <c r="A1861" s="264">
        <v>1792</v>
      </c>
      <c r="B1861" s="263">
        <v>105.08771273322384</v>
      </c>
    </row>
    <row r="1862" spans="1:2" x14ac:dyDescent="0.25">
      <c r="A1862" s="264">
        <v>1793</v>
      </c>
      <c r="B1862" s="263">
        <v>145.78410832372566</v>
      </c>
    </row>
    <row r="1863" spans="1:2" x14ac:dyDescent="0.25">
      <c r="A1863" s="264">
        <v>1794</v>
      </c>
      <c r="B1863" s="263">
        <v>105.30777672735368</v>
      </c>
    </row>
    <row r="1864" spans="1:2" x14ac:dyDescent="0.25">
      <c r="A1864" s="264">
        <v>1795</v>
      </c>
      <c r="B1864" s="263">
        <v>119.11697478643335</v>
      </c>
    </row>
    <row r="1865" spans="1:2" x14ac:dyDescent="0.25">
      <c r="A1865" s="264">
        <v>1796</v>
      </c>
      <c r="B1865" s="263">
        <v>122.9234263714646</v>
      </c>
    </row>
    <row r="1866" spans="1:2" x14ac:dyDescent="0.25">
      <c r="A1866" s="264">
        <v>1797</v>
      </c>
      <c r="B1866" s="263">
        <v>111.63329068197933</v>
      </c>
    </row>
    <row r="1867" spans="1:2" x14ac:dyDescent="0.25">
      <c r="A1867" s="264">
        <v>1798</v>
      </c>
      <c r="B1867" s="263">
        <v>135.15746213094724</v>
      </c>
    </row>
    <row r="1868" spans="1:2" x14ac:dyDescent="0.25">
      <c r="A1868" s="264">
        <v>1799</v>
      </c>
      <c r="B1868" s="263">
        <v>173.0434163598716</v>
      </c>
    </row>
    <row r="1869" spans="1:2" x14ac:dyDescent="0.25">
      <c r="A1869" s="264">
        <v>1800</v>
      </c>
      <c r="B1869" s="263">
        <v>133.66579960113697</v>
      </c>
    </row>
    <row r="1870" spans="1:2" x14ac:dyDescent="0.25">
      <c r="A1870" s="264">
        <v>1801</v>
      </c>
      <c r="B1870" s="263">
        <v>97.675490263266411</v>
      </c>
    </row>
    <row r="1871" spans="1:2" x14ac:dyDescent="0.25">
      <c r="A1871" s="264">
        <v>1802</v>
      </c>
      <c r="B1871" s="263">
        <v>99.779285362516873</v>
      </c>
    </row>
    <row r="1872" spans="1:2" x14ac:dyDescent="0.25">
      <c r="A1872" s="264">
        <v>1803</v>
      </c>
      <c r="B1872" s="263">
        <v>133.80476185587818</v>
      </c>
    </row>
    <row r="1873" spans="1:2" x14ac:dyDescent="0.25">
      <c r="A1873" s="264">
        <v>1804</v>
      </c>
      <c r="B1873" s="263">
        <v>156.64766816185397</v>
      </c>
    </row>
    <row r="1874" spans="1:2" x14ac:dyDescent="0.25">
      <c r="A1874" s="264">
        <v>1805</v>
      </c>
      <c r="B1874" s="263">
        <v>90.806544245567238</v>
      </c>
    </row>
    <row r="1875" spans="1:2" x14ac:dyDescent="0.25">
      <c r="A1875" s="264">
        <v>1806</v>
      </c>
      <c r="B1875" s="263">
        <v>106.04270004310121</v>
      </c>
    </row>
    <row r="1876" spans="1:2" x14ac:dyDescent="0.25">
      <c r="A1876" s="264">
        <v>1807</v>
      </c>
      <c r="B1876" s="263">
        <v>104.17420530571179</v>
      </c>
    </row>
    <row r="1877" spans="1:2" x14ac:dyDescent="0.25">
      <c r="A1877" s="264">
        <v>1808</v>
      </c>
      <c r="B1877" s="263">
        <v>146.93455643754777</v>
      </c>
    </row>
    <row r="1878" spans="1:2" x14ac:dyDescent="0.25">
      <c r="A1878" s="264">
        <v>1809</v>
      </c>
      <c r="B1878" s="263">
        <v>74.866681718027507</v>
      </c>
    </row>
    <row r="1879" spans="1:2" x14ac:dyDescent="0.25">
      <c r="A1879" s="264">
        <v>1810</v>
      </c>
      <c r="B1879" s="263">
        <v>149.92401387777602</v>
      </c>
    </row>
    <row r="1880" spans="1:2" x14ac:dyDescent="0.25">
      <c r="A1880" s="264">
        <v>1811</v>
      </c>
      <c r="B1880" s="263">
        <v>130.80020139338271</v>
      </c>
    </row>
    <row r="1881" spans="1:2" x14ac:dyDescent="0.25">
      <c r="A1881" s="264">
        <v>1812</v>
      </c>
      <c r="B1881" s="263">
        <v>140.93844886314528</v>
      </c>
    </row>
    <row r="1882" spans="1:2" x14ac:dyDescent="0.25">
      <c r="A1882" s="264">
        <v>1813</v>
      </c>
      <c r="B1882" s="263">
        <v>78.739102784762864</v>
      </c>
    </row>
    <row r="1883" spans="1:2" x14ac:dyDescent="0.25">
      <c r="A1883" s="264">
        <v>1814</v>
      </c>
      <c r="B1883" s="263">
        <v>138.50015229238838</v>
      </c>
    </row>
    <row r="1884" spans="1:2" x14ac:dyDescent="0.25">
      <c r="A1884" s="264">
        <v>1815</v>
      </c>
      <c r="B1884" s="263">
        <v>115.67095697926305</v>
      </c>
    </row>
    <row r="1885" spans="1:2" x14ac:dyDescent="0.25">
      <c r="A1885" s="264">
        <v>1816</v>
      </c>
      <c r="B1885" s="263">
        <v>169.70780311777725</v>
      </c>
    </row>
    <row r="1886" spans="1:2" x14ac:dyDescent="0.25">
      <c r="A1886" s="264">
        <v>1817</v>
      </c>
      <c r="B1886" s="263">
        <v>137.54819498682909</v>
      </c>
    </row>
    <row r="1887" spans="1:2" x14ac:dyDescent="0.25">
      <c r="A1887" s="264">
        <v>1818</v>
      </c>
      <c r="B1887" s="263">
        <v>130.73329897635284</v>
      </c>
    </row>
    <row r="1888" spans="1:2" x14ac:dyDescent="0.25">
      <c r="A1888" s="264">
        <v>1819</v>
      </c>
      <c r="B1888" s="263">
        <v>135.22206496597141</v>
      </c>
    </row>
    <row r="1889" spans="1:2" x14ac:dyDescent="0.25">
      <c r="A1889" s="264">
        <v>1820</v>
      </c>
      <c r="B1889" s="263">
        <v>59.430510284304908</v>
      </c>
    </row>
    <row r="1890" spans="1:2" x14ac:dyDescent="0.25">
      <c r="A1890" s="264">
        <v>1821</v>
      </c>
      <c r="B1890" s="263">
        <v>142.63017490883925</v>
      </c>
    </row>
    <row r="1891" spans="1:2" x14ac:dyDescent="0.25">
      <c r="A1891" s="264">
        <v>1822</v>
      </c>
      <c r="B1891" s="263">
        <v>109.30474065686305</v>
      </c>
    </row>
    <row r="1892" spans="1:2" x14ac:dyDescent="0.25">
      <c r="A1892" s="264">
        <v>1823</v>
      </c>
      <c r="B1892" s="263">
        <v>148.64061965281755</v>
      </c>
    </row>
    <row r="1893" spans="1:2" x14ac:dyDescent="0.25">
      <c r="A1893" s="264">
        <v>1824</v>
      </c>
      <c r="B1893" s="263">
        <v>117.01612315899676</v>
      </c>
    </row>
    <row r="1894" spans="1:2" x14ac:dyDescent="0.25">
      <c r="A1894" s="264">
        <v>1825</v>
      </c>
      <c r="B1894" s="263">
        <v>113.44316362340908</v>
      </c>
    </row>
    <row r="1895" spans="1:2" x14ac:dyDescent="0.25">
      <c r="A1895" s="264">
        <v>1826</v>
      </c>
      <c r="B1895" s="263">
        <v>114.66789646861658</v>
      </c>
    </row>
    <row r="1896" spans="1:2" x14ac:dyDescent="0.25">
      <c r="A1896" s="264">
        <v>1827</v>
      </c>
      <c r="B1896" s="263">
        <v>129.18060474845927</v>
      </c>
    </row>
    <row r="1897" spans="1:2" x14ac:dyDescent="0.25">
      <c r="A1897" s="264">
        <v>1828</v>
      </c>
      <c r="B1897" s="263">
        <v>117.61635391271275</v>
      </c>
    </row>
    <row r="1898" spans="1:2" x14ac:dyDescent="0.25">
      <c r="A1898" s="264">
        <v>1829</v>
      </c>
      <c r="B1898" s="263">
        <v>122.5563086411143</v>
      </c>
    </row>
    <row r="1899" spans="1:2" x14ac:dyDescent="0.25">
      <c r="A1899" s="264">
        <v>1830</v>
      </c>
      <c r="B1899" s="263">
        <v>124.85769824061467</v>
      </c>
    </row>
    <row r="1900" spans="1:2" x14ac:dyDescent="0.25">
      <c r="A1900" s="264">
        <v>1831</v>
      </c>
      <c r="B1900" s="263">
        <v>99.483793683928823</v>
      </c>
    </row>
    <row r="1901" spans="1:2" x14ac:dyDescent="0.25">
      <c r="A1901" s="264">
        <v>1832</v>
      </c>
      <c r="B1901" s="263">
        <v>128.12557248575527</v>
      </c>
    </row>
    <row r="1902" spans="1:2" x14ac:dyDescent="0.25">
      <c r="A1902" s="264">
        <v>1833</v>
      </c>
      <c r="B1902" s="263">
        <v>92.318810711075372</v>
      </c>
    </row>
    <row r="1903" spans="1:2" x14ac:dyDescent="0.25">
      <c r="A1903" s="264">
        <v>1834</v>
      </c>
      <c r="B1903" s="263">
        <v>116.85864796197617</v>
      </c>
    </row>
    <row r="1904" spans="1:2" x14ac:dyDescent="0.25">
      <c r="A1904" s="264">
        <v>1835</v>
      </c>
      <c r="B1904" s="263">
        <v>79.084177034088157</v>
      </c>
    </row>
    <row r="1905" spans="1:2" x14ac:dyDescent="0.25">
      <c r="A1905" s="264">
        <v>1836</v>
      </c>
      <c r="B1905" s="263">
        <v>134.72376352162766</v>
      </c>
    </row>
    <row r="1906" spans="1:2" x14ac:dyDescent="0.25">
      <c r="A1906" s="264">
        <v>1837</v>
      </c>
      <c r="B1906" s="263">
        <v>124.24660217848496</v>
      </c>
    </row>
    <row r="1907" spans="1:2" x14ac:dyDescent="0.25">
      <c r="A1907" s="264">
        <v>1838</v>
      </c>
      <c r="B1907" s="263">
        <v>123.63996139663895</v>
      </c>
    </row>
    <row r="1908" spans="1:2" x14ac:dyDescent="0.25">
      <c r="A1908" s="264">
        <v>1839</v>
      </c>
      <c r="B1908" s="263">
        <v>104.1731175874218</v>
      </c>
    </row>
    <row r="1909" spans="1:2" x14ac:dyDescent="0.25">
      <c r="A1909" s="264">
        <v>1840</v>
      </c>
      <c r="B1909" s="263">
        <v>149.79779759553273</v>
      </c>
    </row>
    <row r="1910" spans="1:2" x14ac:dyDescent="0.25">
      <c r="A1910" s="264">
        <v>1841</v>
      </c>
      <c r="B1910" s="263">
        <v>83.184131230887459</v>
      </c>
    </row>
    <row r="1911" spans="1:2" x14ac:dyDescent="0.25">
      <c r="A1911" s="264">
        <v>1842</v>
      </c>
      <c r="B1911" s="263">
        <v>129.9281943261075</v>
      </c>
    </row>
    <row r="1912" spans="1:2" x14ac:dyDescent="0.25">
      <c r="A1912" s="264">
        <v>1843</v>
      </c>
      <c r="B1912" s="263">
        <v>120.22567698909629</v>
      </c>
    </row>
    <row r="1913" spans="1:2" x14ac:dyDescent="0.25">
      <c r="A1913" s="264">
        <v>1844</v>
      </c>
      <c r="B1913" s="263">
        <v>116.95856114105455</v>
      </c>
    </row>
    <row r="1914" spans="1:2" x14ac:dyDescent="0.25">
      <c r="A1914" s="264">
        <v>1845</v>
      </c>
      <c r="B1914" s="263">
        <v>127.54962628012068</v>
      </c>
    </row>
    <row r="1915" spans="1:2" x14ac:dyDescent="0.25">
      <c r="A1915" s="264">
        <v>1846</v>
      </c>
      <c r="B1915" s="263">
        <v>102.28225050359576</v>
      </c>
    </row>
    <row r="1916" spans="1:2" x14ac:dyDescent="0.25">
      <c r="A1916" s="264">
        <v>1847</v>
      </c>
      <c r="B1916" s="263">
        <v>120.5354340385279</v>
      </c>
    </row>
    <row r="1917" spans="1:2" x14ac:dyDescent="0.25">
      <c r="A1917" s="264">
        <v>1848</v>
      </c>
      <c r="B1917" s="263">
        <v>119.93440274489822</v>
      </c>
    </row>
    <row r="1918" spans="1:2" x14ac:dyDescent="0.25">
      <c r="A1918" s="264">
        <v>1849</v>
      </c>
      <c r="B1918" s="263">
        <v>140.1235394790159</v>
      </c>
    </row>
    <row r="1919" spans="1:2" x14ac:dyDescent="0.25">
      <c r="A1919" s="264">
        <v>1850</v>
      </c>
      <c r="B1919" s="263">
        <v>117.69366022218485</v>
      </c>
    </row>
    <row r="1920" spans="1:2" x14ac:dyDescent="0.25">
      <c r="A1920" s="264">
        <v>1851</v>
      </c>
      <c r="B1920" s="263">
        <v>109.41646034345564</v>
      </c>
    </row>
    <row r="1921" spans="1:2" x14ac:dyDescent="0.25">
      <c r="A1921" s="264">
        <v>1852</v>
      </c>
      <c r="B1921" s="263">
        <v>118.87992944542042</v>
      </c>
    </row>
    <row r="1922" spans="1:2" x14ac:dyDescent="0.25">
      <c r="A1922" s="264">
        <v>1853</v>
      </c>
      <c r="B1922" s="263">
        <v>128.41410529768777</v>
      </c>
    </row>
    <row r="1923" spans="1:2" x14ac:dyDescent="0.25">
      <c r="A1923" s="264">
        <v>1854</v>
      </c>
      <c r="B1923" s="263">
        <v>134.2122146162352</v>
      </c>
    </row>
    <row r="1924" spans="1:2" x14ac:dyDescent="0.25">
      <c r="A1924" s="264">
        <v>1855</v>
      </c>
      <c r="B1924" s="263">
        <v>131.45702658439353</v>
      </c>
    </row>
    <row r="1925" spans="1:2" x14ac:dyDescent="0.25">
      <c r="A1925" s="264">
        <v>1856</v>
      </c>
      <c r="B1925" s="263">
        <v>128.80211645829434</v>
      </c>
    </row>
    <row r="1926" spans="1:2" x14ac:dyDescent="0.25">
      <c r="A1926" s="264">
        <v>1857</v>
      </c>
      <c r="B1926" s="263">
        <v>70.812243650250537</v>
      </c>
    </row>
    <row r="1927" spans="1:2" x14ac:dyDescent="0.25">
      <c r="A1927" s="264">
        <v>1858</v>
      </c>
      <c r="B1927" s="263">
        <v>84.072507590158395</v>
      </c>
    </row>
    <row r="1928" spans="1:2" x14ac:dyDescent="0.25">
      <c r="A1928" s="264">
        <v>1859</v>
      </c>
      <c r="B1928" s="263">
        <v>131.23074496555569</v>
      </c>
    </row>
    <row r="1929" spans="1:2" x14ac:dyDescent="0.25">
      <c r="A1929" s="264">
        <v>1860</v>
      </c>
      <c r="B1929" s="263">
        <v>164.54604235579353</v>
      </c>
    </row>
    <row r="1930" spans="1:2" x14ac:dyDescent="0.25">
      <c r="A1930" s="264">
        <v>1861</v>
      </c>
      <c r="B1930" s="263">
        <v>112.41969191687413</v>
      </c>
    </row>
    <row r="1931" spans="1:2" x14ac:dyDescent="0.25">
      <c r="A1931" s="264">
        <v>1862</v>
      </c>
      <c r="B1931" s="263">
        <v>149.13410414347257</v>
      </c>
    </row>
    <row r="1932" spans="1:2" x14ac:dyDescent="0.25">
      <c r="A1932" s="264">
        <v>1863</v>
      </c>
      <c r="B1932" s="263">
        <v>93.689268939889217</v>
      </c>
    </row>
    <row r="1933" spans="1:2" x14ac:dyDescent="0.25">
      <c r="A1933" s="264">
        <v>1864</v>
      </c>
      <c r="B1933" s="263">
        <v>132.10350620893678</v>
      </c>
    </row>
    <row r="1934" spans="1:2" x14ac:dyDescent="0.25">
      <c r="A1934" s="264">
        <v>1865</v>
      </c>
      <c r="B1934" s="263">
        <v>117.79320263825619</v>
      </c>
    </row>
    <row r="1935" spans="1:2" x14ac:dyDescent="0.25">
      <c r="A1935" s="264">
        <v>1866</v>
      </c>
      <c r="B1935" s="263">
        <v>149.63254249659366</v>
      </c>
    </row>
    <row r="1936" spans="1:2" x14ac:dyDescent="0.25">
      <c r="A1936" s="264">
        <v>1867</v>
      </c>
      <c r="B1936" s="263">
        <v>134.16747481760009</v>
      </c>
    </row>
    <row r="1937" spans="1:2" x14ac:dyDescent="0.25">
      <c r="A1937" s="264">
        <v>1868</v>
      </c>
      <c r="B1937" s="263">
        <v>124.21560666191908</v>
      </c>
    </row>
    <row r="1938" spans="1:2" x14ac:dyDescent="0.25">
      <c r="A1938" s="264">
        <v>1869</v>
      </c>
      <c r="B1938" s="263">
        <v>126.68437439686818</v>
      </c>
    </row>
    <row r="1939" spans="1:2" x14ac:dyDescent="0.25">
      <c r="A1939" s="264">
        <v>1870</v>
      </c>
      <c r="B1939" s="263">
        <v>70.698311176303875</v>
      </c>
    </row>
    <row r="1940" spans="1:2" x14ac:dyDescent="0.25">
      <c r="A1940" s="264">
        <v>1871</v>
      </c>
      <c r="B1940" s="263">
        <v>123.4634407325819</v>
      </c>
    </row>
    <row r="1941" spans="1:2" x14ac:dyDescent="0.25">
      <c r="A1941" s="264">
        <v>1872</v>
      </c>
      <c r="B1941" s="263">
        <v>96.921150390922548</v>
      </c>
    </row>
    <row r="1942" spans="1:2" x14ac:dyDescent="0.25">
      <c r="A1942" s="264">
        <v>1873</v>
      </c>
      <c r="B1942" s="263">
        <v>118.75144194646644</v>
      </c>
    </row>
    <row r="1943" spans="1:2" x14ac:dyDescent="0.25">
      <c r="A1943" s="264">
        <v>1874</v>
      </c>
      <c r="B1943" s="263">
        <v>101.63613056125487</v>
      </c>
    </row>
    <row r="1944" spans="1:2" x14ac:dyDescent="0.25">
      <c r="A1944" s="264">
        <v>1875</v>
      </c>
      <c r="B1944" s="263">
        <v>146.6278792205166</v>
      </c>
    </row>
    <row r="1945" spans="1:2" x14ac:dyDescent="0.25">
      <c r="A1945" s="264">
        <v>1876</v>
      </c>
      <c r="B1945" s="263">
        <v>119.62737694000847</v>
      </c>
    </row>
    <row r="1946" spans="1:2" x14ac:dyDescent="0.25">
      <c r="A1946" s="264">
        <v>1877</v>
      </c>
      <c r="B1946" s="263">
        <v>158.53410185720196</v>
      </c>
    </row>
    <row r="1947" spans="1:2" x14ac:dyDescent="0.25">
      <c r="A1947" s="264">
        <v>1878</v>
      </c>
      <c r="B1947" s="263">
        <v>117.9817778012486</v>
      </c>
    </row>
    <row r="1948" spans="1:2" x14ac:dyDescent="0.25">
      <c r="A1948" s="264">
        <v>1879</v>
      </c>
      <c r="B1948" s="263">
        <v>125.55008327952643</v>
      </c>
    </row>
    <row r="1949" spans="1:2" x14ac:dyDescent="0.25">
      <c r="A1949" s="264">
        <v>1880</v>
      </c>
      <c r="B1949" s="263">
        <v>115.6167757047709</v>
      </c>
    </row>
    <row r="1950" spans="1:2" x14ac:dyDescent="0.25">
      <c r="A1950" s="264">
        <v>1881</v>
      </c>
      <c r="B1950" s="263">
        <v>123.30777983957756</v>
      </c>
    </row>
    <row r="1951" spans="1:2" x14ac:dyDescent="0.25">
      <c r="A1951" s="264">
        <v>1882</v>
      </c>
      <c r="B1951" s="263">
        <v>170.66731706848861</v>
      </c>
    </row>
    <row r="1952" spans="1:2" x14ac:dyDescent="0.25">
      <c r="A1952" s="264">
        <v>1883</v>
      </c>
      <c r="B1952" s="263">
        <v>150.15988784407287</v>
      </c>
    </row>
    <row r="1953" spans="1:2" x14ac:dyDescent="0.25">
      <c r="A1953" s="264">
        <v>1884</v>
      </c>
      <c r="B1953" s="263">
        <v>147.88402901180635</v>
      </c>
    </row>
    <row r="1954" spans="1:2" x14ac:dyDescent="0.25">
      <c r="A1954" s="264">
        <v>1885</v>
      </c>
      <c r="B1954" s="263">
        <v>99.851094498403086</v>
      </c>
    </row>
    <row r="1955" spans="1:2" x14ac:dyDescent="0.25">
      <c r="A1955" s="264">
        <v>1886</v>
      </c>
      <c r="B1955" s="263">
        <v>127.94016134123456</v>
      </c>
    </row>
    <row r="1956" spans="1:2" x14ac:dyDescent="0.25">
      <c r="A1956" s="264">
        <v>1887</v>
      </c>
      <c r="B1956" s="263">
        <v>142.7097981648017</v>
      </c>
    </row>
    <row r="1957" spans="1:2" x14ac:dyDescent="0.25">
      <c r="A1957" s="264">
        <v>1888</v>
      </c>
      <c r="B1957" s="263">
        <v>143.28283996425972</v>
      </c>
    </row>
    <row r="1958" spans="1:2" x14ac:dyDescent="0.25">
      <c r="A1958" s="264">
        <v>1889</v>
      </c>
      <c r="B1958" s="263">
        <v>99.069439240271791</v>
      </c>
    </row>
    <row r="1959" spans="1:2" x14ac:dyDescent="0.25">
      <c r="A1959" s="264">
        <v>1890</v>
      </c>
      <c r="B1959" s="263">
        <v>133.68241792432491</v>
      </c>
    </row>
    <row r="1960" spans="1:2" x14ac:dyDescent="0.25">
      <c r="A1960" s="264">
        <v>1891</v>
      </c>
      <c r="B1960" s="263">
        <v>120.29417976529768</v>
      </c>
    </row>
    <row r="1961" spans="1:2" x14ac:dyDescent="0.25">
      <c r="A1961" s="264">
        <v>1892</v>
      </c>
      <c r="B1961" s="263">
        <v>115.27097049276672</v>
      </c>
    </row>
    <row r="1962" spans="1:2" x14ac:dyDescent="0.25">
      <c r="A1962" s="264">
        <v>1893</v>
      </c>
      <c r="B1962" s="263">
        <v>84.262207000357023</v>
      </c>
    </row>
    <row r="1963" spans="1:2" x14ac:dyDescent="0.25">
      <c r="A1963" s="264">
        <v>1894</v>
      </c>
      <c r="B1963" s="263">
        <v>117.04237490754312</v>
      </c>
    </row>
    <row r="1964" spans="1:2" x14ac:dyDescent="0.25">
      <c r="A1964" s="264">
        <v>1895</v>
      </c>
      <c r="B1964" s="263">
        <v>93.356714281074076</v>
      </c>
    </row>
    <row r="1965" spans="1:2" x14ac:dyDescent="0.25">
      <c r="A1965" s="264">
        <v>1896</v>
      </c>
      <c r="B1965" s="263">
        <v>154.09183946371132</v>
      </c>
    </row>
    <row r="1966" spans="1:2" x14ac:dyDescent="0.25">
      <c r="A1966" s="264">
        <v>1897</v>
      </c>
      <c r="B1966" s="263">
        <v>139.32832451386193</v>
      </c>
    </row>
    <row r="1967" spans="1:2" x14ac:dyDescent="0.25">
      <c r="A1967" s="264">
        <v>1898</v>
      </c>
      <c r="B1967" s="263">
        <v>115.09935030596409</v>
      </c>
    </row>
    <row r="1968" spans="1:2" x14ac:dyDescent="0.25">
      <c r="A1968" s="264">
        <v>1899</v>
      </c>
      <c r="B1968" s="263">
        <v>171.91616886236139</v>
      </c>
    </row>
    <row r="1969" spans="1:2" x14ac:dyDescent="0.25">
      <c r="A1969" s="264">
        <v>1900</v>
      </c>
      <c r="B1969" s="263">
        <v>167.34684132831606</v>
      </c>
    </row>
    <row r="1970" spans="1:2" x14ac:dyDescent="0.25">
      <c r="A1970" s="264">
        <v>1901</v>
      </c>
      <c r="B1970" s="263">
        <v>83.742360128437753</v>
      </c>
    </row>
    <row r="1971" spans="1:2" x14ac:dyDescent="0.25">
      <c r="A1971" s="264">
        <v>1902</v>
      </c>
      <c r="B1971" s="263">
        <v>136.88208331448766</v>
      </c>
    </row>
    <row r="1972" spans="1:2" x14ac:dyDescent="0.25">
      <c r="A1972" s="264">
        <v>1903</v>
      </c>
      <c r="B1972" s="263">
        <v>118.13714112587584</v>
      </c>
    </row>
    <row r="1973" spans="1:2" x14ac:dyDescent="0.25">
      <c r="A1973" s="264">
        <v>1904</v>
      </c>
      <c r="B1973" s="263">
        <v>129.12609219444016</v>
      </c>
    </row>
    <row r="1974" spans="1:2" x14ac:dyDescent="0.25">
      <c r="A1974" s="264">
        <v>1905</v>
      </c>
      <c r="B1974" s="263">
        <v>130.60620565616364</v>
      </c>
    </row>
    <row r="1975" spans="1:2" x14ac:dyDescent="0.25">
      <c r="A1975" s="264">
        <v>1906</v>
      </c>
      <c r="B1975" s="263">
        <v>144.15386129658938</v>
      </c>
    </row>
    <row r="1976" spans="1:2" x14ac:dyDescent="0.25">
      <c r="A1976" s="264">
        <v>1907</v>
      </c>
      <c r="B1976" s="263">
        <v>109.76326990286796</v>
      </c>
    </row>
    <row r="1977" spans="1:2" x14ac:dyDescent="0.25">
      <c r="A1977" s="264">
        <v>1908</v>
      </c>
      <c r="B1977" s="263">
        <v>92.849500396413163</v>
      </c>
    </row>
    <row r="1978" spans="1:2" x14ac:dyDescent="0.25">
      <c r="A1978" s="264">
        <v>1909</v>
      </c>
      <c r="B1978" s="263">
        <v>82.471451143267288</v>
      </c>
    </row>
    <row r="1979" spans="1:2" x14ac:dyDescent="0.25">
      <c r="A1979" s="264">
        <v>1910</v>
      </c>
      <c r="B1979" s="263">
        <v>119.00490912710403</v>
      </c>
    </row>
    <row r="1980" spans="1:2" x14ac:dyDescent="0.25">
      <c r="A1980" s="264">
        <v>1911</v>
      </c>
      <c r="B1980" s="263">
        <v>77.115464550887793</v>
      </c>
    </row>
    <row r="1981" spans="1:2" x14ac:dyDescent="0.25">
      <c r="A1981" s="264">
        <v>1912</v>
      </c>
      <c r="B1981" s="263">
        <v>141.80781332557811</v>
      </c>
    </row>
    <row r="1982" spans="1:2" x14ac:dyDescent="0.25">
      <c r="A1982" s="264">
        <v>1913</v>
      </c>
      <c r="B1982" s="263">
        <v>119.89977880258223</v>
      </c>
    </row>
    <row r="1983" spans="1:2" x14ac:dyDescent="0.25">
      <c r="A1983" s="264">
        <v>1914</v>
      </c>
      <c r="B1983" s="263">
        <v>173.54250339664435</v>
      </c>
    </row>
    <row r="1984" spans="1:2" x14ac:dyDescent="0.25">
      <c r="A1984" s="264">
        <v>1915</v>
      </c>
      <c r="B1984" s="263">
        <v>99.446772340326675</v>
      </c>
    </row>
    <row r="1985" spans="1:2" x14ac:dyDescent="0.25">
      <c r="A1985" s="264">
        <v>1916</v>
      </c>
      <c r="B1985" s="263">
        <v>98.901813429023917</v>
      </c>
    </row>
    <row r="1986" spans="1:2" x14ac:dyDescent="0.25">
      <c r="A1986" s="264">
        <v>1917</v>
      </c>
      <c r="B1986" s="263">
        <v>103.83196012019948</v>
      </c>
    </row>
    <row r="1987" spans="1:2" x14ac:dyDescent="0.25">
      <c r="A1987" s="264">
        <v>1918</v>
      </c>
      <c r="B1987" s="263">
        <v>86.001630100439144</v>
      </c>
    </row>
    <row r="1988" spans="1:2" x14ac:dyDescent="0.25">
      <c r="A1988" s="264">
        <v>1919</v>
      </c>
      <c r="B1988" s="263">
        <v>122.55147755488844</v>
      </c>
    </row>
    <row r="1989" spans="1:2" x14ac:dyDescent="0.25">
      <c r="A1989" s="264">
        <v>1920</v>
      </c>
      <c r="B1989" s="263">
        <v>117.06877941709433</v>
      </c>
    </row>
    <row r="1990" spans="1:2" x14ac:dyDescent="0.25">
      <c r="A1990" s="264">
        <v>1921</v>
      </c>
      <c r="B1990" s="263">
        <v>126.62365099855236</v>
      </c>
    </row>
    <row r="1991" spans="1:2" x14ac:dyDescent="0.25">
      <c r="A1991" s="264">
        <v>1922</v>
      </c>
      <c r="B1991" s="263">
        <v>104.23476872677772</v>
      </c>
    </row>
    <row r="1992" spans="1:2" x14ac:dyDescent="0.25">
      <c r="A1992" s="264">
        <v>1923</v>
      </c>
      <c r="B1992" s="263">
        <v>125.46705320339953</v>
      </c>
    </row>
    <row r="1993" spans="1:2" x14ac:dyDescent="0.25">
      <c r="A1993" s="264">
        <v>1924</v>
      </c>
      <c r="B1993" s="263">
        <v>88.074995135473642</v>
      </c>
    </row>
    <row r="1994" spans="1:2" x14ac:dyDescent="0.25">
      <c r="A1994" s="264">
        <v>1925</v>
      </c>
      <c r="B1994" s="263">
        <v>94.212456484721258</v>
      </c>
    </row>
    <row r="1995" spans="1:2" x14ac:dyDescent="0.25">
      <c r="A1995" s="264">
        <v>1926</v>
      </c>
      <c r="B1995" s="263">
        <v>131.88942372208911</v>
      </c>
    </row>
    <row r="1996" spans="1:2" x14ac:dyDescent="0.25">
      <c r="A1996" s="264">
        <v>1927</v>
      </c>
      <c r="B1996" s="263">
        <v>112.32535498550244</v>
      </c>
    </row>
    <row r="1997" spans="1:2" x14ac:dyDescent="0.25">
      <c r="A1997" s="264">
        <v>1928</v>
      </c>
      <c r="B1997" s="263">
        <v>158.77308871841547</v>
      </c>
    </row>
    <row r="1998" spans="1:2" x14ac:dyDescent="0.25">
      <c r="A1998" s="264">
        <v>1929</v>
      </c>
      <c r="B1998" s="263">
        <v>117.63520256101373</v>
      </c>
    </row>
    <row r="1999" spans="1:2" x14ac:dyDescent="0.25">
      <c r="A1999" s="264">
        <v>1930</v>
      </c>
      <c r="B1999" s="263">
        <v>128.570204619788</v>
      </c>
    </row>
    <row r="2000" spans="1:2" x14ac:dyDescent="0.25">
      <c r="A2000" s="264">
        <v>1931</v>
      </c>
      <c r="B2000" s="263">
        <v>124.60494028266619</v>
      </c>
    </row>
    <row r="2001" spans="1:2" x14ac:dyDescent="0.25">
      <c r="A2001" s="264">
        <v>1932</v>
      </c>
      <c r="B2001" s="263">
        <v>138.35901390577743</v>
      </c>
    </row>
    <row r="2002" spans="1:2" x14ac:dyDescent="0.25">
      <c r="A2002" s="264">
        <v>1933</v>
      </c>
      <c r="B2002" s="263">
        <v>149.50635604879236</v>
      </c>
    </row>
    <row r="2003" spans="1:2" x14ac:dyDescent="0.25">
      <c r="A2003" s="264">
        <v>1934</v>
      </c>
      <c r="B2003" s="263">
        <v>101.296411100943</v>
      </c>
    </row>
    <row r="2004" spans="1:2" x14ac:dyDescent="0.25">
      <c r="A2004" s="264">
        <v>1935</v>
      </c>
      <c r="B2004" s="263">
        <v>123.58689410036314</v>
      </c>
    </row>
    <row r="2005" spans="1:2" x14ac:dyDescent="0.25">
      <c r="A2005" s="264">
        <v>1936</v>
      </c>
      <c r="B2005" s="263">
        <v>115.14703553503134</v>
      </c>
    </row>
    <row r="2006" spans="1:2" x14ac:dyDescent="0.25">
      <c r="A2006" s="264">
        <v>1937</v>
      </c>
      <c r="B2006" s="263">
        <v>118.63517064435121</v>
      </c>
    </row>
    <row r="2007" spans="1:2" x14ac:dyDescent="0.25">
      <c r="A2007" s="264">
        <v>1938</v>
      </c>
      <c r="B2007" s="263">
        <v>88.81445830945583</v>
      </c>
    </row>
    <row r="2008" spans="1:2" x14ac:dyDescent="0.25">
      <c r="A2008" s="264">
        <v>1939</v>
      </c>
      <c r="B2008" s="263">
        <v>89.342276632137185</v>
      </c>
    </row>
    <row r="2009" spans="1:2" x14ac:dyDescent="0.25">
      <c r="A2009" s="264">
        <v>1940</v>
      </c>
      <c r="B2009" s="263">
        <v>88.680580088564199</v>
      </c>
    </row>
    <row r="2010" spans="1:2" x14ac:dyDescent="0.25">
      <c r="A2010" s="264">
        <v>1941</v>
      </c>
      <c r="B2010" s="263">
        <v>160.6840610451377</v>
      </c>
    </row>
    <row r="2011" spans="1:2" x14ac:dyDescent="0.25">
      <c r="A2011" s="264">
        <v>1942</v>
      </c>
      <c r="B2011" s="263">
        <v>131.03047228425143</v>
      </c>
    </row>
    <row r="2012" spans="1:2" x14ac:dyDescent="0.25">
      <c r="A2012" s="264">
        <v>1943</v>
      </c>
      <c r="B2012" s="263">
        <v>111.04046951882408</v>
      </c>
    </row>
    <row r="2013" spans="1:2" x14ac:dyDescent="0.25">
      <c r="A2013" s="264">
        <v>1944</v>
      </c>
      <c r="B2013" s="263">
        <v>150.62088858400008</v>
      </c>
    </row>
    <row r="2014" spans="1:2" x14ac:dyDescent="0.25">
      <c r="A2014" s="264">
        <v>1945</v>
      </c>
      <c r="B2014" s="263">
        <v>154.82443327476369</v>
      </c>
    </row>
    <row r="2015" spans="1:2" x14ac:dyDescent="0.25">
      <c r="A2015" s="264">
        <v>1946</v>
      </c>
      <c r="B2015" s="263">
        <v>99.237136485329572</v>
      </c>
    </row>
    <row r="2016" spans="1:2" x14ac:dyDescent="0.25">
      <c r="A2016" s="264">
        <v>1947</v>
      </c>
      <c r="B2016" s="263">
        <v>99.956612255185121</v>
      </c>
    </row>
    <row r="2017" spans="1:2" x14ac:dyDescent="0.25">
      <c r="A2017" s="264">
        <v>1948</v>
      </c>
      <c r="B2017" s="263">
        <v>108.60636779362437</v>
      </c>
    </row>
    <row r="2018" spans="1:2" x14ac:dyDescent="0.25">
      <c r="A2018" s="264">
        <v>1949</v>
      </c>
      <c r="B2018" s="263">
        <v>138.66459270415805</v>
      </c>
    </row>
    <row r="2019" spans="1:2" x14ac:dyDescent="0.25">
      <c r="A2019" s="264">
        <v>1950</v>
      </c>
      <c r="B2019" s="263">
        <v>86.786520176913967</v>
      </c>
    </row>
    <row r="2020" spans="1:2" x14ac:dyDescent="0.25">
      <c r="A2020" s="264">
        <v>1951</v>
      </c>
      <c r="B2020" s="263">
        <v>136.5828606617834</v>
      </c>
    </row>
    <row r="2021" spans="1:2" x14ac:dyDescent="0.25">
      <c r="A2021" s="264">
        <v>1952</v>
      </c>
      <c r="B2021" s="263">
        <v>94.124277531818223</v>
      </c>
    </row>
    <row r="2022" spans="1:2" x14ac:dyDescent="0.25">
      <c r="A2022" s="264">
        <v>1953</v>
      </c>
      <c r="B2022" s="263">
        <v>125.45955196338491</v>
      </c>
    </row>
    <row r="2023" spans="1:2" x14ac:dyDescent="0.25">
      <c r="A2023" s="264">
        <v>1954</v>
      </c>
      <c r="B2023" s="263">
        <v>143.09246271917183</v>
      </c>
    </row>
    <row r="2024" spans="1:2" x14ac:dyDescent="0.25">
      <c r="A2024" s="264">
        <v>1955</v>
      </c>
      <c r="B2024" s="263">
        <v>145.04985303914924</v>
      </c>
    </row>
    <row r="2025" spans="1:2" x14ac:dyDescent="0.25">
      <c r="A2025" s="264">
        <v>1956</v>
      </c>
      <c r="B2025" s="263">
        <v>138.20664001176465</v>
      </c>
    </row>
    <row r="2026" spans="1:2" x14ac:dyDescent="0.25">
      <c r="A2026" s="264">
        <v>1957</v>
      </c>
      <c r="B2026" s="263">
        <v>95.86368333946271</v>
      </c>
    </row>
    <row r="2027" spans="1:2" x14ac:dyDescent="0.25">
      <c r="A2027" s="264">
        <v>1958</v>
      </c>
      <c r="B2027" s="263">
        <v>141.56076030033773</v>
      </c>
    </row>
    <row r="2028" spans="1:2" x14ac:dyDescent="0.25">
      <c r="A2028" s="264">
        <v>1959</v>
      </c>
      <c r="B2028" s="263">
        <v>141.69444038149345</v>
      </c>
    </row>
    <row r="2029" spans="1:2" x14ac:dyDescent="0.25">
      <c r="A2029" s="264">
        <v>1960</v>
      </c>
      <c r="B2029" s="263">
        <v>125.17905292408821</v>
      </c>
    </row>
    <row r="2030" spans="1:2" x14ac:dyDescent="0.25">
      <c r="A2030" s="264">
        <v>1961</v>
      </c>
      <c r="B2030" s="263">
        <v>149.93479751015042</v>
      </c>
    </row>
    <row r="2031" spans="1:2" x14ac:dyDescent="0.25">
      <c r="A2031" s="264">
        <v>1962</v>
      </c>
      <c r="B2031" s="263">
        <v>126.8353701484249</v>
      </c>
    </row>
    <row r="2032" spans="1:2" x14ac:dyDescent="0.25">
      <c r="A2032" s="264">
        <v>1963</v>
      </c>
      <c r="B2032" s="263">
        <v>115.39959892642729</v>
      </c>
    </row>
    <row r="2033" spans="1:2" x14ac:dyDescent="0.25">
      <c r="A2033" s="264">
        <v>1964</v>
      </c>
      <c r="B2033" s="263">
        <v>115.81615880560865</v>
      </c>
    </row>
    <row r="2034" spans="1:2" x14ac:dyDescent="0.25">
      <c r="A2034" s="264">
        <v>1965</v>
      </c>
      <c r="B2034" s="263">
        <v>106.60668885945796</v>
      </c>
    </row>
    <row r="2035" spans="1:2" x14ac:dyDescent="0.25">
      <c r="A2035" s="264">
        <v>1966</v>
      </c>
      <c r="B2035" s="263">
        <v>118.27605083482536</v>
      </c>
    </row>
    <row r="2036" spans="1:2" x14ac:dyDescent="0.25">
      <c r="A2036" s="264">
        <v>1967</v>
      </c>
      <c r="B2036" s="263">
        <v>108.44425648312912</v>
      </c>
    </row>
    <row r="2037" spans="1:2" x14ac:dyDescent="0.25">
      <c r="A2037" s="264">
        <v>1968</v>
      </c>
      <c r="B2037" s="263">
        <v>117.85706585604247</v>
      </c>
    </row>
    <row r="2038" spans="1:2" x14ac:dyDescent="0.25">
      <c r="A2038" s="264">
        <v>1969</v>
      </c>
      <c r="B2038" s="263">
        <v>133.18403214826472</v>
      </c>
    </row>
    <row r="2039" spans="1:2" x14ac:dyDescent="0.25">
      <c r="A2039" s="264">
        <v>1970</v>
      </c>
      <c r="B2039" s="263">
        <v>122.28133589507914</v>
      </c>
    </row>
    <row r="2040" spans="1:2" x14ac:dyDescent="0.25">
      <c r="A2040" s="264">
        <v>1971</v>
      </c>
      <c r="B2040" s="263">
        <v>147.84725771964384</v>
      </c>
    </row>
    <row r="2041" spans="1:2" x14ac:dyDescent="0.25">
      <c r="A2041" s="264">
        <v>1972</v>
      </c>
      <c r="B2041" s="263">
        <v>74.799419893971489</v>
      </c>
    </row>
    <row r="2042" spans="1:2" x14ac:dyDescent="0.25">
      <c r="A2042" s="264">
        <v>1973</v>
      </c>
      <c r="B2042" s="263">
        <v>109.93841302468456</v>
      </c>
    </row>
    <row r="2043" spans="1:2" x14ac:dyDescent="0.25">
      <c r="A2043" s="264">
        <v>1974</v>
      </c>
      <c r="B2043" s="263">
        <v>106.77977296849727</v>
      </c>
    </row>
    <row r="2044" spans="1:2" x14ac:dyDescent="0.25">
      <c r="A2044" s="264">
        <v>1975</v>
      </c>
      <c r="B2044" s="263">
        <v>117.65111412140766</v>
      </c>
    </row>
    <row r="2045" spans="1:2" x14ac:dyDescent="0.25">
      <c r="A2045" s="264">
        <v>1976</v>
      </c>
      <c r="B2045" s="263">
        <v>121.19977737155767</v>
      </c>
    </row>
    <row r="2046" spans="1:2" x14ac:dyDescent="0.25">
      <c r="A2046" s="264">
        <v>1977</v>
      </c>
      <c r="B2046" s="263">
        <v>155.92612699996511</v>
      </c>
    </row>
    <row r="2047" spans="1:2" x14ac:dyDescent="0.25">
      <c r="A2047" s="264">
        <v>1978</v>
      </c>
      <c r="B2047" s="263">
        <v>152.53505840304905</v>
      </c>
    </row>
    <row r="2048" spans="1:2" x14ac:dyDescent="0.25">
      <c r="A2048" s="264">
        <v>1979</v>
      </c>
      <c r="B2048" s="263">
        <v>147.76277837723464</v>
      </c>
    </row>
    <row r="2049" spans="1:2" x14ac:dyDescent="0.25">
      <c r="A2049" s="264">
        <v>1980</v>
      </c>
      <c r="B2049" s="263">
        <v>133.03525599790083</v>
      </c>
    </row>
    <row r="2050" spans="1:2" x14ac:dyDescent="0.25">
      <c r="A2050" s="264">
        <v>1981</v>
      </c>
      <c r="B2050" s="263">
        <v>126.20383143212911</v>
      </c>
    </row>
    <row r="2051" spans="1:2" x14ac:dyDescent="0.25">
      <c r="A2051" s="264">
        <v>1982</v>
      </c>
      <c r="B2051" s="263">
        <v>103.93659157283963</v>
      </c>
    </row>
    <row r="2052" spans="1:2" x14ac:dyDescent="0.25">
      <c r="A2052" s="264">
        <v>1983</v>
      </c>
      <c r="B2052" s="263">
        <v>129.52147399554002</v>
      </c>
    </row>
    <row r="2053" spans="1:2" x14ac:dyDescent="0.25">
      <c r="A2053" s="264">
        <v>1984</v>
      </c>
      <c r="B2053" s="263">
        <v>87.397211149670284</v>
      </c>
    </row>
    <row r="2054" spans="1:2" x14ac:dyDescent="0.25">
      <c r="A2054" s="264">
        <v>1985</v>
      </c>
      <c r="B2054" s="263">
        <v>112.36537727036071</v>
      </c>
    </row>
    <row r="2055" spans="1:2" x14ac:dyDescent="0.25">
      <c r="A2055" s="264">
        <v>1986</v>
      </c>
      <c r="B2055" s="263">
        <v>99.618865552100203</v>
      </c>
    </row>
    <row r="2056" spans="1:2" x14ac:dyDescent="0.25">
      <c r="A2056" s="264">
        <v>1987</v>
      </c>
      <c r="B2056" s="263">
        <v>130.7899154428674</v>
      </c>
    </row>
    <row r="2057" spans="1:2" x14ac:dyDescent="0.25">
      <c r="A2057" s="264">
        <v>1988</v>
      </c>
      <c r="B2057" s="263">
        <v>137.85956325608208</v>
      </c>
    </row>
    <row r="2058" spans="1:2" x14ac:dyDescent="0.25">
      <c r="A2058" s="264">
        <v>1989</v>
      </c>
      <c r="B2058" s="263">
        <v>77.562150550483238</v>
      </c>
    </row>
    <row r="2059" spans="1:2" x14ac:dyDescent="0.25">
      <c r="A2059" s="264">
        <v>1990</v>
      </c>
      <c r="B2059" s="263">
        <v>108.27722940849257</v>
      </c>
    </row>
    <row r="2060" spans="1:2" x14ac:dyDescent="0.25">
      <c r="A2060" s="264">
        <v>1991</v>
      </c>
      <c r="B2060" s="263">
        <v>135.70274735132858</v>
      </c>
    </row>
    <row r="2061" spans="1:2" x14ac:dyDescent="0.25">
      <c r="A2061" s="264">
        <v>1992</v>
      </c>
      <c r="B2061" s="263">
        <v>110.2323685680331</v>
      </c>
    </row>
    <row r="2062" spans="1:2" x14ac:dyDescent="0.25">
      <c r="A2062" s="264">
        <v>1993</v>
      </c>
      <c r="B2062" s="263">
        <v>114.13274412844916</v>
      </c>
    </row>
    <row r="2063" spans="1:2" x14ac:dyDescent="0.25">
      <c r="A2063" s="264">
        <v>1994</v>
      </c>
      <c r="B2063" s="263">
        <v>105.84961559996609</v>
      </c>
    </row>
    <row r="2064" spans="1:2" x14ac:dyDescent="0.25">
      <c r="A2064" s="264">
        <v>1995</v>
      </c>
      <c r="B2064" s="263">
        <v>131.04068449943171</v>
      </c>
    </row>
    <row r="2065" spans="1:2" x14ac:dyDescent="0.25">
      <c r="A2065" s="264">
        <v>1996</v>
      </c>
      <c r="B2065" s="263">
        <v>108.49730698656774</v>
      </c>
    </row>
    <row r="2066" spans="1:2" x14ac:dyDescent="0.25">
      <c r="A2066" s="264">
        <v>1997</v>
      </c>
      <c r="B2066" s="263">
        <v>145.15916270203192</v>
      </c>
    </row>
    <row r="2067" spans="1:2" x14ac:dyDescent="0.25">
      <c r="A2067" s="264">
        <v>1998</v>
      </c>
      <c r="B2067" s="263">
        <v>127.22761798441235</v>
      </c>
    </row>
    <row r="2068" spans="1:2" x14ac:dyDescent="0.25">
      <c r="A2068" s="264">
        <v>1999</v>
      </c>
      <c r="B2068" s="263">
        <v>140.70799873785302</v>
      </c>
    </row>
    <row r="2069" spans="1:2" x14ac:dyDescent="0.25">
      <c r="A2069" s="264">
        <v>2000</v>
      </c>
      <c r="B2069" s="263">
        <v>78.425264848213061</v>
      </c>
    </row>
    <row r="2070" spans="1:2" x14ac:dyDescent="0.25">
      <c r="A2070" s="264">
        <v>2001</v>
      </c>
      <c r="B2070" s="263">
        <v>132.48255798740712</v>
      </c>
    </row>
    <row r="2071" spans="1:2" x14ac:dyDescent="0.25">
      <c r="A2071" s="264">
        <v>2002</v>
      </c>
      <c r="B2071" s="263">
        <v>70.038633628554038</v>
      </c>
    </row>
    <row r="2072" spans="1:2" x14ac:dyDescent="0.25">
      <c r="A2072" s="264">
        <v>2003</v>
      </c>
      <c r="B2072" s="263">
        <v>160.41917919116372</v>
      </c>
    </row>
    <row r="2073" spans="1:2" x14ac:dyDescent="0.25">
      <c r="A2073" s="264">
        <v>2004</v>
      </c>
      <c r="B2073" s="263">
        <v>118.36389848731505</v>
      </c>
    </row>
    <row r="2074" spans="1:2" x14ac:dyDescent="0.25">
      <c r="A2074" s="264">
        <v>2005</v>
      </c>
      <c r="B2074" s="263">
        <v>126.49966388205767</v>
      </c>
    </row>
    <row r="2075" spans="1:2" x14ac:dyDescent="0.25">
      <c r="A2075" s="264">
        <v>2006</v>
      </c>
      <c r="B2075" s="263">
        <v>139.96582787102466</v>
      </c>
    </row>
    <row r="2076" spans="1:2" x14ac:dyDescent="0.25">
      <c r="A2076" s="264">
        <v>2007</v>
      </c>
      <c r="B2076" s="263">
        <v>118.63561881056287</v>
      </c>
    </row>
    <row r="2077" spans="1:2" x14ac:dyDescent="0.25">
      <c r="A2077" s="264">
        <v>2008</v>
      </c>
      <c r="B2077" s="263">
        <v>134.55840155273509</v>
      </c>
    </row>
    <row r="2078" spans="1:2" x14ac:dyDescent="0.25">
      <c r="A2078" s="264">
        <v>2009</v>
      </c>
      <c r="B2078" s="263">
        <v>109.32049545776034</v>
      </c>
    </row>
    <row r="2079" spans="1:2" x14ac:dyDescent="0.25">
      <c r="A2079" s="264">
        <v>2010</v>
      </c>
      <c r="B2079" s="263">
        <v>162.38906532392409</v>
      </c>
    </row>
    <row r="2080" spans="1:2" x14ac:dyDescent="0.25">
      <c r="A2080" s="264">
        <v>2011</v>
      </c>
      <c r="B2080" s="263">
        <v>115.12159002026402</v>
      </c>
    </row>
    <row r="2081" spans="1:2" x14ac:dyDescent="0.25">
      <c r="A2081" s="264">
        <v>2012</v>
      </c>
      <c r="B2081" s="263">
        <v>101.00668399513349</v>
      </c>
    </row>
    <row r="2082" spans="1:2" x14ac:dyDescent="0.25">
      <c r="A2082" s="264">
        <v>2013</v>
      </c>
      <c r="B2082" s="263">
        <v>99.133199894947865</v>
      </c>
    </row>
    <row r="2083" spans="1:2" x14ac:dyDescent="0.25">
      <c r="A2083" s="264">
        <v>2014</v>
      </c>
      <c r="B2083" s="263">
        <v>102.53882294791295</v>
      </c>
    </row>
    <row r="2084" spans="1:2" x14ac:dyDescent="0.25">
      <c r="A2084" s="264">
        <v>2015</v>
      </c>
      <c r="B2084" s="263">
        <v>88.39425875988951</v>
      </c>
    </row>
    <row r="2085" spans="1:2" x14ac:dyDescent="0.25">
      <c r="A2085" s="264">
        <v>2016</v>
      </c>
      <c r="B2085" s="263">
        <v>135.770558450397</v>
      </c>
    </row>
    <row r="2086" spans="1:2" x14ac:dyDescent="0.25">
      <c r="A2086" s="264">
        <v>2017</v>
      </c>
      <c r="B2086" s="263">
        <v>144.05431887163712</v>
      </c>
    </row>
    <row r="2087" spans="1:2" x14ac:dyDescent="0.25">
      <c r="A2087" s="264">
        <v>2018</v>
      </c>
      <c r="B2087" s="263">
        <v>144.51832160762112</v>
      </c>
    </row>
    <row r="2088" spans="1:2" x14ac:dyDescent="0.25">
      <c r="A2088" s="264">
        <v>2019</v>
      </c>
      <c r="B2088" s="263">
        <v>130.43778017137754</v>
      </c>
    </row>
    <row r="2089" spans="1:2" x14ac:dyDescent="0.25">
      <c r="A2089" s="264">
        <v>2020</v>
      </c>
      <c r="B2089" s="263">
        <v>110.71114096464279</v>
      </c>
    </row>
    <row r="2090" spans="1:2" x14ac:dyDescent="0.25">
      <c r="A2090" s="264">
        <v>2021</v>
      </c>
      <c r="B2090" s="263">
        <v>117.62292753451118</v>
      </c>
    </row>
    <row r="2091" spans="1:2" x14ac:dyDescent="0.25">
      <c r="A2091" s="264">
        <v>2022</v>
      </c>
      <c r="B2091" s="263">
        <v>112.69213179260704</v>
      </c>
    </row>
    <row r="2092" spans="1:2" x14ac:dyDescent="0.25">
      <c r="A2092" s="264">
        <v>2023</v>
      </c>
      <c r="B2092" s="263">
        <v>154.99625339425106</v>
      </c>
    </row>
    <row r="2093" spans="1:2" x14ac:dyDescent="0.25">
      <c r="A2093" s="264">
        <v>2024</v>
      </c>
      <c r="B2093" s="263">
        <v>99.903319413744811</v>
      </c>
    </row>
    <row r="2094" spans="1:2" x14ac:dyDescent="0.25">
      <c r="A2094" s="264">
        <v>2025</v>
      </c>
      <c r="B2094" s="263">
        <v>136.45810967766755</v>
      </c>
    </row>
    <row r="2095" spans="1:2" x14ac:dyDescent="0.25">
      <c r="A2095" s="264">
        <v>2026</v>
      </c>
      <c r="B2095" s="263">
        <v>95.960557369810132</v>
      </c>
    </row>
    <row r="2096" spans="1:2" x14ac:dyDescent="0.25">
      <c r="A2096" s="264">
        <v>2027</v>
      </c>
      <c r="B2096" s="263">
        <v>112.91445097124814</v>
      </c>
    </row>
    <row r="2097" spans="1:2" x14ac:dyDescent="0.25">
      <c r="A2097" s="264">
        <v>2028</v>
      </c>
      <c r="B2097" s="263">
        <v>112.7810138046501</v>
      </c>
    </row>
    <row r="2098" spans="1:2" x14ac:dyDescent="0.25">
      <c r="A2098" s="264">
        <v>2029</v>
      </c>
      <c r="B2098" s="263">
        <v>113.82674138791877</v>
      </c>
    </row>
    <row r="2099" spans="1:2" x14ac:dyDescent="0.25">
      <c r="A2099" s="264">
        <v>2030</v>
      </c>
      <c r="B2099" s="263">
        <v>127.53735036347128</v>
      </c>
    </row>
    <row r="2100" spans="1:2" x14ac:dyDescent="0.25">
      <c r="A2100" s="264">
        <v>2031</v>
      </c>
      <c r="B2100" s="263">
        <v>136.13423378225852</v>
      </c>
    </row>
    <row r="2101" spans="1:2" x14ac:dyDescent="0.25">
      <c r="A2101" s="264">
        <v>2032</v>
      </c>
      <c r="B2101" s="263">
        <v>81.574764671471087</v>
      </c>
    </row>
    <row r="2102" spans="1:2" x14ac:dyDescent="0.25">
      <c r="A2102" s="264">
        <v>2033</v>
      </c>
      <c r="B2102" s="263">
        <v>102.54882972609187</v>
      </c>
    </row>
    <row r="2103" spans="1:2" x14ac:dyDescent="0.25">
      <c r="A2103" s="264">
        <v>2034</v>
      </c>
      <c r="B2103" s="263">
        <v>117.75818577769658</v>
      </c>
    </row>
    <row r="2104" spans="1:2" x14ac:dyDescent="0.25">
      <c r="A2104" s="264">
        <v>2035</v>
      </c>
      <c r="B2104" s="263">
        <v>125.56367795497877</v>
      </c>
    </row>
    <row r="2105" spans="1:2" x14ac:dyDescent="0.25">
      <c r="A2105" s="264">
        <v>2036</v>
      </c>
      <c r="B2105" s="263">
        <v>142.9198950197534</v>
      </c>
    </row>
    <row r="2106" spans="1:2" x14ac:dyDescent="0.25">
      <c r="A2106" s="264">
        <v>2037</v>
      </c>
      <c r="B2106" s="263">
        <v>136.36795618588044</v>
      </c>
    </row>
    <row r="2107" spans="1:2" x14ac:dyDescent="0.25">
      <c r="A2107" s="264">
        <v>2038</v>
      </c>
      <c r="B2107" s="263">
        <v>125.27392561937469</v>
      </c>
    </row>
    <row r="2108" spans="1:2" x14ac:dyDescent="0.25">
      <c r="A2108" s="264">
        <v>2039</v>
      </c>
      <c r="B2108" s="263">
        <v>135.44196202184801</v>
      </c>
    </row>
    <row r="2109" spans="1:2" x14ac:dyDescent="0.25">
      <c r="A2109" s="264">
        <v>2040</v>
      </c>
      <c r="B2109" s="263">
        <v>142.73965073055081</v>
      </c>
    </row>
    <row r="2110" spans="1:2" x14ac:dyDescent="0.25">
      <c r="A2110" s="264">
        <v>2041</v>
      </c>
      <c r="B2110" s="263">
        <v>114.298667277782</v>
      </c>
    </row>
    <row r="2111" spans="1:2" x14ac:dyDescent="0.25">
      <c r="A2111" s="264">
        <v>2042</v>
      </c>
      <c r="B2111" s="263">
        <v>133.52633186366714</v>
      </c>
    </row>
    <row r="2112" spans="1:2" x14ac:dyDescent="0.25">
      <c r="A2112" s="264">
        <v>2043</v>
      </c>
      <c r="B2112" s="263">
        <v>136.92551838564756</v>
      </c>
    </row>
    <row r="2113" spans="1:2" x14ac:dyDescent="0.25">
      <c r="A2113" s="264">
        <v>2044</v>
      </c>
      <c r="B2113" s="263">
        <v>108.73484969197322</v>
      </c>
    </row>
    <row r="2114" spans="1:2" x14ac:dyDescent="0.25">
      <c r="A2114" s="264">
        <v>2045</v>
      </c>
      <c r="B2114" s="263">
        <v>88.770492104567779</v>
      </c>
    </row>
    <row r="2115" spans="1:2" x14ac:dyDescent="0.25">
      <c r="A2115" s="264">
        <v>2046</v>
      </c>
      <c r="B2115" s="263">
        <v>128.33414732094667</v>
      </c>
    </row>
    <row r="2116" spans="1:2" x14ac:dyDescent="0.25">
      <c r="A2116" s="264">
        <v>2047</v>
      </c>
      <c r="B2116" s="263">
        <v>124.73040611325179</v>
      </c>
    </row>
    <row r="2117" spans="1:2" x14ac:dyDescent="0.25">
      <c r="A2117" s="264">
        <v>2048</v>
      </c>
      <c r="B2117" s="263">
        <v>113.46240448314433</v>
      </c>
    </row>
    <row r="2118" spans="1:2" x14ac:dyDescent="0.25">
      <c r="A2118" s="264">
        <v>2049</v>
      </c>
      <c r="B2118" s="263">
        <v>119.75491479381657</v>
      </c>
    </row>
    <row r="2119" spans="1:2" x14ac:dyDescent="0.25">
      <c r="A2119" s="264">
        <v>2050</v>
      </c>
      <c r="B2119" s="263">
        <v>160.70293648031927</v>
      </c>
    </row>
    <row r="2120" spans="1:2" x14ac:dyDescent="0.25">
      <c r="A2120" s="264">
        <v>2051</v>
      </c>
      <c r="B2120" s="263">
        <v>137.51889443222953</v>
      </c>
    </row>
    <row r="2121" spans="1:2" x14ac:dyDescent="0.25">
      <c r="A2121" s="264">
        <v>2052</v>
      </c>
      <c r="B2121" s="263">
        <v>126.62348699213535</v>
      </c>
    </row>
    <row r="2122" spans="1:2" x14ac:dyDescent="0.25">
      <c r="A2122" s="264">
        <v>2053</v>
      </c>
      <c r="B2122" s="263">
        <v>97.706461377318405</v>
      </c>
    </row>
    <row r="2123" spans="1:2" x14ac:dyDescent="0.25">
      <c r="A2123" s="264">
        <v>2054</v>
      </c>
      <c r="B2123" s="263">
        <v>109.06920808900738</v>
      </c>
    </row>
    <row r="2124" spans="1:2" x14ac:dyDescent="0.25">
      <c r="A2124" s="264">
        <v>2055</v>
      </c>
      <c r="B2124" s="263">
        <v>96.248120323150744</v>
      </c>
    </row>
    <row r="2125" spans="1:2" x14ac:dyDescent="0.25">
      <c r="A2125" s="264">
        <v>2056</v>
      </c>
      <c r="B2125" s="263">
        <v>120.27014729635705</v>
      </c>
    </row>
    <row r="2126" spans="1:2" x14ac:dyDescent="0.25">
      <c r="A2126" s="264">
        <v>2057</v>
      </c>
      <c r="B2126" s="263">
        <v>96.109077246990879</v>
      </c>
    </row>
    <row r="2127" spans="1:2" x14ac:dyDescent="0.25">
      <c r="A2127" s="264">
        <v>2058</v>
      </c>
      <c r="B2127" s="263">
        <v>124.94251555282904</v>
      </c>
    </row>
    <row r="2128" spans="1:2" x14ac:dyDescent="0.25">
      <c r="A2128" s="264">
        <v>2059</v>
      </c>
      <c r="B2128" s="263">
        <v>91.364600744088477</v>
      </c>
    </row>
    <row r="2129" spans="1:2" x14ac:dyDescent="0.25">
      <c r="A2129" s="264">
        <v>2060</v>
      </c>
      <c r="B2129" s="263">
        <v>119.44694877854448</v>
      </c>
    </row>
    <row r="2130" spans="1:2" x14ac:dyDescent="0.25">
      <c r="A2130" s="264">
        <v>2061</v>
      </c>
      <c r="B2130" s="263">
        <v>134.51133625309706</v>
      </c>
    </row>
    <row r="2131" spans="1:2" x14ac:dyDescent="0.25">
      <c r="A2131" s="264">
        <v>2062</v>
      </c>
      <c r="B2131" s="263">
        <v>86.140764949850052</v>
      </c>
    </row>
    <row r="2132" spans="1:2" x14ac:dyDescent="0.25">
      <c r="A2132" s="264">
        <v>2063</v>
      </c>
      <c r="B2132" s="263">
        <v>139.82025988822843</v>
      </c>
    </row>
    <row r="2133" spans="1:2" x14ac:dyDescent="0.25">
      <c r="A2133" s="264">
        <v>2064</v>
      </c>
      <c r="B2133" s="263">
        <v>103.69654559804221</v>
      </c>
    </row>
    <row r="2134" spans="1:2" x14ac:dyDescent="0.25">
      <c r="A2134" s="264">
        <v>2065</v>
      </c>
      <c r="B2134" s="263">
        <v>123.16330097236164</v>
      </c>
    </row>
    <row r="2135" spans="1:2" x14ac:dyDescent="0.25">
      <c r="A2135" s="264">
        <v>2066</v>
      </c>
      <c r="B2135" s="263">
        <v>119.61602483190386</v>
      </c>
    </row>
    <row r="2136" spans="1:2" x14ac:dyDescent="0.25">
      <c r="A2136" s="264">
        <v>2067</v>
      </c>
      <c r="B2136" s="263">
        <v>120.16243871634867</v>
      </c>
    </row>
    <row r="2137" spans="1:2" x14ac:dyDescent="0.25">
      <c r="A2137" s="264">
        <v>2068</v>
      </c>
      <c r="B2137" s="263">
        <v>113.72017255473257</v>
      </c>
    </row>
    <row r="2138" spans="1:2" x14ac:dyDescent="0.25">
      <c r="A2138" s="264">
        <v>2069</v>
      </c>
      <c r="B2138" s="263">
        <v>141.52018558651719</v>
      </c>
    </row>
    <row r="2139" spans="1:2" x14ac:dyDescent="0.25">
      <c r="A2139" s="264">
        <v>2070</v>
      </c>
      <c r="B2139" s="263">
        <v>141.07128595480947</v>
      </c>
    </row>
    <row r="2140" spans="1:2" x14ac:dyDescent="0.25">
      <c r="A2140" s="264">
        <v>2071</v>
      </c>
      <c r="B2140" s="263">
        <v>75.289915905874878</v>
      </c>
    </row>
    <row r="2141" spans="1:2" x14ac:dyDescent="0.25">
      <c r="A2141" s="264">
        <v>2072</v>
      </c>
      <c r="B2141" s="263">
        <v>120.52930401347372</v>
      </c>
    </row>
    <row r="2142" spans="1:2" x14ac:dyDescent="0.25">
      <c r="A2142" s="264">
        <v>2073</v>
      </c>
      <c r="B2142" s="263">
        <v>122.49198776535997</v>
      </c>
    </row>
    <row r="2143" spans="1:2" x14ac:dyDescent="0.25">
      <c r="A2143" s="264">
        <v>2074</v>
      </c>
      <c r="B2143" s="263">
        <v>157.58032740749047</v>
      </c>
    </row>
    <row r="2144" spans="1:2" x14ac:dyDescent="0.25">
      <c r="A2144" s="264">
        <v>2075</v>
      </c>
      <c r="B2144" s="263">
        <v>149.94716855774541</v>
      </c>
    </row>
    <row r="2145" spans="1:2" x14ac:dyDescent="0.25">
      <c r="A2145" s="264">
        <v>2076</v>
      </c>
      <c r="B2145" s="263">
        <v>106.64534393509679</v>
      </c>
    </row>
    <row r="2146" spans="1:2" x14ac:dyDescent="0.25">
      <c r="A2146" s="264">
        <v>2077</v>
      </c>
      <c r="B2146" s="263">
        <v>162.85453953706786</v>
      </c>
    </row>
    <row r="2147" spans="1:2" x14ac:dyDescent="0.25">
      <c r="A2147" s="264">
        <v>2078</v>
      </c>
      <c r="B2147" s="263">
        <v>101.19840073224694</v>
      </c>
    </row>
    <row r="2148" spans="1:2" x14ac:dyDescent="0.25">
      <c r="A2148" s="264">
        <v>2079</v>
      </c>
      <c r="B2148" s="263">
        <v>121.84154217719305</v>
      </c>
    </row>
    <row r="2149" spans="1:2" x14ac:dyDescent="0.25">
      <c r="A2149" s="264">
        <v>2080</v>
      </c>
      <c r="B2149" s="263">
        <v>96.09684767693696</v>
      </c>
    </row>
    <row r="2150" spans="1:2" x14ac:dyDescent="0.25">
      <c r="A2150" s="264">
        <v>2081</v>
      </c>
      <c r="B2150" s="263">
        <v>95.529281095008514</v>
      </c>
    </row>
    <row r="2151" spans="1:2" x14ac:dyDescent="0.25">
      <c r="A2151" s="264">
        <v>2082</v>
      </c>
      <c r="B2151" s="263">
        <v>131.56115211398841</v>
      </c>
    </row>
    <row r="2152" spans="1:2" x14ac:dyDescent="0.25">
      <c r="A2152" s="264">
        <v>2083</v>
      </c>
      <c r="B2152" s="263">
        <v>105.01564834061169</v>
      </c>
    </row>
    <row r="2153" spans="1:2" x14ac:dyDescent="0.25">
      <c r="A2153" s="264">
        <v>2084</v>
      </c>
      <c r="B2153" s="263">
        <v>124.44215001901117</v>
      </c>
    </row>
    <row r="2154" spans="1:2" x14ac:dyDescent="0.25">
      <c r="A2154" s="264">
        <v>2085</v>
      </c>
      <c r="B2154" s="263">
        <v>91.403905823599331</v>
      </c>
    </row>
    <row r="2155" spans="1:2" x14ac:dyDescent="0.25">
      <c r="A2155" s="264">
        <v>2086</v>
      </c>
      <c r="B2155" s="263">
        <v>97.093150796727116</v>
      </c>
    </row>
    <row r="2156" spans="1:2" x14ac:dyDescent="0.25">
      <c r="A2156" s="264">
        <v>2087</v>
      </c>
      <c r="B2156" s="263">
        <v>126.47386013841866</v>
      </c>
    </row>
    <row r="2157" spans="1:2" x14ac:dyDescent="0.25">
      <c r="A2157" s="264">
        <v>2088</v>
      </c>
      <c r="B2157" s="263">
        <v>116.37902302462174</v>
      </c>
    </row>
    <row r="2158" spans="1:2" x14ac:dyDescent="0.25">
      <c r="A2158" s="264">
        <v>2089</v>
      </c>
      <c r="B2158" s="263">
        <v>135.98156204573905</v>
      </c>
    </row>
    <row r="2159" spans="1:2" x14ac:dyDescent="0.25">
      <c r="A2159" s="264">
        <v>2090</v>
      </c>
      <c r="B2159" s="263">
        <v>130.61329249072929</v>
      </c>
    </row>
    <row r="2160" spans="1:2" x14ac:dyDescent="0.25">
      <c r="A2160" s="264">
        <v>2091</v>
      </c>
      <c r="B2160" s="263">
        <v>63.214019124621252</v>
      </c>
    </row>
    <row r="2161" spans="1:2" x14ac:dyDescent="0.25">
      <c r="A2161" s="264">
        <v>2092</v>
      </c>
      <c r="B2161" s="263">
        <v>117.89169835545414</v>
      </c>
    </row>
    <row r="2162" spans="1:2" x14ac:dyDescent="0.25">
      <c r="A2162" s="264">
        <v>2093</v>
      </c>
      <c r="B2162" s="263">
        <v>139.06354061073739</v>
      </c>
    </row>
    <row r="2163" spans="1:2" x14ac:dyDescent="0.25">
      <c r="A2163" s="264">
        <v>2094</v>
      </c>
      <c r="B2163" s="263">
        <v>120.28329293645709</v>
      </c>
    </row>
    <row r="2164" spans="1:2" x14ac:dyDescent="0.25">
      <c r="A2164" s="264">
        <v>2095</v>
      </c>
      <c r="B2164" s="263">
        <v>126.37851080395619</v>
      </c>
    </row>
    <row r="2165" spans="1:2" x14ac:dyDescent="0.25">
      <c r="A2165" s="264">
        <v>2096</v>
      </c>
      <c r="B2165" s="263">
        <v>169.09478189606762</v>
      </c>
    </row>
    <row r="2166" spans="1:2" x14ac:dyDescent="0.25">
      <c r="A2166" s="264">
        <v>2097</v>
      </c>
      <c r="B2166" s="263">
        <v>164.49638929702246</v>
      </c>
    </row>
    <row r="2167" spans="1:2" x14ac:dyDescent="0.25">
      <c r="A2167" s="264">
        <v>2098</v>
      </c>
      <c r="B2167" s="263">
        <v>115.1873734312644</v>
      </c>
    </row>
    <row r="2168" spans="1:2" x14ac:dyDescent="0.25">
      <c r="A2168" s="264">
        <v>2099</v>
      </c>
      <c r="B2168" s="263">
        <v>179.00755316280396</v>
      </c>
    </row>
    <row r="2169" spans="1:2" x14ac:dyDescent="0.25">
      <c r="A2169" s="264">
        <v>2100</v>
      </c>
      <c r="B2169" s="263">
        <v>147.62073551478355</v>
      </c>
    </row>
    <row r="2170" spans="1:2" x14ac:dyDescent="0.25">
      <c r="A2170" s="264">
        <v>2101</v>
      </c>
      <c r="B2170" s="263">
        <v>121.50215580797777</v>
      </c>
    </row>
    <row r="2171" spans="1:2" x14ac:dyDescent="0.25">
      <c r="A2171" s="264">
        <v>2102</v>
      </c>
      <c r="B2171" s="263">
        <v>130.59162854643475</v>
      </c>
    </row>
    <row r="2172" spans="1:2" x14ac:dyDescent="0.25">
      <c r="A2172" s="264">
        <v>2103</v>
      </c>
      <c r="B2172" s="263">
        <v>103.98343273239712</v>
      </c>
    </row>
    <row r="2173" spans="1:2" x14ac:dyDescent="0.25">
      <c r="A2173" s="264">
        <v>2104</v>
      </c>
      <c r="B2173" s="263">
        <v>129.91414488840707</v>
      </c>
    </row>
    <row r="2174" spans="1:2" x14ac:dyDescent="0.25">
      <c r="A2174" s="264">
        <v>2105</v>
      </c>
      <c r="B2174" s="263">
        <v>104.25699910385642</v>
      </c>
    </row>
    <row r="2175" spans="1:2" x14ac:dyDescent="0.25">
      <c r="A2175" s="264">
        <v>2106</v>
      </c>
      <c r="B2175" s="263">
        <v>143.34741777067575</v>
      </c>
    </row>
    <row r="2176" spans="1:2" x14ac:dyDescent="0.25">
      <c r="A2176" s="264">
        <v>2107</v>
      </c>
      <c r="B2176" s="263">
        <v>115.36951143113471</v>
      </c>
    </row>
    <row r="2177" spans="1:2" x14ac:dyDescent="0.25">
      <c r="A2177" s="264">
        <v>2108</v>
      </c>
      <c r="B2177" s="263">
        <v>111.38929592766375</v>
      </c>
    </row>
    <row r="2178" spans="1:2" x14ac:dyDescent="0.25">
      <c r="A2178" s="264">
        <v>2109</v>
      </c>
      <c r="B2178" s="263">
        <v>102.21553204877334</v>
      </c>
    </row>
    <row r="2179" spans="1:2" x14ac:dyDescent="0.25">
      <c r="A2179" s="264">
        <v>2110</v>
      </c>
      <c r="B2179" s="263">
        <v>90.649362237115895</v>
      </c>
    </row>
    <row r="2180" spans="1:2" x14ac:dyDescent="0.25">
      <c r="A2180" s="264">
        <v>2111</v>
      </c>
      <c r="B2180" s="263">
        <v>135.78153453174656</v>
      </c>
    </row>
    <row r="2181" spans="1:2" x14ac:dyDescent="0.25">
      <c r="A2181" s="264">
        <v>2112</v>
      </c>
      <c r="B2181" s="263">
        <v>93.41550734490805</v>
      </c>
    </row>
    <row r="2182" spans="1:2" x14ac:dyDescent="0.25">
      <c r="A2182" s="264">
        <v>2113</v>
      </c>
      <c r="B2182" s="263">
        <v>142.20798705367102</v>
      </c>
    </row>
    <row r="2183" spans="1:2" x14ac:dyDescent="0.25">
      <c r="A2183" s="264">
        <v>2114</v>
      </c>
      <c r="B2183" s="263">
        <v>81.924846093873114</v>
      </c>
    </row>
    <row r="2184" spans="1:2" x14ac:dyDescent="0.25">
      <c r="A2184" s="264">
        <v>2115</v>
      </c>
      <c r="B2184" s="263">
        <v>95.019371270330396</v>
      </c>
    </row>
    <row r="2185" spans="1:2" x14ac:dyDescent="0.25">
      <c r="A2185" s="264">
        <v>2116</v>
      </c>
      <c r="B2185" s="263">
        <v>125.66001287284503</v>
      </c>
    </row>
    <row r="2186" spans="1:2" x14ac:dyDescent="0.25">
      <c r="A2186" s="264">
        <v>2117</v>
      </c>
      <c r="B2186" s="263">
        <v>119.02934600390871</v>
      </c>
    </row>
    <row r="2187" spans="1:2" x14ac:dyDescent="0.25">
      <c r="A2187" s="264">
        <v>2118</v>
      </c>
      <c r="B2187" s="263">
        <v>101.51024203457075</v>
      </c>
    </row>
    <row r="2188" spans="1:2" x14ac:dyDescent="0.25">
      <c r="A2188" s="264">
        <v>2119</v>
      </c>
      <c r="B2188" s="263">
        <v>114.38966107412564</v>
      </c>
    </row>
    <row r="2189" spans="1:2" x14ac:dyDescent="0.25">
      <c r="A2189" s="264">
        <v>2120</v>
      </c>
      <c r="B2189" s="263">
        <v>137.89937150503289</v>
      </c>
    </row>
    <row r="2190" spans="1:2" x14ac:dyDescent="0.25">
      <c r="A2190" s="264">
        <v>2121</v>
      </c>
      <c r="B2190" s="263">
        <v>77.493195405673191</v>
      </c>
    </row>
    <row r="2191" spans="1:2" x14ac:dyDescent="0.25">
      <c r="A2191" s="264">
        <v>2122</v>
      </c>
      <c r="B2191" s="263">
        <v>112.2364690313473</v>
      </c>
    </row>
    <row r="2192" spans="1:2" x14ac:dyDescent="0.25">
      <c r="A2192" s="264">
        <v>2123</v>
      </c>
      <c r="B2192" s="263">
        <v>102.40311176396094</v>
      </c>
    </row>
    <row r="2193" spans="1:2" x14ac:dyDescent="0.25">
      <c r="A2193" s="264">
        <v>2124</v>
      </c>
      <c r="B2193" s="263">
        <v>111.80034851127841</v>
      </c>
    </row>
    <row r="2194" spans="1:2" x14ac:dyDescent="0.25">
      <c r="A2194" s="264">
        <v>2125</v>
      </c>
      <c r="B2194" s="263">
        <v>127.54145751466226</v>
      </c>
    </row>
    <row r="2195" spans="1:2" x14ac:dyDescent="0.25">
      <c r="A2195" s="264">
        <v>2126</v>
      </c>
      <c r="B2195" s="263">
        <v>138.1929957405444</v>
      </c>
    </row>
    <row r="2196" spans="1:2" x14ac:dyDescent="0.25">
      <c r="A2196" s="264">
        <v>2127</v>
      </c>
      <c r="B2196" s="263">
        <v>106.3968608203339</v>
      </c>
    </row>
    <row r="2197" spans="1:2" x14ac:dyDescent="0.25">
      <c r="A2197" s="264">
        <v>2128</v>
      </c>
      <c r="B2197" s="263">
        <v>67.050519809793457</v>
      </c>
    </row>
    <row r="2198" spans="1:2" x14ac:dyDescent="0.25">
      <c r="A2198" s="264">
        <v>2129</v>
      </c>
      <c r="B2198" s="263">
        <v>116.55490755483767</v>
      </c>
    </row>
    <row r="2199" spans="1:2" x14ac:dyDescent="0.25">
      <c r="A2199" s="264">
        <v>2130</v>
      </c>
      <c r="B2199" s="263">
        <v>101.65348112355188</v>
      </c>
    </row>
    <row r="2200" spans="1:2" x14ac:dyDescent="0.25">
      <c r="A2200" s="264">
        <v>2131</v>
      </c>
      <c r="B2200" s="263">
        <v>94.545403674304708</v>
      </c>
    </row>
    <row r="2201" spans="1:2" x14ac:dyDescent="0.25">
      <c r="A2201" s="264">
        <v>2132</v>
      </c>
      <c r="B2201" s="263">
        <v>83.739102837786405</v>
      </c>
    </row>
    <row r="2202" spans="1:2" x14ac:dyDescent="0.25">
      <c r="A2202" s="264">
        <v>2133</v>
      </c>
      <c r="B2202" s="263">
        <v>122.20480145165858</v>
      </c>
    </row>
    <row r="2203" spans="1:2" x14ac:dyDescent="0.25">
      <c r="A2203" s="264">
        <v>2134</v>
      </c>
      <c r="B2203" s="263">
        <v>156.53743393815859</v>
      </c>
    </row>
    <row r="2204" spans="1:2" x14ac:dyDescent="0.25">
      <c r="A2204" s="264">
        <v>2135</v>
      </c>
      <c r="B2204" s="263">
        <v>108.17933742927757</v>
      </c>
    </row>
    <row r="2205" spans="1:2" x14ac:dyDescent="0.25">
      <c r="A2205" s="264">
        <v>2136</v>
      </c>
      <c r="B2205" s="263">
        <v>128.48780719890965</v>
      </c>
    </row>
    <row r="2206" spans="1:2" x14ac:dyDescent="0.25">
      <c r="A2206" s="264">
        <v>2137</v>
      </c>
      <c r="B2206" s="263">
        <v>126.51658475395226</v>
      </c>
    </row>
    <row r="2207" spans="1:2" x14ac:dyDescent="0.25">
      <c r="A2207" s="264">
        <v>2138</v>
      </c>
      <c r="B2207" s="263">
        <v>121.21742443990614</v>
      </c>
    </row>
    <row r="2208" spans="1:2" x14ac:dyDescent="0.25">
      <c r="A2208" s="264">
        <v>2139</v>
      </c>
      <c r="B2208" s="263">
        <v>134.16107136283503</v>
      </c>
    </row>
    <row r="2209" spans="1:2" x14ac:dyDescent="0.25">
      <c r="A2209" s="264">
        <v>2140</v>
      </c>
      <c r="B2209" s="263">
        <v>141.85907070536942</v>
      </c>
    </row>
    <row r="2210" spans="1:2" x14ac:dyDescent="0.25">
      <c r="A2210" s="264">
        <v>2141</v>
      </c>
      <c r="B2210" s="263">
        <v>147.03176320251748</v>
      </c>
    </row>
    <row r="2211" spans="1:2" x14ac:dyDescent="0.25">
      <c r="A2211" s="264">
        <v>2142</v>
      </c>
      <c r="B2211" s="263">
        <v>145.01093193215888</v>
      </c>
    </row>
    <row r="2212" spans="1:2" x14ac:dyDescent="0.25">
      <c r="A2212" s="264">
        <v>2143</v>
      </c>
      <c r="B2212" s="263">
        <v>127.19969119399147</v>
      </c>
    </row>
    <row r="2213" spans="1:2" x14ac:dyDescent="0.25">
      <c r="A2213" s="264">
        <v>2144</v>
      </c>
      <c r="B2213" s="263">
        <v>128.5293776813163</v>
      </c>
    </row>
    <row r="2214" spans="1:2" x14ac:dyDescent="0.25">
      <c r="A2214" s="264">
        <v>2145</v>
      </c>
      <c r="B2214" s="263">
        <v>121.98192769513277</v>
      </c>
    </row>
    <row r="2215" spans="1:2" x14ac:dyDescent="0.25">
      <c r="A2215" s="264">
        <v>2146</v>
      </c>
      <c r="B2215" s="263">
        <v>100.79234579954314</v>
      </c>
    </row>
    <row r="2216" spans="1:2" x14ac:dyDescent="0.25">
      <c r="A2216" s="264">
        <v>2147</v>
      </c>
      <c r="B2216" s="263">
        <v>129.34948474016355</v>
      </c>
    </row>
    <row r="2217" spans="1:2" x14ac:dyDescent="0.25">
      <c r="A2217" s="264">
        <v>2148</v>
      </c>
      <c r="B2217" s="263">
        <v>83.287312399173203</v>
      </c>
    </row>
    <row r="2218" spans="1:2" x14ac:dyDescent="0.25">
      <c r="A2218" s="264">
        <v>2149</v>
      </c>
      <c r="B2218" s="263">
        <v>96.033211401825255</v>
      </c>
    </row>
    <row r="2219" spans="1:2" x14ac:dyDescent="0.25">
      <c r="A2219" s="264">
        <v>2150</v>
      </c>
      <c r="B2219" s="263">
        <v>121.05715932374072</v>
      </c>
    </row>
    <row r="2220" spans="1:2" x14ac:dyDescent="0.25">
      <c r="A2220" s="264">
        <v>2151</v>
      </c>
      <c r="B2220" s="263">
        <v>132.19453132101367</v>
      </c>
    </row>
    <row r="2221" spans="1:2" x14ac:dyDescent="0.25">
      <c r="A2221" s="264">
        <v>2152</v>
      </c>
      <c r="B2221" s="263">
        <v>123.60574166879174</v>
      </c>
    </row>
    <row r="2222" spans="1:2" x14ac:dyDescent="0.25">
      <c r="A2222" s="264">
        <v>2153</v>
      </c>
      <c r="B2222" s="263">
        <v>118.43013899961294</v>
      </c>
    </row>
    <row r="2223" spans="1:2" x14ac:dyDescent="0.25">
      <c r="A2223" s="264">
        <v>2154</v>
      </c>
      <c r="B2223" s="263">
        <v>127.47338009672261</v>
      </c>
    </row>
    <row r="2224" spans="1:2" x14ac:dyDescent="0.25">
      <c r="A2224" s="264">
        <v>2155</v>
      </c>
      <c r="B2224" s="263">
        <v>137.14574566852124</v>
      </c>
    </row>
    <row r="2225" spans="1:2" x14ac:dyDescent="0.25">
      <c r="A2225" s="264">
        <v>2156</v>
      </c>
      <c r="B2225" s="263">
        <v>157.87639884872817</v>
      </c>
    </row>
    <row r="2226" spans="1:2" x14ac:dyDescent="0.25">
      <c r="A2226" s="264">
        <v>2157</v>
      </c>
      <c r="B2226" s="263">
        <v>147.94111125758093</v>
      </c>
    </row>
    <row r="2227" spans="1:2" x14ac:dyDescent="0.25">
      <c r="A2227" s="264">
        <v>2158</v>
      </c>
      <c r="B2227" s="263">
        <v>84.635874761391875</v>
      </c>
    </row>
    <row r="2228" spans="1:2" x14ac:dyDescent="0.25">
      <c r="A2228" s="264">
        <v>2159</v>
      </c>
      <c r="B2228" s="263">
        <v>136.36144601542367</v>
      </c>
    </row>
    <row r="2229" spans="1:2" x14ac:dyDescent="0.25">
      <c r="A2229" s="264">
        <v>2160</v>
      </c>
      <c r="B2229" s="263">
        <v>114.29632396655558</v>
      </c>
    </row>
    <row r="2230" spans="1:2" x14ac:dyDescent="0.25">
      <c r="A2230" s="264">
        <v>2161</v>
      </c>
      <c r="B2230" s="263">
        <v>105.48342850358065</v>
      </c>
    </row>
    <row r="2231" spans="1:2" x14ac:dyDescent="0.25">
      <c r="A2231" s="264">
        <v>2162</v>
      </c>
      <c r="B2231" s="263">
        <v>122.54833168412021</v>
      </c>
    </row>
    <row r="2232" spans="1:2" x14ac:dyDescent="0.25">
      <c r="A2232" s="264">
        <v>2163</v>
      </c>
      <c r="B2232" s="263">
        <v>89.879529218961579</v>
      </c>
    </row>
    <row r="2233" spans="1:2" x14ac:dyDescent="0.25">
      <c r="A2233" s="264">
        <v>2164</v>
      </c>
      <c r="B2233" s="263">
        <v>90.957437814705372</v>
      </c>
    </row>
    <row r="2234" spans="1:2" x14ac:dyDescent="0.25">
      <c r="A2234" s="264">
        <v>2165</v>
      </c>
      <c r="B2234" s="263">
        <v>153.82697397027397</v>
      </c>
    </row>
    <row r="2235" spans="1:2" x14ac:dyDescent="0.25">
      <c r="A2235" s="264">
        <v>2166</v>
      </c>
      <c r="B2235" s="263">
        <v>109.53234866376889</v>
      </c>
    </row>
    <row r="2236" spans="1:2" x14ac:dyDescent="0.25">
      <c r="A2236" s="264">
        <v>2167</v>
      </c>
      <c r="B2236" s="263">
        <v>86.28321001126821</v>
      </c>
    </row>
    <row r="2237" spans="1:2" x14ac:dyDescent="0.25">
      <c r="A2237" s="264">
        <v>2168</v>
      </c>
      <c r="B2237" s="263">
        <v>125.28417975118408</v>
      </c>
    </row>
    <row r="2238" spans="1:2" x14ac:dyDescent="0.25">
      <c r="A2238" s="264">
        <v>2169</v>
      </c>
      <c r="B2238" s="263">
        <v>132.27640900828331</v>
      </c>
    </row>
    <row r="2239" spans="1:2" x14ac:dyDescent="0.25">
      <c r="A2239" s="264">
        <v>2170</v>
      </c>
      <c r="B2239" s="263">
        <v>106.43261956212709</v>
      </c>
    </row>
    <row r="2240" spans="1:2" x14ac:dyDescent="0.25">
      <c r="A2240" s="264">
        <v>2171</v>
      </c>
      <c r="B2240" s="263">
        <v>144.12469433931972</v>
      </c>
    </row>
    <row r="2241" spans="1:2" x14ac:dyDescent="0.25">
      <c r="A2241" s="264">
        <v>2172</v>
      </c>
      <c r="B2241" s="263">
        <v>118.21659023705183</v>
      </c>
    </row>
    <row r="2242" spans="1:2" x14ac:dyDescent="0.25">
      <c r="A2242" s="264">
        <v>2173</v>
      </c>
      <c r="B2242" s="263">
        <v>87.612626266381739</v>
      </c>
    </row>
    <row r="2243" spans="1:2" x14ac:dyDescent="0.25">
      <c r="A2243" s="264">
        <v>2174</v>
      </c>
      <c r="B2243" s="263">
        <v>137.35287402655888</v>
      </c>
    </row>
    <row r="2244" spans="1:2" x14ac:dyDescent="0.25">
      <c r="A2244" s="264">
        <v>2175</v>
      </c>
      <c r="B2244" s="263">
        <v>78.521366200975365</v>
      </c>
    </row>
    <row r="2245" spans="1:2" x14ac:dyDescent="0.25">
      <c r="A2245" s="264">
        <v>2176</v>
      </c>
      <c r="B2245" s="263">
        <v>120.73346117288835</v>
      </c>
    </row>
    <row r="2246" spans="1:2" x14ac:dyDescent="0.25">
      <c r="A2246" s="264">
        <v>2177</v>
      </c>
      <c r="B2246" s="263">
        <v>127.10004366814394</v>
      </c>
    </row>
    <row r="2247" spans="1:2" x14ac:dyDescent="0.25">
      <c r="A2247" s="264">
        <v>2178</v>
      </c>
      <c r="B2247" s="263">
        <v>131.67238490975294</v>
      </c>
    </row>
    <row r="2248" spans="1:2" x14ac:dyDescent="0.25">
      <c r="A2248" s="264">
        <v>2179</v>
      </c>
      <c r="B2248" s="263">
        <v>137.65331274265989</v>
      </c>
    </row>
    <row r="2249" spans="1:2" x14ac:dyDescent="0.25">
      <c r="A2249" s="264">
        <v>2180</v>
      </c>
      <c r="B2249" s="263">
        <v>131.58484448943537</v>
      </c>
    </row>
    <row r="2250" spans="1:2" x14ac:dyDescent="0.25">
      <c r="A2250" s="264">
        <v>2181</v>
      </c>
      <c r="B2250" s="263">
        <v>128.27257865006678</v>
      </c>
    </row>
    <row r="2251" spans="1:2" x14ac:dyDescent="0.25">
      <c r="A2251" s="264">
        <v>2182</v>
      </c>
      <c r="B2251" s="263">
        <v>106.45689791217258</v>
      </c>
    </row>
    <row r="2252" spans="1:2" x14ac:dyDescent="0.25">
      <c r="A2252" s="264">
        <v>2183</v>
      </c>
      <c r="B2252" s="263">
        <v>156.76049432331212</v>
      </c>
    </row>
    <row r="2253" spans="1:2" x14ac:dyDescent="0.25">
      <c r="A2253" s="264">
        <v>2184</v>
      </c>
      <c r="B2253" s="263">
        <v>96.127264554254538</v>
      </c>
    </row>
    <row r="2254" spans="1:2" x14ac:dyDescent="0.25">
      <c r="A2254" s="264">
        <v>2185</v>
      </c>
      <c r="B2254" s="263">
        <v>125.18644492803136</v>
      </c>
    </row>
    <row r="2255" spans="1:2" x14ac:dyDescent="0.25">
      <c r="A2255" s="264">
        <v>2186</v>
      </c>
      <c r="B2255" s="263">
        <v>129.67917601560123</v>
      </c>
    </row>
    <row r="2256" spans="1:2" x14ac:dyDescent="0.25">
      <c r="A2256" s="264">
        <v>2187</v>
      </c>
      <c r="B2256" s="263">
        <v>140.76596816430754</v>
      </c>
    </row>
    <row r="2257" spans="1:2" x14ac:dyDescent="0.25">
      <c r="A2257" s="264">
        <v>2188</v>
      </c>
      <c r="B2257" s="263">
        <v>91.228280175367999</v>
      </c>
    </row>
    <row r="2258" spans="1:2" x14ac:dyDescent="0.25">
      <c r="A2258" s="264">
        <v>2189</v>
      </c>
      <c r="B2258" s="263">
        <v>133.17493014866321</v>
      </c>
    </row>
    <row r="2259" spans="1:2" x14ac:dyDescent="0.25">
      <c r="A2259" s="264">
        <v>2190</v>
      </c>
      <c r="B2259" s="263">
        <v>96.829724305821671</v>
      </c>
    </row>
    <row r="2260" spans="1:2" x14ac:dyDescent="0.25">
      <c r="A2260" s="264">
        <v>2191</v>
      </c>
      <c r="B2260" s="263">
        <v>118.82707960737451</v>
      </c>
    </row>
    <row r="2261" spans="1:2" x14ac:dyDescent="0.25">
      <c r="A2261" s="264">
        <v>2192</v>
      </c>
      <c r="B2261" s="263">
        <v>112.62278192656285</v>
      </c>
    </row>
    <row r="2262" spans="1:2" x14ac:dyDescent="0.25">
      <c r="A2262" s="264">
        <v>2193</v>
      </c>
      <c r="B2262" s="263">
        <v>157.15889429448188</v>
      </c>
    </row>
    <row r="2263" spans="1:2" x14ac:dyDescent="0.25">
      <c r="A2263" s="264">
        <v>2194</v>
      </c>
      <c r="B2263" s="263">
        <v>112.2969226469171</v>
      </c>
    </row>
    <row r="2264" spans="1:2" x14ac:dyDescent="0.25">
      <c r="A2264" s="264">
        <v>2195</v>
      </c>
      <c r="B2264" s="263">
        <v>123.83133013006108</v>
      </c>
    </row>
    <row r="2265" spans="1:2" x14ac:dyDescent="0.25">
      <c r="A2265" s="264">
        <v>2196</v>
      </c>
      <c r="B2265" s="263">
        <v>106.67714852223445</v>
      </c>
    </row>
    <row r="2266" spans="1:2" x14ac:dyDescent="0.25">
      <c r="A2266" s="264">
        <v>2197</v>
      </c>
      <c r="B2266" s="263">
        <v>112.54180216397903</v>
      </c>
    </row>
    <row r="2267" spans="1:2" x14ac:dyDescent="0.25">
      <c r="A2267" s="264">
        <v>2198</v>
      </c>
      <c r="B2267" s="263">
        <v>102.20304406352953</v>
      </c>
    </row>
    <row r="2268" spans="1:2" x14ac:dyDescent="0.25">
      <c r="A2268" s="264">
        <v>2199</v>
      </c>
      <c r="B2268" s="263">
        <v>56.345552457253163</v>
      </c>
    </row>
    <row r="2269" spans="1:2" x14ac:dyDescent="0.25">
      <c r="A2269" s="264">
        <v>2200</v>
      </c>
      <c r="B2269" s="263">
        <v>109.57215524221587</v>
      </c>
    </row>
    <row r="2270" spans="1:2" x14ac:dyDescent="0.25">
      <c r="A2270" s="264">
        <v>2201</v>
      </c>
      <c r="B2270" s="263">
        <v>148.24755302593474</v>
      </c>
    </row>
    <row r="2271" spans="1:2" x14ac:dyDescent="0.25">
      <c r="A2271" s="264">
        <v>2202</v>
      </c>
      <c r="B2271" s="263">
        <v>106.31630906904726</v>
      </c>
    </row>
    <row r="2272" spans="1:2" x14ac:dyDescent="0.25">
      <c r="A2272" s="264">
        <v>2203</v>
      </c>
      <c r="B2272" s="263">
        <v>130.62989751194229</v>
      </c>
    </row>
    <row r="2273" spans="1:2" x14ac:dyDescent="0.25">
      <c r="A2273" s="264">
        <v>2204</v>
      </c>
      <c r="B2273" s="263">
        <v>112.34496763122685</v>
      </c>
    </row>
    <row r="2274" spans="1:2" x14ac:dyDescent="0.25">
      <c r="A2274" s="264">
        <v>2205</v>
      </c>
      <c r="B2274" s="263">
        <v>117.07724888160854</v>
      </c>
    </row>
    <row r="2275" spans="1:2" x14ac:dyDescent="0.25">
      <c r="A2275" s="264">
        <v>2206</v>
      </c>
      <c r="B2275" s="263">
        <v>130.6311645141088</v>
      </c>
    </row>
    <row r="2276" spans="1:2" x14ac:dyDescent="0.25">
      <c r="A2276" s="264">
        <v>2207</v>
      </c>
      <c r="B2276" s="263">
        <v>102.28985577423191</v>
      </c>
    </row>
    <row r="2277" spans="1:2" x14ac:dyDescent="0.25">
      <c r="A2277" s="264">
        <v>2208</v>
      </c>
      <c r="B2277" s="263">
        <v>91.111551937994349</v>
      </c>
    </row>
    <row r="2278" spans="1:2" x14ac:dyDescent="0.25">
      <c r="A2278" s="264">
        <v>2209</v>
      </c>
      <c r="B2278" s="263">
        <v>79.518175229070025</v>
      </c>
    </row>
    <row r="2279" spans="1:2" x14ac:dyDescent="0.25">
      <c r="A2279" s="264">
        <v>2210</v>
      </c>
      <c r="B2279" s="263">
        <v>161.30891679910852</v>
      </c>
    </row>
    <row r="2280" spans="1:2" x14ac:dyDescent="0.25">
      <c r="A2280" s="264">
        <v>2211</v>
      </c>
      <c r="B2280" s="263">
        <v>117.0825770340423</v>
      </c>
    </row>
    <row r="2281" spans="1:2" x14ac:dyDescent="0.25">
      <c r="A2281" s="264">
        <v>2212</v>
      </c>
      <c r="B2281" s="263">
        <v>111.24000604057817</v>
      </c>
    </row>
    <row r="2282" spans="1:2" x14ac:dyDescent="0.25">
      <c r="A2282" s="264">
        <v>2213</v>
      </c>
      <c r="B2282" s="263">
        <v>99.430321312281507</v>
      </c>
    </row>
    <row r="2283" spans="1:2" x14ac:dyDescent="0.25">
      <c r="A2283" s="264">
        <v>2214</v>
      </c>
      <c r="B2283" s="263">
        <v>148.49094152229102</v>
      </c>
    </row>
    <row r="2284" spans="1:2" x14ac:dyDescent="0.25">
      <c r="A2284" s="264">
        <v>2215</v>
      </c>
      <c r="B2284" s="263">
        <v>157.44315486853048</v>
      </c>
    </row>
    <row r="2285" spans="1:2" x14ac:dyDescent="0.25">
      <c r="A2285" s="264">
        <v>2216</v>
      </c>
      <c r="B2285" s="263">
        <v>104.57134117548591</v>
      </c>
    </row>
    <row r="2286" spans="1:2" x14ac:dyDescent="0.25">
      <c r="A2286" s="264">
        <v>2217</v>
      </c>
      <c r="B2286" s="263">
        <v>82.650877760240007</v>
      </c>
    </row>
    <row r="2287" spans="1:2" x14ac:dyDescent="0.25">
      <c r="A2287" s="264">
        <v>2218</v>
      </c>
      <c r="B2287" s="263">
        <v>145.71058027588128</v>
      </c>
    </row>
    <row r="2288" spans="1:2" x14ac:dyDescent="0.25">
      <c r="A2288" s="264">
        <v>2219</v>
      </c>
      <c r="B2288" s="263">
        <v>84.801736210042378</v>
      </c>
    </row>
    <row r="2289" spans="1:2" x14ac:dyDescent="0.25">
      <c r="A2289" s="264">
        <v>2220</v>
      </c>
      <c r="B2289" s="263">
        <v>111.50425624026835</v>
      </c>
    </row>
    <row r="2290" spans="1:2" x14ac:dyDescent="0.25">
      <c r="A2290" s="264">
        <v>2221</v>
      </c>
      <c r="B2290" s="263">
        <v>140.73752083920175</v>
      </c>
    </row>
    <row r="2291" spans="1:2" x14ac:dyDescent="0.25">
      <c r="A2291" s="264">
        <v>2222</v>
      </c>
      <c r="B2291" s="263">
        <v>131.08497363011486</v>
      </c>
    </row>
    <row r="2292" spans="1:2" x14ac:dyDescent="0.25">
      <c r="A2292" s="264">
        <v>2223</v>
      </c>
      <c r="B2292" s="263">
        <v>124.04719902568301</v>
      </c>
    </row>
    <row r="2293" spans="1:2" x14ac:dyDescent="0.25">
      <c r="A2293" s="264">
        <v>2224</v>
      </c>
      <c r="B2293" s="263">
        <v>115.33980133079746</v>
      </c>
    </row>
    <row r="2294" spans="1:2" x14ac:dyDescent="0.25">
      <c r="A2294" s="264">
        <v>2225</v>
      </c>
      <c r="B2294" s="263">
        <v>122.00523202793897</v>
      </c>
    </row>
    <row r="2295" spans="1:2" x14ac:dyDescent="0.25">
      <c r="A2295" s="264">
        <v>2226</v>
      </c>
      <c r="B2295" s="263">
        <v>118.78692688840277</v>
      </c>
    </row>
    <row r="2296" spans="1:2" x14ac:dyDescent="0.25">
      <c r="A2296" s="264">
        <v>2227</v>
      </c>
      <c r="B2296" s="263">
        <v>119.72760822838852</v>
      </c>
    </row>
    <row r="2297" spans="1:2" x14ac:dyDescent="0.25">
      <c r="A2297" s="264">
        <v>2228</v>
      </c>
      <c r="B2297" s="263">
        <v>106.70931783671992</v>
      </c>
    </row>
    <row r="2298" spans="1:2" x14ac:dyDescent="0.25">
      <c r="A2298" s="264">
        <v>2229</v>
      </c>
      <c r="B2298" s="263">
        <v>78.555129994576021</v>
      </c>
    </row>
    <row r="2299" spans="1:2" x14ac:dyDescent="0.25">
      <c r="A2299" s="264">
        <v>2230</v>
      </c>
      <c r="B2299" s="263">
        <v>129.70672241002026</v>
      </c>
    </row>
    <row r="2300" spans="1:2" x14ac:dyDescent="0.25">
      <c r="A2300" s="264">
        <v>2231</v>
      </c>
      <c r="B2300" s="263">
        <v>100.12900956855316</v>
      </c>
    </row>
    <row r="2301" spans="1:2" x14ac:dyDescent="0.25">
      <c r="A2301" s="264">
        <v>2232</v>
      </c>
      <c r="B2301" s="263">
        <v>153.07766892253358</v>
      </c>
    </row>
    <row r="2302" spans="1:2" x14ac:dyDescent="0.25">
      <c r="A2302" s="264">
        <v>2233</v>
      </c>
      <c r="B2302" s="263">
        <v>127.70478566051466</v>
      </c>
    </row>
    <row r="2303" spans="1:2" x14ac:dyDescent="0.25">
      <c r="A2303" s="264">
        <v>2234</v>
      </c>
      <c r="B2303" s="263">
        <v>127.40149699189553</v>
      </c>
    </row>
    <row r="2304" spans="1:2" x14ac:dyDescent="0.25">
      <c r="A2304" s="264">
        <v>2235</v>
      </c>
      <c r="B2304" s="263">
        <v>124.05491396758352</v>
      </c>
    </row>
    <row r="2305" spans="1:2" x14ac:dyDescent="0.25">
      <c r="A2305" s="264">
        <v>2236</v>
      </c>
      <c r="B2305" s="263">
        <v>125.35218055578487</v>
      </c>
    </row>
    <row r="2306" spans="1:2" x14ac:dyDescent="0.25">
      <c r="A2306" s="264">
        <v>2237</v>
      </c>
      <c r="B2306" s="263">
        <v>94.715959927306756</v>
      </c>
    </row>
    <row r="2307" spans="1:2" x14ac:dyDescent="0.25">
      <c r="A2307" s="264">
        <v>2238</v>
      </c>
      <c r="B2307" s="263">
        <v>91.728060637372408</v>
      </c>
    </row>
    <row r="2308" spans="1:2" x14ac:dyDescent="0.25">
      <c r="A2308" s="264">
        <v>2239</v>
      </c>
      <c r="B2308" s="263">
        <v>131.52681991205557</v>
      </c>
    </row>
    <row r="2309" spans="1:2" x14ac:dyDescent="0.25">
      <c r="A2309" s="264">
        <v>2240</v>
      </c>
      <c r="B2309" s="263">
        <v>148.70982922384684</v>
      </c>
    </row>
    <row r="2310" spans="1:2" x14ac:dyDescent="0.25">
      <c r="A2310" s="264">
        <v>2241</v>
      </c>
      <c r="B2310" s="263">
        <v>137.85134965954344</v>
      </c>
    </row>
    <row r="2311" spans="1:2" x14ac:dyDescent="0.25">
      <c r="A2311" s="264">
        <v>2242</v>
      </c>
      <c r="B2311" s="263">
        <v>125.71536659324386</v>
      </c>
    </row>
    <row r="2312" spans="1:2" x14ac:dyDescent="0.25">
      <c r="A2312" s="264">
        <v>2243</v>
      </c>
      <c r="B2312" s="263">
        <v>108.31739293376226</v>
      </c>
    </row>
    <row r="2313" spans="1:2" x14ac:dyDescent="0.25">
      <c r="A2313" s="264">
        <v>2244</v>
      </c>
      <c r="B2313" s="263">
        <v>139.5597909319215</v>
      </c>
    </row>
    <row r="2314" spans="1:2" x14ac:dyDescent="0.25">
      <c r="A2314" s="264">
        <v>2245</v>
      </c>
      <c r="B2314" s="263">
        <v>143.83179775818482</v>
      </c>
    </row>
    <row r="2315" spans="1:2" x14ac:dyDescent="0.25">
      <c r="A2315" s="264">
        <v>2246</v>
      </c>
      <c r="B2315" s="263">
        <v>138.0622005205918</v>
      </c>
    </row>
    <row r="2316" spans="1:2" x14ac:dyDescent="0.25">
      <c r="A2316" s="264">
        <v>2247</v>
      </c>
      <c r="B2316" s="263">
        <v>133.05781348380881</v>
      </c>
    </row>
    <row r="2317" spans="1:2" x14ac:dyDescent="0.25">
      <c r="A2317" s="264">
        <v>2248</v>
      </c>
      <c r="B2317" s="263">
        <v>144.36957639363007</v>
      </c>
    </row>
    <row r="2318" spans="1:2" x14ac:dyDescent="0.25">
      <c r="A2318" s="264">
        <v>2249</v>
      </c>
      <c r="B2318" s="263">
        <v>117.34042797383951</v>
      </c>
    </row>
    <row r="2319" spans="1:2" x14ac:dyDescent="0.25">
      <c r="A2319" s="264">
        <v>2250</v>
      </c>
      <c r="B2319" s="263">
        <v>46.419986906564418</v>
      </c>
    </row>
    <row r="2320" spans="1:2" x14ac:dyDescent="0.25">
      <c r="A2320" s="264">
        <v>2251</v>
      </c>
      <c r="B2320" s="263">
        <v>148.09885654815068</v>
      </c>
    </row>
    <row r="2321" spans="1:2" x14ac:dyDescent="0.25">
      <c r="A2321" s="264">
        <v>2252</v>
      </c>
      <c r="B2321" s="263">
        <v>67.391767294316907</v>
      </c>
    </row>
    <row r="2322" spans="1:2" x14ac:dyDescent="0.25">
      <c r="A2322" s="264">
        <v>2253</v>
      </c>
      <c r="B2322" s="263">
        <v>79.98075891209939</v>
      </c>
    </row>
    <row r="2323" spans="1:2" x14ac:dyDescent="0.25">
      <c r="A2323" s="264">
        <v>2254</v>
      </c>
      <c r="B2323" s="263">
        <v>125.59395350567847</v>
      </c>
    </row>
    <row r="2324" spans="1:2" x14ac:dyDescent="0.25">
      <c r="A2324" s="264">
        <v>2255</v>
      </c>
      <c r="B2324" s="263">
        <v>131.27274559717219</v>
      </c>
    </row>
    <row r="2325" spans="1:2" x14ac:dyDescent="0.25">
      <c r="A2325" s="264">
        <v>2256</v>
      </c>
      <c r="B2325" s="263">
        <v>109.24811999157365</v>
      </c>
    </row>
    <row r="2326" spans="1:2" x14ac:dyDescent="0.25">
      <c r="A2326" s="264">
        <v>2257</v>
      </c>
      <c r="B2326" s="263">
        <v>146.45458174391206</v>
      </c>
    </row>
    <row r="2327" spans="1:2" x14ac:dyDescent="0.25">
      <c r="A2327" s="264">
        <v>2258</v>
      </c>
      <c r="B2327" s="263">
        <v>116.81280944161419</v>
      </c>
    </row>
    <row r="2328" spans="1:2" x14ac:dyDescent="0.25">
      <c r="A2328" s="264">
        <v>2259</v>
      </c>
      <c r="B2328" s="263">
        <v>133.04097782639028</v>
      </c>
    </row>
    <row r="2329" spans="1:2" x14ac:dyDescent="0.25">
      <c r="A2329" s="264">
        <v>2260</v>
      </c>
      <c r="B2329" s="263">
        <v>82.999397518543674</v>
      </c>
    </row>
    <row r="2330" spans="1:2" x14ac:dyDescent="0.25">
      <c r="A2330" s="264">
        <v>2261</v>
      </c>
      <c r="B2330" s="263">
        <v>121.15873679122487</v>
      </c>
    </row>
    <row r="2331" spans="1:2" x14ac:dyDescent="0.25">
      <c r="A2331" s="264">
        <v>2262</v>
      </c>
      <c r="B2331" s="263">
        <v>114.89018973486142</v>
      </c>
    </row>
    <row r="2332" spans="1:2" x14ac:dyDescent="0.25">
      <c r="A2332" s="264">
        <v>2263</v>
      </c>
      <c r="B2332" s="263">
        <v>116.41379165590205</v>
      </c>
    </row>
    <row r="2333" spans="1:2" x14ac:dyDescent="0.25">
      <c r="A2333" s="264">
        <v>2264</v>
      </c>
      <c r="B2333" s="263">
        <v>106.43944065447161</v>
      </c>
    </row>
    <row r="2334" spans="1:2" x14ac:dyDescent="0.25">
      <c r="A2334" s="264">
        <v>2265</v>
      </c>
      <c r="B2334" s="263">
        <v>83.880763529240454</v>
      </c>
    </row>
    <row r="2335" spans="1:2" x14ac:dyDescent="0.25">
      <c r="A2335" s="264">
        <v>2266</v>
      </c>
      <c r="B2335" s="263">
        <v>125.91267481668061</v>
      </c>
    </row>
    <row r="2336" spans="1:2" x14ac:dyDescent="0.25">
      <c r="A2336" s="264">
        <v>2267</v>
      </c>
      <c r="B2336" s="263">
        <v>110.68864676298919</v>
      </c>
    </row>
    <row r="2337" spans="1:2" x14ac:dyDescent="0.25">
      <c r="A2337" s="264">
        <v>2268</v>
      </c>
      <c r="B2337" s="263">
        <v>131.12196173279398</v>
      </c>
    </row>
    <row r="2338" spans="1:2" x14ac:dyDescent="0.25">
      <c r="A2338" s="264">
        <v>2269</v>
      </c>
      <c r="B2338" s="263">
        <v>138.87288434792902</v>
      </c>
    </row>
    <row r="2339" spans="1:2" x14ac:dyDescent="0.25">
      <c r="A2339" s="264">
        <v>2270</v>
      </c>
      <c r="B2339" s="263">
        <v>96.414320281688759</v>
      </c>
    </row>
    <row r="2340" spans="1:2" x14ac:dyDescent="0.25">
      <c r="A2340" s="264">
        <v>2271</v>
      </c>
      <c r="B2340" s="263">
        <v>114.09398480061817</v>
      </c>
    </row>
    <row r="2341" spans="1:2" x14ac:dyDescent="0.25">
      <c r="A2341" s="264">
        <v>2272</v>
      </c>
      <c r="B2341" s="263">
        <v>142.12936499783777</v>
      </c>
    </row>
    <row r="2342" spans="1:2" x14ac:dyDescent="0.25">
      <c r="A2342" s="264">
        <v>2273</v>
      </c>
      <c r="B2342" s="263">
        <v>66.821528385588877</v>
      </c>
    </row>
    <row r="2343" spans="1:2" x14ac:dyDescent="0.25">
      <c r="A2343" s="264">
        <v>2274</v>
      </c>
      <c r="B2343" s="263">
        <v>115.292037083305</v>
      </c>
    </row>
    <row r="2344" spans="1:2" x14ac:dyDescent="0.25">
      <c r="A2344" s="264">
        <v>2275</v>
      </c>
      <c r="B2344" s="263">
        <v>163.48545657044735</v>
      </c>
    </row>
    <row r="2345" spans="1:2" x14ac:dyDescent="0.25">
      <c r="A2345" s="264">
        <v>2276</v>
      </c>
      <c r="B2345" s="263">
        <v>121.17099503539634</v>
      </c>
    </row>
    <row r="2346" spans="1:2" x14ac:dyDescent="0.25">
      <c r="A2346" s="264">
        <v>2277</v>
      </c>
      <c r="B2346" s="263">
        <v>110.88740573321046</v>
      </c>
    </row>
    <row r="2347" spans="1:2" x14ac:dyDescent="0.25">
      <c r="A2347" s="264">
        <v>2278</v>
      </c>
      <c r="B2347" s="263">
        <v>117.19401236943754</v>
      </c>
    </row>
    <row r="2348" spans="1:2" x14ac:dyDescent="0.25">
      <c r="A2348" s="264">
        <v>2279</v>
      </c>
      <c r="B2348" s="263">
        <v>91.17471118379666</v>
      </c>
    </row>
    <row r="2349" spans="1:2" x14ac:dyDescent="0.25">
      <c r="A2349" s="264">
        <v>2280</v>
      </c>
      <c r="B2349" s="263">
        <v>77.242383441022184</v>
      </c>
    </row>
    <row r="2350" spans="1:2" x14ac:dyDescent="0.25">
      <c r="A2350" s="264">
        <v>2281</v>
      </c>
      <c r="B2350" s="263">
        <v>130.12509065595341</v>
      </c>
    </row>
    <row r="2351" spans="1:2" x14ac:dyDescent="0.25">
      <c r="A2351" s="264">
        <v>2282</v>
      </c>
      <c r="B2351" s="263">
        <v>106.81752159807826</v>
      </c>
    </row>
    <row r="2352" spans="1:2" x14ac:dyDescent="0.25">
      <c r="A2352" s="264">
        <v>2283</v>
      </c>
      <c r="B2352" s="263">
        <v>106.44829611733655</v>
      </c>
    </row>
    <row r="2353" spans="1:2" x14ac:dyDescent="0.25">
      <c r="A2353" s="264">
        <v>2284</v>
      </c>
      <c r="B2353" s="263">
        <v>132.64639454220284</v>
      </c>
    </row>
    <row r="2354" spans="1:2" x14ac:dyDescent="0.25">
      <c r="A2354" s="264">
        <v>2285</v>
      </c>
      <c r="B2354" s="263">
        <v>151.14308489734452</v>
      </c>
    </row>
    <row r="2355" spans="1:2" x14ac:dyDescent="0.25">
      <c r="A2355" s="264">
        <v>2286</v>
      </c>
      <c r="B2355" s="263">
        <v>113.26561102701008</v>
      </c>
    </row>
    <row r="2356" spans="1:2" x14ac:dyDescent="0.25">
      <c r="A2356" s="264">
        <v>2287</v>
      </c>
      <c r="B2356" s="263">
        <v>144.83054055580692</v>
      </c>
    </row>
    <row r="2357" spans="1:2" x14ac:dyDescent="0.25">
      <c r="A2357" s="264">
        <v>2288</v>
      </c>
      <c r="B2357" s="263">
        <v>126.17838022056343</v>
      </c>
    </row>
    <row r="2358" spans="1:2" x14ac:dyDescent="0.25">
      <c r="A2358" s="264">
        <v>2289</v>
      </c>
      <c r="B2358" s="263">
        <v>130.3253602268625</v>
      </c>
    </row>
    <row r="2359" spans="1:2" x14ac:dyDescent="0.25">
      <c r="A2359" s="264">
        <v>2290</v>
      </c>
      <c r="B2359" s="263">
        <v>141.68779437795587</v>
      </c>
    </row>
    <row r="2360" spans="1:2" x14ac:dyDescent="0.25">
      <c r="A2360" s="264">
        <v>2291</v>
      </c>
      <c r="B2360" s="263">
        <v>128.92025483374064</v>
      </c>
    </row>
    <row r="2361" spans="1:2" x14ac:dyDescent="0.25">
      <c r="A2361" s="264">
        <v>2292</v>
      </c>
      <c r="B2361" s="263">
        <v>107.21579622414869</v>
      </c>
    </row>
    <row r="2362" spans="1:2" x14ac:dyDescent="0.25">
      <c r="A2362" s="264">
        <v>2293</v>
      </c>
      <c r="B2362" s="263">
        <v>110.35669251281493</v>
      </c>
    </row>
    <row r="2363" spans="1:2" x14ac:dyDescent="0.25">
      <c r="A2363" s="264">
        <v>2294</v>
      </c>
      <c r="B2363" s="263">
        <v>160.56974708139467</v>
      </c>
    </row>
    <row r="2364" spans="1:2" x14ac:dyDescent="0.25">
      <c r="A2364" s="264">
        <v>2295</v>
      </c>
      <c r="B2364" s="263">
        <v>139.22696753444592</v>
      </c>
    </row>
    <row r="2365" spans="1:2" x14ac:dyDescent="0.25">
      <c r="A2365" s="264">
        <v>2296</v>
      </c>
      <c r="B2365" s="263">
        <v>144.4694159438782</v>
      </c>
    </row>
    <row r="2366" spans="1:2" x14ac:dyDescent="0.25">
      <c r="A2366" s="264">
        <v>2297</v>
      </c>
      <c r="B2366" s="263">
        <v>106.84968369649739</v>
      </c>
    </row>
    <row r="2367" spans="1:2" x14ac:dyDescent="0.25">
      <c r="A2367" s="264">
        <v>2298</v>
      </c>
      <c r="B2367" s="263">
        <v>102.14572290578408</v>
      </c>
    </row>
    <row r="2368" spans="1:2" x14ac:dyDescent="0.25">
      <c r="A2368" s="264">
        <v>2299</v>
      </c>
      <c r="B2368" s="263">
        <v>160.38414202957131</v>
      </c>
    </row>
    <row r="2369" spans="1:2" x14ac:dyDescent="0.25">
      <c r="A2369" s="264">
        <v>2300</v>
      </c>
      <c r="B2369" s="263">
        <v>97.412848011773903</v>
      </c>
    </row>
    <row r="2370" spans="1:2" x14ac:dyDescent="0.25">
      <c r="A2370" s="264">
        <v>2301</v>
      </c>
      <c r="B2370" s="263">
        <v>142.98235761556683</v>
      </c>
    </row>
    <row r="2371" spans="1:2" x14ac:dyDescent="0.25">
      <c r="A2371" s="264">
        <v>2302</v>
      </c>
      <c r="B2371" s="263">
        <v>146.42142618938726</v>
      </c>
    </row>
    <row r="2372" spans="1:2" x14ac:dyDescent="0.25">
      <c r="A2372" s="264">
        <v>2303</v>
      </c>
      <c r="B2372" s="263">
        <v>124.24815702673523</v>
      </c>
    </row>
    <row r="2373" spans="1:2" x14ac:dyDescent="0.25">
      <c r="A2373" s="264">
        <v>2304</v>
      </c>
      <c r="B2373" s="263">
        <v>101.71421906217643</v>
      </c>
    </row>
    <row r="2374" spans="1:2" x14ac:dyDescent="0.25">
      <c r="A2374" s="264">
        <v>2305</v>
      </c>
      <c r="B2374" s="263">
        <v>148.23829530061562</v>
      </c>
    </row>
    <row r="2375" spans="1:2" x14ac:dyDescent="0.25">
      <c r="A2375" s="264">
        <v>2306</v>
      </c>
      <c r="B2375" s="263">
        <v>157.45166066130457</v>
      </c>
    </row>
    <row r="2376" spans="1:2" x14ac:dyDescent="0.25">
      <c r="A2376" s="264">
        <v>2307</v>
      </c>
      <c r="B2376" s="263">
        <v>101.85390798796048</v>
      </c>
    </row>
    <row r="2377" spans="1:2" x14ac:dyDescent="0.25">
      <c r="A2377" s="264">
        <v>2308</v>
      </c>
      <c r="B2377" s="263">
        <v>119.36319935126069</v>
      </c>
    </row>
    <row r="2378" spans="1:2" x14ac:dyDescent="0.25">
      <c r="A2378" s="264">
        <v>2309</v>
      </c>
      <c r="B2378" s="263">
        <v>160.25812880626654</v>
      </c>
    </row>
    <row r="2379" spans="1:2" x14ac:dyDescent="0.25">
      <c r="A2379" s="264">
        <v>2310</v>
      </c>
      <c r="B2379" s="263">
        <v>154.6908392241981</v>
      </c>
    </row>
    <row r="2380" spans="1:2" x14ac:dyDescent="0.25">
      <c r="A2380" s="264">
        <v>2311</v>
      </c>
      <c r="B2380" s="263">
        <v>114.68723886979586</v>
      </c>
    </row>
    <row r="2381" spans="1:2" x14ac:dyDescent="0.25">
      <c r="A2381" s="264">
        <v>2312</v>
      </c>
      <c r="B2381" s="263">
        <v>105.0964261337804</v>
      </c>
    </row>
    <row r="2382" spans="1:2" x14ac:dyDescent="0.25">
      <c r="A2382" s="264">
        <v>2313</v>
      </c>
      <c r="B2382" s="263">
        <v>142.37698174963737</v>
      </c>
    </row>
    <row r="2383" spans="1:2" x14ac:dyDescent="0.25">
      <c r="A2383" s="264">
        <v>2314</v>
      </c>
      <c r="B2383" s="263">
        <v>129.79625171765181</v>
      </c>
    </row>
    <row r="2384" spans="1:2" x14ac:dyDescent="0.25">
      <c r="A2384" s="264">
        <v>2315</v>
      </c>
      <c r="B2384" s="263">
        <v>164.0658710912171</v>
      </c>
    </row>
    <row r="2385" spans="1:2" x14ac:dyDescent="0.25">
      <c r="A2385" s="264">
        <v>2316</v>
      </c>
      <c r="B2385" s="263">
        <v>97.022476984360182</v>
      </c>
    </row>
    <row r="2386" spans="1:2" x14ac:dyDescent="0.25">
      <c r="A2386" s="264">
        <v>2317</v>
      </c>
      <c r="B2386" s="263">
        <v>154.66607153251414</v>
      </c>
    </row>
    <row r="2387" spans="1:2" x14ac:dyDescent="0.25">
      <c r="A2387" s="264">
        <v>2318</v>
      </c>
      <c r="B2387" s="263">
        <v>67.905902603686954</v>
      </c>
    </row>
    <row r="2388" spans="1:2" x14ac:dyDescent="0.25">
      <c r="A2388" s="264">
        <v>2319</v>
      </c>
      <c r="B2388" s="263">
        <v>109.54712415040336</v>
      </c>
    </row>
    <row r="2389" spans="1:2" x14ac:dyDescent="0.25">
      <c r="A2389" s="264">
        <v>2320</v>
      </c>
      <c r="B2389" s="263">
        <v>105.48680473506475</v>
      </c>
    </row>
    <row r="2390" spans="1:2" x14ac:dyDescent="0.25">
      <c r="A2390" s="264">
        <v>2321</v>
      </c>
      <c r="B2390" s="263">
        <v>84.544139630351907</v>
      </c>
    </row>
    <row r="2391" spans="1:2" x14ac:dyDescent="0.25">
      <c r="A2391" s="264">
        <v>2322</v>
      </c>
      <c r="B2391" s="263">
        <v>83.802881827078153</v>
      </c>
    </row>
    <row r="2392" spans="1:2" x14ac:dyDescent="0.25">
      <c r="A2392" s="264">
        <v>2323</v>
      </c>
      <c r="B2392" s="263">
        <v>114.36461239410868</v>
      </c>
    </row>
    <row r="2393" spans="1:2" x14ac:dyDescent="0.25">
      <c r="A2393" s="264">
        <v>2324</v>
      </c>
      <c r="B2393" s="263">
        <v>75.620722090091348</v>
      </c>
    </row>
    <row r="2394" spans="1:2" x14ac:dyDescent="0.25">
      <c r="A2394" s="264">
        <v>2325</v>
      </c>
      <c r="B2394" s="263">
        <v>163.62239878016317</v>
      </c>
    </row>
    <row r="2395" spans="1:2" x14ac:dyDescent="0.25">
      <c r="A2395" s="264">
        <v>2326</v>
      </c>
      <c r="B2395" s="263">
        <v>94.653944378114574</v>
      </c>
    </row>
    <row r="2396" spans="1:2" x14ac:dyDescent="0.25">
      <c r="A2396" s="264">
        <v>2327</v>
      </c>
      <c r="B2396" s="263">
        <v>89.025842986353794</v>
      </c>
    </row>
    <row r="2397" spans="1:2" x14ac:dyDescent="0.25">
      <c r="A2397" s="264">
        <v>2328</v>
      </c>
      <c r="B2397" s="263">
        <v>104.31010154940078</v>
      </c>
    </row>
    <row r="2398" spans="1:2" x14ac:dyDescent="0.25">
      <c r="A2398" s="264">
        <v>2329</v>
      </c>
      <c r="B2398" s="263">
        <v>128.00622281331928</v>
      </c>
    </row>
    <row r="2399" spans="1:2" x14ac:dyDescent="0.25">
      <c r="A2399" s="264">
        <v>2330</v>
      </c>
      <c r="B2399" s="263">
        <v>105.32026731562713</v>
      </c>
    </row>
    <row r="2400" spans="1:2" x14ac:dyDescent="0.25">
      <c r="A2400" s="264">
        <v>2331</v>
      </c>
      <c r="B2400" s="263">
        <v>92.903921883367843</v>
      </c>
    </row>
    <row r="2401" spans="1:2" x14ac:dyDescent="0.25">
      <c r="A2401" s="264">
        <v>2332</v>
      </c>
      <c r="B2401" s="263">
        <v>135.09395666807373</v>
      </c>
    </row>
    <row r="2402" spans="1:2" x14ac:dyDescent="0.25">
      <c r="A2402" s="264">
        <v>2333</v>
      </c>
      <c r="B2402" s="263">
        <v>129.45075978875349</v>
      </c>
    </row>
    <row r="2403" spans="1:2" x14ac:dyDescent="0.25">
      <c r="A2403" s="264">
        <v>2334</v>
      </c>
      <c r="B2403" s="263">
        <v>150.10941886245445</v>
      </c>
    </row>
    <row r="2404" spans="1:2" x14ac:dyDescent="0.25">
      <c r="A2404" s="264">
        <v>2335</v>
      </c>
      <c r="B2404" s="263">
        <v>101.113849840103</v>
      </c>
    </row>
    <row r="2405" spans="1:2" x14ac:dyDescent="0.25">
      <c r="A2405" s="264">
        <v>2336</v>
      </c>
      <c r="B2405" s="263">
        <v>128.23267885342833</v>
      </c>
    </row>
    <row r="2406" spans="1:2" x14ac:dyDescent="0.25">
      <c r="A2406" s="264">
        <v>2337</v>
      </c>
      <c r="B2406" s="263">
        <v>157.44837729779911</v>
      </c>
    </row>
    <row r="2407" spans="1:2" x14ac:dyDescent="0.25">
      <c r="A2407" s="264">
        <v>2338</v>
      </c>
      <c r="B2407" s="263">
        <v>148.82790943486992</v>
      </c>
    </row>
    <row r="2408" spans="1:2" x14ac:dyDescent="0.25">
      <c r="A2408" s="264">
        <v>2339</v>
      </c>
      <c r="B2408" s="263">
        <v>137.29314680594939</v>
      </c>
    </row>
    <row r="2409" spans="1:2" x14ac:dyDescent="0.25">
      <c r="A2409" s="264">
        <v>2340</v>
      </c>
      <c r="B2409" s="263">
        <v>120.24763701882536</v>
      </c>
    </row>
    <row r="2410" spans="1:2" x14ac:dyDescent="0.25">
      <c r="A2410" s="264">
        <v>2341</v>
      </c>
      <c r="B2410" s="263">
        <v>115.4250107166532</v>
      </c>
    </row>
    <row r="2411" spans="1:2" x14ac:dyDescent="0.25">
      <c r="A2411" s="264">
        <v>2342</v>
      </c>
      <c r="B2411" s="263">
        <v>111.811128230731</v>
      </c>
    </row>
    <row r="2412" spans="1:2" x14ac:dyDescent="0.25">
      <c r="A2412" s="264">
        <v>2343</v>
      </c>
      <c r="B2412" s="263">
        <v>155.68266175172158</v>
      </c>
    </row>
    <row r="2413" spans="1:2" x14ac:dyDescent="0.25">
      <c r="A2413" s="264">
        <v>2344</v>
      </c>
      <c r="B2413" s="263">
        <v>90.470471557552486</v>
      </c>
    </row>
    <row r="2414" spans="1:2" x14ac:dyDescent="0.25">
      <c r="A2414" s="264">
        <v>2345</v>
      </c>
      <c r="B2414" s="263">
        <v>116.74028911088507</v>
      </c>
    </row>
    <row r="2415" spans="1:2" x14ac:dyDescent="0.25">
      <c r="A2415" s="264">
        <v>2346</v>
      </c>
      <c r="B2415" s="263">
        <v>137.68354830259545</v>
      </c>
    </row>
    <row r="2416" spans="1:2" x14ac:dyDescent="0.25">
      <c r="A2416" s="264">
        <v>2347</v>
      </c>
      <c r="B2416" s="263">
        <v>98.670156455798477</v>
      </c>
    </row>
    <row r="2417" spans="1:2" x14ac:dyDescent="0.25">
      <c r="A2417" s="264">
        <v>2348</v>
      </c>
      <c r="B2417" s="263">
        <v>109.71370951201843</v>
      </c>
    </row>
    <row r="2418" spans="1:2" x14ac:dyDescent="0.25">
      <c r="A2418" s="264">
        <v>2349</v>
      </c>
      <c r="B2418" s="263">
        <v>93.79661232399026</v>
      </c>
    </row>
    <row r="2419" spans="1:2" x14ac:dyDescent="0.25">
      <c r="A2419" s="264">
        <v>2350</v>
      </c>
      <c r="B2419" s="263">
        <v>130.92124399381723</v>
      </c>
    </row>
    <row r="2420" spans="1:2" x14ac:dyDescent="0.25">
      <c r="A2420" s="264">
        <v>2351</v>
      </c>
      <c r="B2420" s="263">
        <v>131.25322546002658</v>
      </c>
    </row>
    <row r="2421" spans="1:2" x14ac:dyDescent="0.25">
      <c r="A2421" s="264">
        <v>2352</v>
      </c>
      <c r="B2421" s="263">
        <v>114.12016921063663</v>
      </c>
    </row>
    <row r="2422" spans="1:2" x14ac:dyDescent="0.25">
      <c r="A2422" s="264">
        <v>2353</v>
      </c>
      <c r="B2422" s="263">
        <v>121.17754818197223</v>
      </c>
    </row>
    <row r="2423" spans="1:2" x14ac:dyDescent="0.25">
      <c r="A2423" s="264">
        <v>2354</v>
      </c>
      <c r="B2423" s="263">
        <v>122.69653277667615</v>
      </c>
    </row>
    <row r="2424" spans="1:2" x14ac:dyDescent="0.25">
      <c r="A2424" s="264">
        <v>2355</v>
      </c>
      <c r="B2424" s="263">
        <v>149.63066100876028</v>
      </c>
    </row>
    <row r="2425" spans="1:2" x14ac:dyDescent="0.25">
      <c r="A2425" s="264">
        <v>2356</v>
      </c>
      <c r="B2425" s="263">
        <v>100.02279135755467</v>
      </c>
    </row>
    <row r="2426" spans="1:2" x14ac:dyDescent="0.25">
      <c r="A2426" s="264">
        <v>2357</v>
      </c>
      <c r="B2426" s="263">
        <v>141.67211988577822</v>
      </c>
    </row>
    <row r="2427" spans="1:2" x14ac:dyDescent="0.25">
      <c r="A2427" s="264">
        <v>2358</v>
      </c>
      <c r="B2427" s="263">
        <v>140.00155917405084</v>
      </c>
    </row>
    <row r="2428" spans="1:2" x14ac:dyDescent="0.25">
      <c r="A2428" s="264">
        <v>2359</v>
      </c>
      <c r="B2428" s="263">
        <v>163.09964924987929</v>
      </c>
    </row>
    <row r="2429" spans="1:2" x14ac:dyDescent="0.25">
      <c r="A2429" s="264">
        <v>2360</v>
      </c>
      <c r="B2429" s="263">
        <v>155.8509073315424</v>
      </c>
    </row>
    <row r="2430" spans="1:2" x14ac:dyDescent="0.25">
      <c r="A2430" s="264">
        <v>2361</v>
      </c>
      <c r="B2430" s="263">
        <v>113.51932835787154</v>
      </c>
    </row>
    <row r="2431" spans="1:2" x14ac:dyDescent="0.25">
      <c r="A2431" s="264">
        <v>2362</v>
      </c>
      <c r="B2431" s="263">
        <v>125.63965020122481</v>
      </c>
    </row>
    <row r="2432" spans="1:2" x14ac:dyDescent="0.25">
      <c r="A2432" s="264">
        <v>2363</v>
      </c>
      <c r="B2432" s="263">
        <v>76.098580123576653</v>
      </c>
    </row>
    <row r="2433" spans="1:2" x14ac:dyDescent="0.25">
      <c r="A2433" s="264">
        <v>2364</v>
      </c>
      <c r="B2433" s="263">
        <v>102.93146181829266</v>
      </c>
    </row>
    <row r="2434" spans="1:2" x14ac:dyDescent="0.25">
      <c r="A2434" s="264">
        <v>2365</v>
      </c>
      <c r="B2434" s="263">
        <v>111.43596919451879</v>
      </c>
    </row>
    <row r="2435" spans="1:2" x14ac:dyDescent="0.25">
      <c r="A2435" s="264">
        <v>2366</v>
      </c>
      <c r="B2435" s="263">
        <v>139.20620126659719</v>
      </c>
    </row>
    <row r="2436" spans="1:2" x14ac:dyDescent="0.25">
      <c r="A2436" s="264">
        <v>2367</v>
      </c>
      <c r="B2436" s="263">
        <v>91.43128367535752</v>
      </c>
    </row>
    <row r="2437" spans="1:2" x14ac:dyDescent="0.25">
      <c r="A2437" s="264">
        <v>2368</v>
      </c>
      <c r="B2437" s="263">
        <v>101.24344344213097</v>
      </c>
    </row>
    <row r="2438" spans="1:2" x14ac:dyDescent="0.25">
      <c r="A2438" s="264">
        <v>2369</v>
      </c>
      <c r="B2438" s="263">
        <v>119.42091682638755</v>
      </c>
    </row>
    <row r="2439" spans="1:2" x14ac:dyDescent="0.25">
      <c r="A2439" s="264">
        <v>2370</v>
      </c>
      <c r="B2439" s="263">
        <v>143.38764554974085</v>
      </c>
    </row>
    <row r="2440" spans="1:2" x14ac:dyDescent="0.25">
      <c r="A2440" s="264">
        <v>2371</v>
      </c>
      <c r="B2440" s="263">
        <v>150.77904852186251</v>
      </c>
    </row>
    <row r="2441" spans="1:2" x14ac:dyDescent="0.25">
      <c r="A2441" s="264">
        <v>2372</v>
      </c>
      <c r="B2441" s="263">
        <v>127.94122829718937</v>
      </c>
    </row>
    <row r="2442" spans="1:2" x14ac:dyDescent="0.25">
      <c r="A2442" s="264">
        <v>2373</v>
      </c>
      <c r="B2442" s="263">
        <v>103.06722345851543</v>
      </c>
    </row>
    <row r="2443" spans="1:2" x14ac:dyDescent="0.25">
      <c r="A2443" s="264">
        <v>2374</v>
      </c>
      <c r="B2443" s="263">
        <v>108.89088721930293</v>
      </c>
    </row>
    <row r="2444" spans="1:2" x14ac:dyDescent="0.25">
      <c r="A2444" s="264">
        <v>2375</v>
      </c>
      <c r="B2444" s="263">
        <v>108.49614565687614</v>
      </c>
    </row>
    <row r="2445" spans="1:2" x14ac:dyDescent="0.25">
      <c r="A2445" s="264">
        <v>2376</v>
      </c>
      <c r="B2445" s="263">
        <v>148.64684142801227</v>
      </c>
    </row>
    <row r="2446" spans="1:2" x14ac:dyDescent="0.25">
      <c r="A2446" s="264">
        <v>2377</v>
      </c>
      <c r="B2446" s="263">
        <v>94.05246397549044</v>
      </c>
    </row>
    <row r="2447" spans="1:2" x14ac:dyDescent="0.25">
      <c r="A2447" s="264">
        <v>2378</v>
      </c>
      <c r="B2447" s="263">
        <v>122.34435498964042</v>
      </c>
    </row>
    <row r="2448" spans="1:2" x14ac:dyDescent="0.25">
      <c r="A2448" s="264">
        <v>2379</v>
      </c>
      <c r="B2448" s="263">
        <v>98.391927395958163</v>
      </c>
    </row>
    <row r="2449" spans="1:2" x14ac:dyDescent="0.25">
      <c r="A2449" s="264">
        <v>2380</v>
      </c>
      <c r="B2449" s="263">
        <v>102.08727729814389</v>
      </c>
    </row>
    <row r="2450" spans="1:2" x14ac:dyDescent="0.25">
      <c r="A2450" s="264">
        <v>2381</v>
      </c>
      <c r="B2450" s="263">
        <v>121.59460009710931</v>
      </c>
    </row>
    <row r="2451" spans="1:2" x14ac:dyDescent="0.25">
      <c r="A2451" s="264">
        <v>2382</v>
      </c>
      <c r="B2451" s="263">
        <v>125.94664255140246</v>
      </c>
    </row>
    <row r="2452" spans="1:2" x14ac:dyDescent="0.25">
      <c r="A2452" s="264">
        <v>2383</v>
      </c>
      <c r="B2452" s="263">
        <v>74.342559749698239</v>
      </c>
    </row>
    <row r="2453" spans="1:2" x14ac:dyDescent="0.25">
      <c r="A2453" s="264">
        <v>2384</v>
      </c>
      <c r="B2453" s="263">
        <v>86.992724554422409</v>
      </c>
    </row>
    <row r="2454" spans="1:2" x14ac:dyDescent="0.25">
      <c r="A2454" s="264">
        <v>2385</v>
      </c>
      <c r="B2454" s="263">
        <v>138.35053560442606</v>
      </c>
    </row>
    <row r="2455" spans="1:2" x14ac:dyDescent="0.25">
      <c r="A2455" s="264">
        <v>2386</v>
      </c>
      <c r="B2455" s="263">
        <v>115.65744580316569</v>
      </c>
    </row>
    <row r="2456" spans="1:2" x14ac:dyDescent="0.25">
      <c r="A2456" s="264">
        <v>2387</v>
      </c>
      <c r="B2456" s="263">
        <v>159.79180039623532</v>
      </c>
    </row>
    <row r="2457" spans="1:2" x14ac:dyDescent="0.25">
      <c r="A2457" s="264">
        <v>2388</v>
      </c>
      <c r="B2457" s="263">
        <v>114.02676208164868</v>
      </c>
    </row>
    <row r="2458" spans="1:2" x14ac:dyDescent="0.25">
      <c r="A2458" s="264">
        <v>2389</v>
      </c>
      <c r="B2458" s="263">
        <v>107.95421230839395</v>
      </c>
    </row>
    <row r="2459" spans="1:2" x14ac:dyDescent="0.25">
      <c r="A2459" s="264">
        <v>2390</v>
      </c>
      <c r="B2459" s="263">
        <v>114.32616129699588</v>
      </c>
    </row>
    <row r="2460" spans="1:2" x14ac:dyDescent="0.25">
      <c r="A2460" s="264">
        <v>2391</v>
      </c>
      <c r="B2460" s="263">
        <v>106.84909005404519</v>
      </c>
    </row>
    <row r="2461" spans="1:2" x14ac:dyDescent="0.25">
      <c r="A2461" s="264">
        <v>2392</v>
      </c>
      <c r="B2461" s="263">
        <v>129.64693755993966</v>
      </c>
    </row>
    <row r="2462" spans="1:2" x14ac:dyDescent="0.25">
      <c r="A2462" s="264">
        <v>2393</v>
      </c>
      <c r="B2462" s="263">
        <v>108.60985450901381</v>
      </c>
    </row>
    <row r="2463" spans="1:2" x14ac:dyDescent="0.25">
      <c r="A2463" s="264">
        <v>2394</v>
      </c>
      <c r="B2463" s="263">
        <v>87.496374010502009</v>
      </c>
    </row>
    <row r="2464" spans="1:2" x14ac:dyDescent="0.25">
      <c r="A2464" s="264">
        <v>2395</v>
      </c>
      <c r="B2464" s="263">
        <v>133.39481967527161</v>
      </c>
    </row>
    <row r="2465" spans="1:2" x14ac:dyDescent="0.25">
      <c r="A2465" s="264">
        <v>2396</v>
      </c>
      <c r="B2465" s="263">
        <v>111.23288423852075</v>
      </c>
    </row>
    <row r="2466" spans="1:2" x14ac:dyDescent="0.25">
      <c r="A2466" s="264">
        <v>2397</v>
      </c>
      <c r="B2466" s="263">
        <v>162.88392487581274</v>
      </c>
    </row>
    <row r="2467" spans="1:2" x14ac:dyDescent="0.25">
      <c r="A2467" s="264">
        <v>2398</v>
      </c>
      <c r="B2467" s="263">
        <v>139.09128899331338</v>
      </c>
    </row>
    <row r="2468" spans="1:2" x14ac:dyDescent="0.25">
      <c r="A2468" s="264">
        <v>2399</v>
      </c>
      <c r="B2468" s="263">
        <v>109.25418172388109</v>
      </c>
    </row>
    <row r="2469" spans="1:2" x14ac:dyDescent="0.25">
      <c r="A2469" s="264">
        <v>2400</v>
      </c>
      <c r="B2469" s="263">
        <v>188.95359632889472</v>
      </c>
    </row>
    <row r="2470" spans="1:2" x14ac:dyDescent="0.25">
      <c r="A2470" s="264">
        <v>2401</v>
      </c>
      <c r="B2470" s="263">
        <v>109.75859754503149</v>
      </c>
    </row>
    <row r="2471" spans="1:2" x14ac:dyDescent="0.25">
      <c r="A2471" s="264">
        <v>2402</v>
      </c>
      <c r="B2471" s="263">
        <v>80.082444347967296</v>
      </c>
    </row>
    <row r="2472" spans="1:2" x14ac:dyDescent="0.25">
      <c r="A2472" s="264">
        <v>2403</v>
      </c>
      <c r="B2472" s="263">
        <v>122.27431009287471</v>
      </c>
    </row>
    <row r="2473" spans="1:2" x14ac:dyDescent="0.25">
      <c r="A2473" s="264">
        <v>2404</v>
      </c>
      <c r="B2473" s="263">
        <v>123.92034808715923</v>
      </c>
    </row>
    <row r="2474" spans="1:2" x14ac:dyDescent="0.25">
      <c r="A2474" s="264">
        <v>2405</v>
      </c>
      <c r="B2474" s="263">
        <v>155.3143620042415</v>
      </c>
    </row>
    <row r="2475" spans="1:2" x14ac:dyDescent="0.25">
      <c r="A2475" s="264">
        <v>2406</v>
      </c>
      <c r="B2475" s="263">
        <v>134.05693381980674</v>
      </c>
    </row>
    <row r="2476" spans="1:2" x14ac:dyDescent="0.25">
      <c r="A2476" s="264">
        <v>2407</v>
      </c>
      <c r="B2476" s="263">
        <v>139.68898572911004</v>
      </c>
    </row>
    <row r="2477" spans="1:2" x14ac:dyDescent="0.25">
      <c r="A2477" s="264">
        <v>2408</v>
      </c>
      <c r="B2477" s="263">
        <v>107.65789196867166</v>
      </c>
    </row>
    <row r="2478" spans="1:2" x14ac:dyDescent="0.25">
      <c r="A2478" s="264">
        <v>2409</v>
      </c>
      <c r="B2478" s="263">
        <v>142.40881524114013</v>
      </c>
    </row>
    <row r="2479" spans="1:2" x14ac:dyDescent="0.25">
      <c r="A2479" s="264">
        <v>2410</v>
      </c>
      <c r="B2479" s="263">
        <v>147.00107872061338</v>
      </c>
    </row>
    <row r="2480" spans="1:2" x14ac:dyDescent="0.25">
      <c r="A2480" s="264">
        <v>2411</v>
      </c>
      <c r="B2480" s="263">
        <v>150.36782960078136</v>
      </c>
    </row>
    <row r="2481" spans="1:2" x14ac:dyDescent="0.25">
      <c r="A2481" s="264">
        <v>2412</v>
      </c>
      <c r="B2481" s="263">
        <v>122.49446352630942</v>
      </c>
    </row>
    <row r="2482" spans="1:2" x14ac:dyDescent="0.25">
      <c r="A2482" s="264">
        <v>2413</v>
      </c>
      <c r="B2482" s="263">
        <v>110.45773029742269</v>
      </c>
    </row>
    <row r="2483" spans="1:2" x14ac:dyDescent="0.25">
      <c r="A2483" s="264">
        <v>2414</v>
      </c>
      <c r="B2483" s="263">
        <v>130.19380330495025</v>
      </c>
    </row>
    <row r="2484" spans="1:2" x14ac:dyDescent="0.25">
      <c r="A2484" s="264">
        <v>2415</v>
      </c>
      <c r="B2484" s="263">
        <v>88.388135888000875</v>
      </c>
    </row>
    <row r="2485" spans="1:2" x14ac:dyDescent="0.25">
      <c r="A2485" s="264">
        <v>2416</v>
      </c>
      <c r="B2485" s="263">
        <v>124.52818589057293</v>
      </c>
    </row>
    <row r="2486" spans="1:2" x14ac:dyDescent="0.25">
      <c r="A2486" s="264">
        <v>2417</v>
      </c>
      <c r="B2486" s="263">
        <v>155.80325095958841</v>
      </c>
    </row>
    <row r="2487" spans="1:2" x14ac:dyDescent="0.25">
      <c r="A2487" s="264">
        <v>2418</v>
      </c>
      <c r="B2487" s="263">
        <v>126.95318214211484</v>
      </c>
    </row>
    <row r="2488" spans="1:2" x14ac:dyDescent="0.25">
      <c r="A2488" s="264">
        <v>2419</v>
      </c>
      <c r="B2488" s="263">
        <v>176.49030881293282</v>
      </c>
    </row>
    <row r="2489" spans="1:2" x14ac:dyDescent="0.25">
      <c r="A2489" s="264">
        <v>2420</v>
      </c>
      <c r="B2489" s="263">
        <v>129.81647573837239</v>
      </c>
    </row>
    <row r="2490" spans="1:2" x14ac:dyDescent="0.25">
      <c r="A2490" s="264">
        <v>2421</v>
      </c>
      <c r="B2490" s="263">
        <v>97.769094185504855</v>
      </c>
    </row>
    <row r="2491" spans="1:2" x14ac:dyDescent="0.25">
      <c r="A2491" s="264">
        <v>2422</v>
      </c>
      <c r="B2491" s="263">
        <v>154.45627215769935</v>
      </c>
    </row>
    <row r="2492" spans="1:2" x14ac:dyDescent="0.25">
      <c r="A2492" s="264">
        <v>2423</v>
      </c>
      <c r="B2492" s="263">
        <v>119.87594978971501</v>
      </c>
    </row>
    <row r="2493" spans="1:2" x14ac:dyDescent="0.25">
      <c r="A2493" s="264">
        <v>2424</v>
      </c>
      <c r="B2493" s="263">
        <v>162.75995500819602</v>
      </c>
    </row>
    <row r="2494" spans="1:2" x14ac:dyDescent="0.25">
      <c r="A2494" s="264">
        <v>2425</v>
      </c>
      <c r="B2494" s="263">
        <v>101.41284102871296</v>
      </c>
    </row>
    <row r="2495" spans="1:2" x14ac:dyDescent="0.25">
      <c r="A2495" s="264">
        <v>2426</v>
      </c>
      <c r="B2495" s="263">
        <v>133.21991533640866</v>
      </c>
    </row>
    <row r="2496" spans="1:2" x14ac:dyDescent="0.25">
      <c r="A2496" s="264">
        <v>2427</v>
      </c>
      <c r="B2496" s="263">
        <v>138.0997431417205</v>
      </c>
    </row>
    <row r="2497" spans="1:2" x14ac:dyDescent="0.25">
      <c r="A2497" s="264">
        <v>2428</v>
      </c>
      <c r="B2497" s="263">
        <v>119.310716505545</v>
      </c>
    </row>
    <row r="2498" spans="1:2" x14ac:dyDescent="0.25">
      <c r="A2498" s="264">
        <v>2429</v>
      </c>
      <c r="B2498" s="263">
        <v>95.671716037948741</v>
      </c>
    </row>
    <row r="2499" spans="1:2" x14ac:dyDescent="0.25">
      <c r="A2499" s="264">
        <v>2430</v>
      </c>
      <c r="B2499" s="263">
        <v>71.60871185857718</v>
      </c>
    </row>
    <row r="2500" spans="1:2" x14ac:dyDescent="0.25">
      <c r="A2500" s="264">
        <v>2431</v>
      </c>
      <c r="B2500" s="263">
        <v>90.165832362278849</v>
      </c>
    </row>
    <row r="2501" spans="1:2" x14ac:dyDescent="0.25">
      <c r="A2501" s="264">
        <v>2432</v>
      </c>
      <c r="B2501" s="263">
        <v>103.38350959553323</v>
      </c>
    </row>
    <row r="2502" spans="1:2" x14ac:dyDescent="0.25">
      <c r="A2502" s="264">
        <v>2433</v>
      </c>
      <c r="B2502" s="263">
        <v>94.332930594733767</v>
      </c>
    </row>
    <row r="2503" spans="1:2" x14ac:dyDescent="0.25">
      <c r="A2503" s="264">
        <v>2434</v>
      </c>
      <c r="B2503" s="263">
        <v>158.92027383535049</v>
      </c>
    </row>
    <row r="2504" spans="1:2" x14ac:dyDescent="0.25">
      <c r="A2504" s="264">
        <v>2435</v>
      </c>
      <c r="B2504" s="263">
        <v>111.0074101685839</v>
      </c>
    </row>
    <row r="2505" spans="1:2" x14ac:dyDescent="0.25">
      <c r="A2505" s="264">
        <v>2436</v>
      </c>
      <c r="B2505" s="263">
        <v>155.24991950779631</v>
      </c>
    </row>
    <row r="2506" spans="1:2" x14ac:dyDescent="0.25">
      <c r="A2506" s="264">
        <v>2437</v>
      </c>
      <c r="B2506" s="263">
        <v>122.62437531573289</v>
      </c>
    </row>
    <row r="2507" spans="1:2" x14ac:dyDescent="0.25">
      <c r="A2507" s="264">
        <v>2438</v>
      </c>
      <c r="B2507" s="263">
        <v>154.7364704808885</v>
      </c>
    </row>
    <row r="2508" spans="1:2" x14ac:dyDescent="0.25">
      <c r="A2508" s="264">
        <v>2439</v>
      </c>
      <c r="B2508" s="263">
        <v>117.75361848459207</v>
      </c>
    </row>
    <row r="2509" spans="1:2" x14ac:dyDescent="0.25">
      <c r="A2509" s="264">
        <v>2440</v>
      </c>
      <c r="B2509" s="263">
        <v>129.05674435269322</v>
      </c>
    </row>
    <row r="2510" spans="1:2" x14ac:dyDescent="0.25">
      <c r="A2510" s="264">
        <v>2441</v>
      </c>
      <c r="B2510" s="263">
        <v>88.311688761145689</v>
      </c>
    </row>
    <row r="2511" spans="1:2" x14ac:dyDescent="0.25">
      <c r="A2511" s="264">
        <v>2442</v>
      </c>
      <c r="B2511" s="263">
        <v>142.91444260051469</v>
      </c>
    </row>
    <row r="2512" spans="1:2" x14ac:dyDescent="0.25">
      <c r="A2512" s="264">
        <v>2443</v>
      </c>
      <c r="B2512" s="263">
        <v>98.132406484213334</v>
      </c>
    </row>
    <row r="2513" spans="1:2" x14ac:dyDescent="0.25">
      <c r="A2513" s="264">
        <v>2444</v>
      </c>
      <c r="B2513" s="263">
        <v>114.78953857036122</v>
      </c>
    </row>
    <row r="2514" spans="1:2" x14ac:dyDescent="0.25">
      <c r="A2514" s="264">
        <v>2445</v>
      </c>
      <c r="B2514" s="263">
        <v>126.01168598034558</v>
      </c>
    </row>
    <row r="2515" spans="1:2" x14ac:dyDescent="0.25">
      <c r="A2515" s="264">
        <v>2446</v>
      </c>
      <c r="B2515" s="263">
        <v>99.093132510669705</v>
      </c>
    </row>
    <row r="2516" spans="1:2" x14ac:dyDescent="0.25">
      <c r="A2516" s="264">
        <v>2447</v>
      </c>
      <c r="B2516" s="263">
        <v>67.30422413659258</v>
      </c>
    </row>
    <row r="2517" spans="1:2" x14ac:dyDescent="0.25">
      <c r="A2517" s="264">
        <v>2448</v>
      </c>
      <c r="B2517" s="263">
        <v>84.13232406641913</v>
      </c>
    </row>
    <row r="2518" spans="1:2" x14ac:dyDescent="0.25">
      <c r="A2518" s="264">
        <v>2449</v>
      </c>
      <c r="B2518" s="263">
        <v>128.32513779451065</v>
      </c>
    </row>
    <row r="2519" spans="1:2" x14ac:dyDescent="0.25">
      <c r="A2519" s="264">
        <v>2450</v>
      </c>
      <c r="B2519" s="263">
        <v>105.07369533636137</v>
      </c>
    </row>
    <row r="2520" spans="1:2" x14ac:dyDescent="0.25">
      <c r="A2520" s="264">
        <v>2451</v>
      </c>
      <c r="B2520" s="263">
        <v>148.89784090676073</v>
      </c>
    </row>
    <row r="2521" spans="1:2" x14ac:dyDescent="0.25">
      <c r="A2521" s="264">
        <v>2452</v>
      </c>
      <c r="B2521" s="263">
        <v>136.42873449039161</v>
      </c>
    </row>
    <row r="2522" spans="1:2" x14ac:dyDescent="0.25">
      <c r="A2522" s="264">
        <v>2453</v>
      </c>
      <c r="B2522" s="263">
        <v>124.37035275293037</v>
      </c>
    </row>
    <row r="2523" spans="1:2" x14ac:dyDescent="0.25">
      <c r="A2523" s="264">
        <v>2454</v>
      </c>
      <c r="B2523" s="263">
        <v>159.46943620026798</v>
      </c>
    </row>
    <row r="2524" spans="1:2" x14ac:dyDescent="0.25">
      <c r="A2524" s="264">
        <v>2455</v>
      </c>
      <c r="B2524" s="263">
        <v>112.72229381251395</v>
      </c>
    </row>
    <row r="2525" spans="1:2" x14ac:dyDescent="0.25">
      <c r="A2525" s="264">
        <v>2456</v>
      </c>
      <c r="B2525" s="263">
        <v>122.99601995083235</v>
      </c>
    </row>
    <row r="2526" spans="1:2" x14ac:dyDescent="0.25">
      <c r="A2526" s="264">
        <v>2457</v>
      </c>
      <c r="B2526" s="263">
        <v>112.85998019092403</v>
      </c>
    </row>
    <row r="2527" spans="1:2" x14ac:dyDescent="0.25">
      <c r="A2527" s="264">
        <v>2458</v>
      </c>
      <c r="B2527" s="263">
        <v>123.88706364139991</v>
      </c>
    </row>
    <row r="2528" spans="1:2" x14ac:dyDescent="0.25">
      <c r="A2528" s="264">
        <v>2459</v>
      </c>
      <c r="B2528" s="263">
        <v>90.867178622043667</v>
      </c>
    </row>
    <row r="2529" spans="1:2" x14ac:dyDescent="0.25">
      <c r="A2529" s="264">
        <v>2460</v>
      </c>
      <c r="B2529" s="263">
        <v>87.312662388068972</v>
      </c>
    </row>
    <row r="2530" spans="1:2" x14ac:dyDescent="0.25">
      <c r="A2530" s="264">
        <v>2461</v>
      </c>
      <c r="B2530" s="263">
        <v>106.59367369821008</v>
      </c>
    </row>
    <row r="2531" spans="1:2" x14ac:dyDescent="0.25">
      <c r="A2531" s="264">
        <v>2462</v>
      </c>
      <c r="B2531" s="263">
        <v>120.0341867082201</v>
      </c>
    </row>
    <row r="2532" spans="1:2" x14ac:dyDescent="0.25">
      <c r="A2532" s="264">
        <v>2463</v>
      </c>
      <c r="B2532" s="263">
        <v>96.044572091776047</v>
      </c>
    </row>
    <row r="2533" spans="1:2" x14ac:dyDescent="0.25">
      <c r="A2533" s="264">
        <v>2464</v>
      </c>
      <c r="B2533" s="263">
        <v>123.46722558387108</v>
      </c>
    </row>
    <row r="2534" spans="1:2" x14ac:dyDescent="0.25">
      <c r="A2534" s="264">
        <v>2465</v>
      </c>
      <c r="B2534" s="263">
        <v>126.62153510202911</v>
      </c>
    </row>
    <row r="2535" spans="1:2" x14ac:dyDescent="0.25">
      <c r="A2535" s="264">
        <v>2466</v>
      </c>
      <c r="B2535" s="263">
        <v>87.108567594158117</v>
      </c>
    </row>
    <row r="2536" spans="1:2" x14ac:dyDescent="0.25">
      <c r="A2536" s="264">
        <v>2467</v>
      </c>
      <c r="B2536" s="263">
        <v>159.69524025924417</v>
      </c>
    </row>
    <row r="2537" spans="1:2" x14ac:dyDescent="0.25">
      <c r="A2537" s="264">
        <v>2468</v>
      </c>
      <c r="B2537" s="263">
        <v>133.08466177655507</v>
      </c>
    </row>
    <row r="2538" spans="1:2" x14ac:dyDescent="0.25">
      <c r="A2538" s="264">
        <v>2469</v>
      </c>
      <c r="B2538" s="263">
        <v>125.18596108185325</v>
      </c>
    </row>
    <row r="2539" spans="1:2" x14ac:dyDescent="0.25">
      <c r="A2539" s="264">
        <v>2470</v>
      </c>
      <c r="B2539" s="263">
        <v>112.90865340736059</v>
      </c>
    </row>
    <row r="2540" spans="1:2" x14ac:dyDescent="0.25">
      <c r="A2540" s="264">
        <v>2471</v>
      </c>
      <c r="B2540" s="263">
        <v>111.33271086569502</v>
      </c>
    </row>
    <row r="2541" spans="1:2" x14ac:dyDescent="0.25">
      <c r="A2541" s="264">
        <v>2472</v>
      </c>
      <c r="B2541" s="263">
        <v>73.203018327119111</v>
      </c>
    </row>
    <row r="2542" spans="1:2" x14ac:dyDescent="0.25">
      <c r="A2542" s="264">
        <v>2473</v>
      </c>
      <c r="B2542" s="263">
        <v>110.31591917429415</v>
      </c>
    </row>
    <row r="2543" spans="1:2" x14ac:dyDescent="0.25">
      <c r="A2543" s="264">
        <v>2474</v>
      </c>
      <c r="B2543" s="263">
        <v>118.16976155976894</v>
      </c>
    </row>
    <row r="2544" spans="1:2" x14ac:dyDescent="0.25">
      <c r="A2544" s="264">
        <v>2475</v>
      </c>
      <c r="B2544" s="263">
        <v>155.28132005469018</v>
      </c>
    </row>
    <row r="2545" spans="1:2" x14ac:dyDescent="0.25">
      <c r="A2545" s="264">
        <v>2476</v>
      </c>
      <c r="B2545" s="263">
        <v>143.85723599592629</v>
      </c>
    </row>
    <row r="2546" spans="1:2" x14ac:dyDescent="0.25">
      <c r="A2546" s="264">
        <v>2477</v>
      </c>
      <c r="B2546" s="263">
        <v>137.28218818651561</v>
      </c>
    </row>
    <row r="2547" spans="1:2" x14ac:dyDescent="0.25">
      <c r="A2547" s="264">
        <v>2478</v>
      </c>
      <c r="B2547" s="263">
        <v>144.34992217100623</v>
      </c>
    </row>
    <row r="2548" spans="1:2" x14ac:dyDescent="0.25">
      <c r="A2548" s="264">
        <v>2479</v>
      </c>
      <c r="B2548" s="263">
        <v>145.19809549249541</v>
      </c>
    </row>
    <row r="2549" spans="1:2" x14ac:dyDescent="0.25">
      <c r="A2549" s="264">
        <v>2480</v>
      </c>
      <c r="B2549" s="263">
        <v>151.75921513444365</v>
      </c>
    </row>
    <row r="2550" spans="1:2" x14ac:dyDescent="0.25">
      <c r="A2550" s="264">
        <v>2481</v>
      </c>
      <c r="B2550" s="263">
        <v>113.29572113980925</v>
      </c>
    </row>
    <row r="2551" spans="1:2" x14ac:dyDescent="0.25">
      <c r="A2551" s="264">
        <v>2482</v>
      </c>
      <c r="B2551" s="263">
        <v>136.70221006201362</v>
      </c>
    </row>
    <row r="2552" spans="1:2" x14ac:dyDescent="0.25">
      <c r="A2552" s="264">
        <v>2483</v>
      </c>
      <c r="B2552" s="263">
        <v>138.87633439386582</v>
      </c>
    </row>
    <row r="2553" spans="1:2" x14ac:dyDescent="0.25">
      <c r="A2553" s="264">
        <v>2484</v>
      </c>
      <c r="B2553" s="263">
        <v>140.39378624863207</v>
      </c>
    </row>
    <row r="2554" spans="1:2" x14ac:dyDescent="0.25">
      <c r="A2554" s="264">
        <v>2485</v>
      </c>
      <c r="B2554" s="263">
        <v>130.4577604259689</v>
      </c>
    </row>
    <row r="2555" spans="1:2" x14ac:dyDescent="0.25">
      <c r="A2555" s="264">
        <v>2486</v>
      </c>
      <c r="B2555" s="263">
        <v>144.76535825825678</v>
      </c>
    </row>
    <row r="2556" spans="1:2" x14ac:dyDescent="0.25">
      <c r="A2556" s="264">
        <v>2487</v>
      </c>
      <c r="B2556" s="263">
        <v>146.98629559466534</v>
      </c>
    </row>
    <row r="2557" spans="1:2" x14ac:dyDescent="0.25">
      <c r="A2557" s="264">
        <v>2488</v>
      </c>
      <c r="B2557" s="263">
        <v>130.42610300595473</v>
      </c>
    </row>
    <row r="2558" spans="1:2" x14ac:dyDescent="0.25">
      <c r="A2558" s="264">
        <v>2489</v>
      </c>
      <c r="B2558" s="263">
        <v>110.36659978603744</v>
      </c>
    </row>
    <row r="2559" spans="1:2" x14ac:dyDescent="0.25">
      <c r="A2559" s="264">
        <v>2490</v>
      </c>
      <c r="B2559" s="263">
        <v>128.32415151099747</v>
      </c>
    </row>
    <row r="2560" spans="1:2" x14ac:dyDescent="0.25">
      <c r="A2560" s="264">
        <v>2491</v>
      </c>
      <c r="B2560" s="263">
        <v>122.45704194682153</v>
      </c>
    </row>
    <row r="2561" spans="1:2" x14ac:dyDescent="0.25">
      <c r="A2561" s="264">
        <v>2492</v>
      </c>
      <c r="B2561" s="263">
        <v>57.808663811108559</v>
      </c>
    </row>
    <row r="2562" spans="1:2" x14ac:dyDescent="0.25">
      <c r="A2562" s="264">
        <v>2493</v>
      </c>
      <c r="B2562" s="263">
        <v>167.92245568662287</v>
      </c>
    </row>
    <row r="2563" spans="1:2" x14ac:dyDescent="0.25">
      <c r="A2563" s="264">
        <v>2494</v>
      </c>
      <c r="B2563" s="263">
        <v>127.8168307301828</v>
      </c>
    </row>
    <row r="2564" spans="1:2" x14ac:dyDescent="0.25">
      <c r="A2564" s="264">
        <v>2495</v>
      </c>
      <c r="B2564" s="263">
        <v>65.944511290108309</v>
      </c>
    </row>
    <row r="2565" spans="1:2" x14ac:dyDescent="0.25">
      <c r="A2565" s="264">
        <v>2496</v>
      </c>
      <c r="B2565" s="263">
        <v>136.58000880822544</v>
      </c>
    </row>
    <row r="2566" spans="1:2" x14ac:dyDescent="0.25">
      <c r="A2566" s="264">
        <v>2497</v>
      </c>
      <c r="B2566" s="263">
        <v>142.59129037979531</v>
      </c>
    </row>
    <row r="2567" spans="1:2" x14ac:dyDescent="0.25">
      <c r="A2567" s="264">
        <v>2498</v>
      </c>
      <c r="B2567" s="263">
        <v>122.93051597683308</v>
      </c>
    </row>
    <row r="2568" spans="1:2" x14ac:dyDescent="0.25">
      <c r="A2568" s="264">
        <v>2499</v>
      </c>
      <c r="B2568" s="263">
        <v>119.83015724717949</v>
      </c>
    </row>
    <row r="2569" spans="1:2" x14ac:dyDescent="0.25">
      <c r="A2569" s="264">
        <v>2500</v>
      </c>
      <c r="B2569" s="263">
        <v>121.10359816396915</v>
      </c>
    </row>
    <row r="2570" spans="1:2" x14ac:dyDescent="0.25">
      <c r="A2570" s="264">
        <v>2501</v>
      </c>
      <c r="B2570" s="263">
        <v>111.31870982577142</v>
      </c>
    </row>
    <row r="2571" spans="1:2" x14ac:dyDescent="0.25">
      <c r="A2571" s="264">
        <v>2502</v>
      </c>
      <c r="B2571" s="263">
        <v>144.66610025556002</v>
      </c>
    </row>
    <row r="2572" spans="1:2" x14ac:dyDescent="0.25">
      <c r="A2572" s="264">
        <v>2503</v>
      </c>
      <c r="B2572" s="263">
        <v>97.281128859818892</v>
      </c>
    </row>
    <row r="2573" spans="1:2" x14ac:dyDescent="0.25">
      <c r="A2573" s="264">
        <v>2504</v>
      </c>
      <c r="B2573" s="263">
        <v>132.35065925460739</v>
      </c>
    </row>
    <row r="2574" spans="1:2" x14ac:dyDescent="0.25">
      <c r="A2574" s="264">
        <v>2505</v>
      </c>
      <c r="B2574" s="263">
        <v>117.99145392144402</v>
      </c>
    </row>
    <row r="2575" spans="1:2" x14ac:dyDescent="0.25">
      <c r="A2575" s="264">
        <v>2506</v>
      </c>
      <c r="B2575" s="263">
        <v>141.48082363241863</v>
      </c>
    </row>
    <row r="2576" spans="1:2" x14ac:dyDescent="0.25">
      <c r="A2576" s="264">
        <v>2507</v>
      </c>
      <c r="B2576" s="263">
        <v>144.94976767894883</v>
      </c>
    </row>
    <row r="2577" spans="1:2" x14ac:dyDescent="0.25">
      <c r="A2577" s="264">
        <v>2508</v>
      </c>
      <c r="B2577" s="263">
        <v>122.04746679599913</v>
      </c>
    </row>
    <row r="2578" spans="1:2" x14ac:dyDescent="0.25">
      <c r="A2578" s="264">
        <v>2509</v>
      </c>
      <c r="B2578" s="263">
        <v>152.29622274325561</v>
      </c>
    </row>
    <row r="2579" spans="1:2" x14ac:dyDescent="0.25">
      <c r="A2579" s="264">
        <v>2510</v>
      </c>
      <c r="B2579" s="263">
        <v>68.911976965952192</v>
      </c>
    </row>
    <row r="2580" spans="1:2" x14ac:dyDescent="0.25">
      <c r="A2580" s="264">
        <v>2511</v>
      </c>
      <c r="B2580" s="263">
        <v>135.31398914498737</v>
      </c>
    </row>
    <row r="2581" spans="1:2" x14ac:dyDescent="0.25">
      <c r="A2581" s="264">
        <v>2512</v>
      </c>
      <c r="B2581" s="263">
        <v>172.42245144944874</v>
      </c>
    </row>
    <row r="2582" spans="1:2" x14ac:dyDescent="0.25">
      <c r="A2582" s="264">
        <v>2513</v>
      </c>
      <c r="B2582" s="263">
        <v>117.98077375814185</v>
      </c>
    </row>
    <row r="2583" spans="1:2" x14ac:dyDescent="0.25">
      <c r="A2583" s="264">
        <v>2514</v>
      </c>
      <c r="B2583" s="263">
        <v>104.27942279765463</v>
      </c>
    </row>
    <row r="2584" spans="1:2" x14ac:dyDescent="0.25">
      <c r="A2584" s="264">
        <v>2515</v>
      </c>
      <c r="B2584" s="263">
        <v>121.78088063339234</v>
      </c>
    </row>
    <row r="2585" spans="1:2" x14ac:dyDescent="0.25">
      <c r="A2585" s="264">
        <v>2516</v>
      </c>
      <c r="B2585" s="263">
        <v>91.073951271389717</v>
      </c>
    </row>
    <row r="2586" spans="1:2" x14ac:dyDescent="0.25">
      <c r="A2586" s="264">
        <v>2517</v>
      </c>
      <c r="B2586" s="263">
        <v>112.58041686213799</v>
      </c>
    </row>
    <row r="2587" spans="1:2" x14ac:dyDescent="0.25">
      <c r="A2587" s="264">
        <v>2518</v>
      </c>
      <c r="B2587" s="263">
        <v>96.77607108374005</v>
      </c>
    </row>
    <row r="2588" spans="1:2" x14ac:dyDescent="0.25">
      <c r="A2588" s="264">
        <v>2519</v>
      </c>
      <c r="B2588" s="263">
        <v>103.39079338119636</v>
      </c>
    </row>
    <row r="2589" spans="1:2" x14ac:dyDescent="0.25">
      <c r="A2589" s="264">
        <v>2520</v>
      </c>
      <c r="B2589" s="263">
        <v>158.30753301247151</v>
      </c>
    </row>
    <row r="2590" spans="1:2" x14ac:dyDescent="0.25">
      <c r="A2590" s="264">
        <v>2521</v>
      </c>
      <c r="B2590" s="263">
        <v>124.21737992496929</v>
      </c>
    </row>
    <row r="2591" spans="1:2" x14ac:dyDescent="0.25">
      <c r="A2591" s="264">
        <v>2522</v>
      </c>
      <c r="B2591" s="263">
        <v>135.44059378363335</v>
      </c>
    </row>
    <row r="2592" spans="1:2" x14ac:dyDescent="0.25">
      <c r="A2592" s="264">
        <v>2523</v>
      </c>
      <c r="B2592" s="263">
        <v>126.14056239482861</v>
      </c>
    </row>
    <row r="2593" spans="1:2" x14ac:dyDescent="0.25">
      <c r="A2593" s="264">
        <v>2524</v>
      </c>
      <c r="B2593" s="263">
        <v>129.36473092700982</v>
      </c>
    </row>
    <row r="2594" spans="1:2" x14ac:dyDescent="0.25">
      <c r="A2594" s="264">
        <v>2525</v>
      </c>
      <c r="B2594" s="263">
        <v>75.078832222048334</v>
      </c>
    </row>
    <row r="2595" spans="1:2" x14ac:dyDescent="0.25">
      <c r="A2595" s="264">
        <v>2526</v>
      </c>
      <c r="B2595" s="263">
        <v>156.28015327321316</v>
      </c>
    </row>
    <row r="2596" spans="1:2" x14ac:dyDescent="0.25">
      <c r="A2596" s="264">
        <v>2527</v>
      </c>
      <c r="B2596" s="263">
        <v>133.78576474191502</v>
      </c>
    </row>
    <row r="2597" spans="1:2" x14ac:dyDescent="0.25">
      <c r="A2597" s="264">
        <v>2528</v>
      </c>
      <c r="B2597" s="263">
        <v>97.422829920742188</v>
      </c>
    </row>
    <row r="2598" spans="1:2" x14ac:dyDescent="0.25">
      <c r="A2598" s="264">
        <v>2529</v>
      </c>
      <c r="B2598" s="263">
        <v>119.42065438113609</v>
      </c>
    </row>
    <row r="2599" spans="1:2" x14ac:dyDescent="0.25">
      <c r="A2599" s="264">
        <v>2530</v>
      </c>
      <c r="B2599" s="263">
        <v>77.465031485673904</v>
      </c>
    </row>
    <row r="2600" spans="1:2" x14ac:dyDescent="0.25">
      <c r="A2600" s="264">
        <v>2531</v>
      </c>
      <c r="B2600" s="263">
        <v>162.71567071773353</v>
      </c>
    </row>
    <row r="2601" spans="1:2" x14ac:dyDescent="0.25">
      <c r="A2601" s="264">
        <v>2532</v>
      </c>
      <c r="B2601" s="263">
        <v>183.54656210853463</v>
      </c>
    </row>
    <row r="2602" spans="1:2" x14ac:dyDescent="0.25">
      <c r="A2602" s="264">
        <v>2533</v>
      </c>
      <c r="B2602" s="263">
        <v>140.52135167973304</v>
      </c>
    </row>
    <row r="2603" spans="1:2" x14ac:dyDescent="0.25">
      <c r="A2603" s="264">
        <v>2534</v>
      </c>
      <c r="B2603" s="263">
        <v>121.21826265305397</v>
      </c>
    </row>
    <row r="2604" spans="1:2" x14ac:dyDescent="0.25">
      <c r="A2604" s="264">
        <v>2535</v>
      </c>
      <c r="B2604" s="263">
        <v>169.70982451192583</v>
      </c>
    </row>
    <row r="2605" spans="1:2" x14ac:dyDescent="0.25">
      <c r="A2605" s="264">
        <v>2536</v>
      </c>
      <c r="B2605" s="263">
        <v>143.02618300021379</v>
      </c>
    </row>
    <row r="2606" spans="1:2" x14ac:dyDescent="0.25">
      <c r="A2606" s="264">
        <v>2537</v>
      </c>
      <c r="B2606" s="263">
        <v>102.05277403032692</v>
      </c>
    </row>
    <row r="2607" spans="1:2" x14ac:dyDescent="0.25">
      <c r="A2607" s="264">
        <v>2538</v>
      </c>
      <c r="B2607" s="263">
        <v>128.42959629129612</v>
      </c>
    </row>
    <row r="2608" spans="1:2" x14ac:dyDescent="0.25">
      <c r="A2608" s="264">
        <v>2539</v>
      </c>
      <c r="B2608" s="263">
        <v>93.159321567364742</v>
      </c>
    </row>
    <row r="2609" spans="1:2" x14ac:dyDescent="0.25">
      <c r="A2609" s="264">
        <v>2540</v>
      </c>
      <c r="B2609" s="263">
        <v>114.95499511858044</v>
      </c>
    </row>
    <row r="2610" spans="1:2" x14ac:dyDescent="0.25">
      <c r="A2610" s="264">
        <v>2541</v>
      </c>
      <c r="B2610" s="263">
        <v>105.11031456087632</v>
      </c>
    </row>
    <row r="2611" spans="1:2" x14ac:dyDescent="0.25">
      <c r="A2611" s="264">
        <v>2542</v>
      </c>
      <c r="B2611" s="263">
        <v>89.978363039292773</v>
      </c>
    </row>
    <row r="2612" spans="1:2" x14ac:dyDescent="0.25">
      <c r="A2612" s="264">
        <v>2543</v>
      </c>
      <c r="B2612" s="263">
        <v>109.19370880158071</v>
      </c>
    </row>
    <row r="2613" spans="1:2" x14ac:dyDescent="0.25">
      <c r="A2613" s="264">
        <v>2544</v>
      </c>
      <c r="B2613" s="263">
        <v>104.06721631707524</v>
      </c>
    </row>
    <row r="2614" spans="1:2" x14ac:dyDescent="0.25">
      <c r="A2614" s="264">
        <v>2545</v>
      </c>
      <c r="B2614" s="263">
        <v>113.20929684040885</v>
      </c>
    </row>
    <row r="2615" spans="1:2" x14ac:dyDescent="0.25">
      <c r="A2615" s="264">
        <v>2546</v>
      </c>
      <c r="B2615" s="263">
        <v>111.76652465684549</v>
      </c>
    </row>
    <row r="2616" spans="1:2" x14ac:dyDescent="0.25">
      <c r="A2616" s="264">
        <v>2547</v>
      </c>
      <c r="B2616" s="263">
        <v>179.57174696125892</v>
      </c>
    </row>
    <row r="2617" spans="1:2" x14ac:dyDescent="0.25">
      <c r="A2617" s="264">
        <v>2548</v>
      </c>
      <c r="B2617" s="263">
        <v>82.911250061880025</v>
      </c>
    </row>
    <row r="2618" spans="1:2" x14ac:dyDescent="0.25">
      <c r="A2618" s="264">
        <v>2549</v>
      </c>
      <c r="B2618" s="263">
        <v>112.98004154093243</v>
      </c>
    </row>
    <row r="2619" spans="1:2" x14ac:dyDescent="0.25">
      <c r="A2619" s="264">
        <v>2550</v>
      </c>
      <c r="B2619" s="263">
        <v>121.88809506184717</v>
      </c>
    </row>
    <row r="2620" spans="1:2" x14ac:dyDescent="0.25">
      <c r="A2620" s="264">
        <v>2551</v>
      </c>
      <c r="B2620" s="263">
        <v>52.910951575483949</v>
      </c>
    </row>
    <row r="2621" spans="1:2" x14ac:dyDescent="0.25">
      <c r="A2621" s="264">
        <v>2552</v>
      </c>
      <c r="B2621" s="263">
        <v>96.977207875003273</v>
      </c>
    </row>
    <row r="2622" spans="1:2" x14ac:dyDescent="0.25">
      <c r="A2622" s="264">
        <v>2553</v>
      </c>
      <c r="B2622" s="263">
        <v>158.65425426555964</v>
      </c>
    </row>
    <row r="2623" spans="1:2" x14ac:dyDescent="0.25">
      <c r="A2623" s="264">
        <v>2554</v>
      </c>
      <c r="B2623" s="263">
        <v>124.26480021430129</v>
      </c>
    </row>
    <row r="2624" spans="1:2" x14ac:dyDescent="0.25">
      <c r="A2624" s="264">
        <v>2555</v>
      </c>
      <c r="B2624" s="263">
        <v>144.51519162567405</v>
      </c>
    </row>
    <row r="2625" spans="1:2" x14ac:dyDescent="0.25">
      <c r="A2625" s="264">
        <v>2556</v>
      </c>
      <c r="B2625" s="263">
        <v>114.25751657206239</v>
      </c>
    </row>
    <row r="2626" spans="1:2" x14ac:dyDescent="0.25">
      <c r="A2626" s="264">
        <v>2557</v>
      </c>
      <c r="B2626" s="263">
        <v>126.80466990676065</v>
      </c>
    </row>
    <row r="2627" spans="1:2" x14ac:dyDescent="0.25">
      <c r="A2627" s="264">
        <v>2558</v>
      </c>
      <c r="B2627" s="263">
        <v>110.48478020780266</v>
      </c>
    </row>
    <row r="2628" spans="1:2" x14ac:dyDescent="0.25">
      <c r="A2628" s="264">
        <v>2559</v>
      </c>
      <c r="B2628" s="263">
        <v>59.670349314833253</v>
      </c>
    </row>
    <row r="2629" spans="1:2" x14ac:dyDescent="0.25">
      <c r="A2629" s="264">
        <v>2560</v>
      </c>
      <c r="B2629" s="263">
        <v>156.55114161180293</v>
      </c>
    </row>
    <row r="2630" spans="1:2" x14ac:dyDescent="0.25">
      <c r="A2630" s="264">
        <v>2561</v>
      </c>
      <c r="B2630" s="263">
        <v>107.08543255069546</v>
      </c>
    </row>
    <row r="2631" spans="1:2" x14ac:dyDescent="0.25">
      <c r="A2631" s="264">
        <v>2562</v>
      </c>
      <c r="B2631" s="263">
        <v>149.24045952822271</v>
      </c>
    </row>
    <row r="2632" spans="1:2" x14ac:dyDescent="0.25">
      <c r="A2632" s="264">
        <v>2563</v>
      </c>
      <c r="B2632" s="263">
        <v>96.704055196061915</v>
      </c>
    </row>
    <row r="2633" spans="1:2" x14ac:dyDescent="0.25">
      <c r="A2633" s="264">
        <v>2564</v>
      </c>
      <c r="B2633" s="263">
        <v>127.39682662051649</v>
      </c>
    </row>
    <row r="2634" spans="1:2" x14ac:dyDescent="0.25">
      <c r="A2634" s="264">
        <v>2565</v>
      </c>
      <c r="B2634" s="263">
        <v>111.68284884655471</v>
      </c>
    </row>
    <row r="2635" spans="1:2" x14ac:dyDescent="0.25">
      <c r="A2635" s="264">
        <v>2566</v>
      </c>
      <c r="B2635" s="263">
        <v>103.27586947872818</v>
      </c>
    </row>
    <row r="2636" spans="1:2" x14ac:dyDescent="0.25">
      <c r="A2636" s="264">
        <v>2567</v>
      </c>
      <c r="B2636" s="263">
        <v>93.913272306935795</v>
      </c>
    </row>
    <row r="2637" spans="1:2" x14ac:dyDescent="0.25">
      <c r="A2637" s="264">
        <v>2568</v>
      </c>
      <c r="B2637" s="263">
        <v>98.056576314239777</v>
      </c>
    </row>
    <row r="2638" spans="1:2" x14ac:dyDescent="0.25">
      <c r="A2638" s="264">
        <v>2569</v>
      </c>
      <c r="B2638" s="263">
        <v>146.45409174232637</v>
      </c>
    </row>
    <row r="2639" spans="1:2" x14ac:dyDescent="0.25">
      <c r="A2639" s="264">
        <v>2570</v>
      </c>
      <c r="B2639" s="263">
        <v>148.75014024029781</v>
      </c>
    </row>
    <row r="2640" spans="1:2" x14ac:dyDescent="0.25">
      <c r="A2640" s="264">
        <v>2571</v>
      </c>
      <c r="B2640" s="263">
        <v>107.34999949720438</v>
      </c>
    </row>
    <row r="2641" spans="1:2" x14ac:dyDescent="0.25">
      <c r="A2641" s="264">
        <v>2572</v>
      </c>
      <c r="B2641" s="263">
        <v>117.7357519571119</v>
      </c>
    </row>
    <row r="2642" spans="1:2" x14ac:dyDescent="0.25">
      <c r="A2642" s="264">
        <v>2573</v>
      </c>
      <c r="B2642" s="263">
        <v>136.25181107714735</v>
      </c>
    </row>
    <row r="2643" spans="1:2" x14ac:dyDescent="0.25">
      <c r="A2643" s="264">
        <v>2574</v>
      </c>
      <c r="B2643" s="263">
        <v>127.91642032379443</v>
      </c>
    </row>
    <row r="2644" spans="1:2" x14ac:dyDescent="0.25">
      <c r="A2644" s="264">
        <v>2575</v>
      </c>
      <c r="B2644" s="263">
        <v>87.496980863759603</v>
      </c>
    </row>
    <row r="2645" spans="1:2" x14ac:dyDescent="0.25">
      <c r="A2645" s="264">
        <v>2576</v>
      </c>
      <c r="B2645" s="263">
        <v>101.55324408333561</v>
      </c>
    </row>
    <row r="2646" spans="1:2" x14ac:dyDescent="0.25">
      <c r="A2646" s="264">
        <v>2577</v>
      </c>
      <c r="B2646" s="263">
        <v>117.18766410009772</v>
      </c>
    </row>
    <row r="2647" spans="1:2" x14ac:dyDescent="0.25">
      <c r="A2647" s="264">
        <v>2578</v>
      </c>
      <c r="B2647" s="263">
        <v>126.41235264654618</v>
      </c>
    </row>
    <row r="2648" spans="1:2" x14ac:dyDescent="0.25">
      <c r="A2648" s="264">
        <v>2579</v>
      </c>
      <c r="B2648" s="263">
        <v>167.20695925055799</v>
      </c>
    </row>
    <row r="2649" spans="1:2" x14ac:dyDescent="0.25">
      <c r="A2649" s="264">
        <v>2580</v>
      </c>
      <c r="B2649" s="263">
        <v>88.916349306269339</v>
      </c>
    </row>
    <row r="2650" spans="1:2" x14ac:dyDescent="0.25">
      <c r="A2650" s="264">
        <v>2581</v>
      </c>
      <c r="B2650" s="263">
        <v>106.66491299293598</v>
      </c>
    </row>
    <row r="2651" spans="1:2" x14ac:dyDescent="0.25">
      <c r="A2651" s="264">
        <v>2582</v>
      </c>
      <c r="B2651" s="263">
        <v>99.039724601222716</v>
      </c>
    </row>
    <row r="2652" spans="1:2" x14ac:dyDescent="0.25">
      <c r="A2652" s="264">
        <v>2583</v>
      </c>
      <c r="B2652" s="263">
        <v>123.85159567796286</v>
      </c>
    </row>
    <row r="2653" spans="1:2" x14ac:dyDescent="0.25">
      <c r="A2653" s="264">
        <v>2584</v>
      </c>
      <c r="B2653" s="263">
        <v>119.77909003115153</v>
      </c>
    </row>
    <row r="2654" spans="1:2" x14ac:dyDescent="0.25">
      <c r="A2654" s="264">
        <v>2585</v>
      </c>
      <c r="B2654" s="263">
        <v>132.55959606135406</v>
      </c>
    </row>
    <row r="2655" spans="1:2" x14ac:dyDescent="0.25">
      <c r="A2655" s="264">
        <v>2586</v>
      </c>
      <c r="B2655" s="263">
        <v>135.81546818345703</v>
      </c>
    </row>
    <row r="2656" spans="1:2" x14ac:dyDescent="0.25">
      <c r="A2656" s="264">
        <v>2587</v>
      </c>
      <c r="B2656" s="263">
        <v>117.77162912648328</v>
      </c>
    </row>
    <row r="2657" spans="1:2" x14ac:dyDescent="0.25">
      <c r="A2657" s="264">
        <v>2588</v>
      </c>
      <c r="B2657" s="263">
        <v>170.50207938023831</v>
      </c>
    </row>
    <row r="2658" spans="1:2" x14ac:dyDescent="0.25">
      <c r="A2658" s="264">
        <v>2589</v>
      </c>
      <c r="B2658" s="263">
        <v>107.63035322966329</v>
      </c>
    </row>
    <row r="2659" spans="1:2" x14ac:dyDescent="0.25">
      <c r="A2659" s="264">
        <v>2590</v>
      </c>
      <c r="B2659" s="263">
        <v>90.522807624402986</v>
      </c>
    </row>
    <row r="2660" spans="1:2" x14ac:dyDescent="0.25">
      <c r="A2660" s="264">
        <v>2591</v>
      </c>
      <c r="B2660" s="263">
        <v>79.664394661714198</v>
      </c>
    </row>
    <row r="2661" spans="1:2" x14ac:dyDescent="0.25">
      <c r="A2661" s="264">
        <v>2592</v>
      </c>
      <c r="B2661" s="263">
        <v>120.50744555150149</v>
      </c>
    </row>
    <row r="2662" spans="1:2" x14ac:dyDescent="0.25">
      <c r="A2662" s="264">
        <v>2593</v>
      </c>
      <c r="B2662" s="263">
        <v>140.00994580020122</v>
      </c>
    </row>
    <row r="2663" spans="1:2" x14ac:dyDescent="0.25">
      <c r="A2663" s="264">
        <v>2594</v>
      </c>
      <c r="B2663" s="263">
        <v>79.096402787210053</v>
      </c>
    </row>
    <row r="2664" spans="1:2" x14ac:dyDescent="0.25">
      <c r="A2664" s="264">
        <v>2595</v>
      </c>
      <c r="B2664" s="263">
        <v>127.8322800305865</v>
      </c>
    </row>
    <row r="2665" spans="1:2" x14ac:dyDescent="0.25">
      <c r="A2665" s="264">
        <v>2596</v>
      </c>
      <c r="B2665" s="263">
        <v>91.84630153367678</v>
      </c>
    </row>
    <row r="2666" spans="1:2" x14ac:dyDescent="0.25">
      <c r="A2666" s="264">
        <v>2597</v>
      </c>
      <c r="B2666" s="263">
        <v>97.604782522135366</v>
      </c>
    </row>
    <row r="2667" spans="1:2" x14ac:dyDescent="0.25">
      <c r="A2667" s="264">
        <v>2598</v>
      </c>
      <c r="B2667" s="263">
        <v>120.54348416658645</v>
      </c>
    </row>
    <row r="2668" spans="1:2" x14ac:dyDescent="0.25">
      <c r="A2668" s="264">
        <v>2599</v>
      </c>
      <c r="B2668" s="263">
        <v>119.40855872376841</v>
      </c>
    </row>
    <row r="2669" spans="1:2" x14ac:dyDescent="0.25">
      <c r="A2669" s="264">
        <v>2600</v>
      </c>
      <c r="B2669" s="263">
        <v>100.94036962558154</v>
      </c>
    </row>
    <row r="2670" spans="1:2" x14ac:dyDescent="0.25">
      <c r="A2670" s="264">
        <v>2601</v>
      </c>
      <c r="B2670" s="263">
        <v>94.964833802129874</v>
      </c>
    </row>
    <row r="2671" spans="1:2" x14ac:dyDescent="0.25">
      <c r="A2671" s="264">
        <v>2602</v>
      </c>
      <c r="B2671" s="263">
        <v>126.15528382947812</v>
      </c>
    </row>
    <row r="2672" spans="1:2" x14ac:dyDescent="0.25">
      <c r="A2672" s="264">
        <v>2603</v>
      </c>
      <c r="B2672" s="263">
        <v>151.79943947388441</v>
      </c>
    </row>
    <row r="2673" spans="1:2" x14ac:dyDescent="0.25">
      <c r="A2673" s="264">
        <v>2604</v>
      </c>
      <c r="B2673" s="263">
        <v>95.448253309733701</v>
      </c>
    </row>
    <row r="2674" spans="1:2" x14ac:dyDescent="0.25">
      <c r="A2674" s="264">
        <v>2605</v>
      </c>
      <c r="B2674" s="263">
        <v>120.32867528374618</v>
      </c>
    </row>
    <row r="2675" spans="1:2" x14ac:dyDescent="0.25">
      <c r="A2675" s="264">
        <v>2606</v>
      </c>
      <c r="B2675" s="263">
        <v>108.12126404300136</v>
      </c>
    </row>
    <row r="2676" spans="1:2" x14ac:dyDescent="0.25">
      <c r="A2676" s="264">
        <v>2607</v>
      </c>
      <c r="B2676" s="263">
        <v>90.853541046139043</v>
      </c>
    </row>
    <row r="2677" spans="1:2" x14ac:dyDescent="0.25">
      <c r="A2677" s="264">
        <v>2608</v>
      </c>
      <c r="B2677" s="263">
        <v>114.21767334795223</v>
      </c>
    </row>
    <row r="2678" spans="1:2" x14ac:dyDescent="0.25">
      <c r="A2678" s="264">
        <v>2609</v>
      </c>
      <c r="B2678" s="263">
        <v>96.912320569596318</v>
      </c>
    </row>
    <row r="2679" spans="1:2" x14ac:dyDescent="0.25">
      <c r="A2679" s="264">
        <v>2610</v>
      </c>
      <c r="B2679" s="263">
        <v>98.723850805443931</v>
      </c>
    </row>
    <row r="2680" spans="1:2" x14ac:dyDescent="0.25">
      <c r="A2680" s="264">
        <v>2611</v>
      </c>
      <c r="B2680" s="263">
        <v>162.35896719203788</v>
      </c>
    </row>
    <row r="2681" spans="1:2" x14ac:dyDescent="0.25">
      <c r="A2681" s="264">
        <v>2612</v>
      </c>
      <c r="B2681" s="263">
        <v>124.20760499785723</v>
      </c>
    </row>
    <row r="2682" spans="1:2" x14ac:dyDescent="0.25">
      <c r="A2682" s="264">
        <v>2613</v>
      </c>
      <c r="B2682" s="263">
        <v>125.45250551422416</v>
      </c>
    </row>
    <row r="2683" spans="1:2" x14ac:dyDescent="0.25">
      <c r="A2683" s="264">
        <v>2614</v>
      </c>
      <c r="B2683" s="263">
        <v>157.83466150550834</v>
      </c>
    </row>
    <row r="2684" spans="1:2" x14ac:dyDescent="0.25">
      <c r="A2684" s="264">
        <v>2615</v>
      </c>
      <c r="B2684" s="263">
        <v>124.70401084994069</v>
      </c>
    </row>
    <row r="2685" spans="1:2" x14ac:dyDescent="0.25">
      <c r="A2685" s="264">
        <v>2616</v>
      </c>
      <c r="B2685" s="263">
        <v>110.40564996043435</v>
      </c>
    </row>
    <row r="2686" spans="1:2" x14ac:dyDescent="0.25">
      <c r="A2686" s="264">
        <v>2617</v>
      </c>
      <c r="B2686" s="263">
        <v>156.32111990391098</v>
      </c>
    </row>
    <row r="2687" spans="1:2" x14ac:dyDescent="0.25">
      <c r="A2687" s="264">
        <v>2618</v>
      </c>
      <c r="B2687" s="263">
        <v>90.926472809150056</v>
      </c>
    </row>
    <row r="2688" spans="1:2" x14ac:dyDescent="0.25">
      <c r="A2688" s="264">
        <v>2619</v>
      </c>
      <c r="B2688" s="263">
        <v>154.73165955906546</v>
      </c>
    </row>
    <row r="2689" spans="1:2" x14ac:dyDescent="0.25">
      <c r="A2689" s="264">
        <v>2620</v>
      </c>
      <c r="B2689" s="263">
        <v>104.6836526895972</v>
      </c>
    </row>
    <row r="2690" spans="1:2" x14ac:dyDescent="0.25">
      <c r="A2690" s="264">
        <v>2621</v>
      </c>
      <c r="B2690" s="263">
        <v>73.030843552198377</v>
      </c>
    </row>
    <row r="2691" spans="1:2" x14ac:dyDescent="0.25">
      <c r="A2691" s="264">
        <v>2622</v>
      </c>
      <c r="B2691" s="263">
        <v>93.934273167105317</v>
      </c>
    </row>
    <row r="2692" spans="1:2" x14ac:dyDescent="0.25">
      <c r="A2692" s="264">
        <v>2623</v>
      </c>
      <c r="B2692" s="263">
        <v>135.9826955706844</v>
      </c>
    </row>
    <row r="2693" spans="1:2" x14ac:dyDescent="0.25">
      <c r="A2693" s="264">
        <v>2624</v>
      </c>
      <c r="B2693" s="263">
        <v>120.59096519808823</v>
      </c>
    </row>
    <row r="2694" spans="1:2" x14ac:dyDescent="0.25">
      <c r="A2694" s="264">
        <v>2625</v>
      </c>
      <c r="B2694" s="263">
        <v>133.46489827999412</v>
      </c>
    </row>
    <row r="2695" spans="1:2" x14ac:dyDescent="0.25">
      <c r="A2695" s="264">
        <v>2626</v>
      </c>
      <c r="B2695" s="263">
        <v>106.4096548270447</v>
      </c>
    </row>
    <row r="2696" spans="1:2" x14ac:dyDescent="0.25">
      <c r="A2696" s="264">
        <v>2627</v>
      </c>
      <c r="B2696" s="263">
        <v>93.262106391152045</v>
      </c>
    </row>
    <row r="2697" spans="1:2" x14ac:dyDescent="0.25">
      <c r="A2697" s="264">
        <v>2628</v>
      </c>
      <c r="B2697" s="263">
        <v>157.13021443517047</v>
      </c>
    </row>
    <row r="2698" spans="1:2" x14ac:dyDescent="0.25">
      <c r="A2698" s="264">
        <v>2629</v>
      </c>
      <c r="B2698" s="263">
        <v>114.58322679765848</v>
      </c>
    </row>
    <row r="2699" spans="1:2" x14ac:dyDescent="0.25">
      <c r="A2699" s="264">
        <v>2630</v>
      </c>
      <c r="B2699" s="263">
        <v>65.941893574290631</v>
      </c>
    </row>
    <row r="2700" spans="1:2" x14ac:dyDescent="0.25">
      <c r="A2700" s="264">
        <v>2631</v>
      </c>
      <c r="B2700" s="263">
        <v>140.67037264197145</v>
      </c>
    </row>
    <row r="2701" spans="1:2" x14ac:dyDescent="0.25">
      <c r="A2701" s="264">
        <v>2632</v>
      </c>
      <c r="B2701" s="263">
        <v>113.32429215153729</v>
      </c>
    </row>
    <row r="2702" spans="1:2" x14ac:dyDescent="0.25">
      <c r="A2702" s="264">
        <v>2633</v>
      </c>
      <c r="B2702" s="263">
        <v>137.3224165606932</v>
      </c>
    </row>
    <row r="2703" spans="1:2" x14ac:dyDescent="0.25">
      <c r="A2703" s="264">
        <v>2634</v>
      </c>
      <c r="B2703" s="263">
        <v>104.16992068170983</v>
      </c>
    </row>
    <row r="2704" spans="1:2" x14ac:dyDescent="0.25">
      <c r="A2704" s="264">
        <v>2635</v>
      </c>
      <c r="B2704" s="263">
        <v>130.23853025046247</v>
      </c>
    </row>
    <row r="2705" spans="1:2" x14ac:dyDescent="0.25">
      <c r="A2705" s="264">
        <v>2636</v>
      </c>
      <c r="B2705" s="263">
        <v>173.94193369273177</v>
      </c>
    </row>
    <row r="2706" spans="1:2" x14ac:dyDescent="0.25">
      <c r="A2706" s="264">
        <v>2637</v>
      </c>
      <c r="B2706" s="263">
        <v>61.826991360927494</v>
      </c>
    </row>
    <row r="2707" spans="1:2" x14ac:dyDescent="0.25">
      <c r="A2707" s="264">
        <v>2638</v>
      </c>
      <c r="B2707" s="263">
        <v>100.35898552294144</v>
      </c>
    </row>
    <row r="2708" spans="1:2" x14ac:dyDescent="0.25">
      <c r="A2708" s="264">
        <v>2639</v>
      </c>
      <c r="B2708" s="263">
        <v>135.70055761242381</v>
      </c>
    </row>
    <row r="2709" spans="1:2" x14ac:dyDescent="0.25">
      <c r="A2709" s="264">
        <v>2640</v>
      </c>
      <c r="B2709" s="263">
        <v>151.62962500619668</v>
      </c>
    </row>
    <row r="2710" spans="1:2" x14ac:dyDescent="0.25">
      <c r="A2710" s="264">
        <v>2641</v>
      </c>
      <c r="B2710" s="263">
        <v>162.08697152327858</v>
      </c>
    </row>
    <row r="2711" spans="1:2" x14ac:dyDescent="0.25">
      <c r="A2711" s="264">
        <v>2642</v>
      </c>
      <c r="B2711" s="263">
        <v>121.42048227871292</v>
      </c>
    </row>
    <row r="2712" spans="1:2" x14ac:dyDescent="0.25">
      <c r="A2712" s="264">
        <v>2643</v>
      </c>
      <c r="B2712" s="263">
        <v>151.83652074224472</v>
      </c>
    </row>
    <row r="2713" spans="1:2" x14ac:dyDescent="0.25">
      <c r="A2713" s="264">
        <v>2644</v>
      </c>
      <c r="B2713" s="263">
        <v>105.74220875366905</v>
      </c>
    </row>
    <row r="2714" spans="1:2" x14ac:dyDescent="0.25">
      <c r="A2714" s="264">
        <v>2645</v>
      </c>
      <c r="B2714" s="263">
        <v>151.28142329850493</v>
      </c>
    </row>
    <row r="2715" spans="1:2" x14ac:dyDescent="0.25">
      <c r="A2715" s="264">
        <v>2646</v>
      </c>
      <c r="B2715" s="263">
        <v>68.034033870465123</v>
      </c>
    </row>
    <row r="2716" spans="1:2" x14ac:dyDescent="0.25">
      <c r="A2716" s="264">
        <v>2647</v>
      </c>
      <c r="B2716" s="263">
        <v>109.21459833807292</v>
      </c>
    </row>
    <row r="2717" spans="1:2" x14ac:dyDescent="0.25">
      <c r="A2717" s="264">
        <v>2648</v>
      </c>
      <c r="B2717" s="263">
        <v>90.684946288551728</v>
      </c>
    </row>
    <row r="2718" spans="1:2" x14ac:dyDescent="0.25">
      <c r="A2718" s="264">
        <v>2649</v>
      </c>
      <c r="B2718" s="263">
        <v>135.12789655897916</v>
      </c>
    </row>
    <row r="2719" spans="1:2" x14ac:dyDescent="0.25">
      <c r="A2719" s="264">
        <v>2650</v>
      </c>
      <c r="B2719" s="263">
        <v>131.01896627671579</v>
      </c>
    </row>
    <row r="2720" spans="1:2" x14ac:dyDescent="0.25">
      <c r="A2720" s="264">
        <v>2651</v>
      </c>
      <c r="B2720" s="263">
        <v>130.71831015194675</v>
      </c>
    </row>
    <row r="2721" spans="1:2" x14ac:dyDescent="0.25">
      <c r="A2721" s="264">
        <v>2652</v>
      </c>
      <c r="B2721" s="263">
        <v>109.6873655322303</v>
      </c>
    </row>
    <row r="2722" spans="1:2" x14ac:dyDescent="0.25">
      <c r="A2722" s="264">
        <v>2653</v>
      </c>
      <c r="B2722" s="263">
        <v>107.91785430733296</v>
      </c>
    </row>
    <row r="2723" spans="1:2" x14ac:dyDescent="0.25">
      <c r="A2723" s="264">
        <v>2654</v>
      </c>
      <c r="B2723" s="263">
        <v>153.54059567424252</v>
      </c>
    </row>
    <row r="2724" spans="1:2" x14ac:dyDescent="0.25">
      <c r="A2724" s="264">
        <v>2655</v>
      </c>
      <c r="B2724" s="263">
        <v>124.52070854059042</v>
      </c>
    </row>
    <row r="2725" spans="1:2" x14ac:dyDescent="0.25">
      <c r="A2725" s="264">
        <v>2656</v>
      </c>
      <c r="B2725" s="263">
        <v>118.2078884863845</v>
      </c>
    </row>
    <row r="2726" spans="1:2" x14ac:dyDescent="0.25">
      <c r="A2726" s="264">
        <v>2657</v>
      </c>
      <c r="B2726" s="263">
        <v>101.41142786419364</v>
      </c>
    </row>
    <row r="2727" spans="1:2" x14ac:dyDescent="0.25">
      <c r="A2727" s="264">
        <v>2658</v>
      </c>
      <c r="B2727" s="263">
        <v>103.6000877250026</v>
      </c>
    </row>
    <row r="2728" spans="1:2" x14ac:dyDescent="0.25">
      <c r="A2728" s="264">
        <v>2659</v>
      </c>
      <c r="B2728" s="263">
        <v>87.761197131446835</v>
      </c>
    </row>
    <row r="2729" spans="1:2" x14ac:dyDescent="0.25">
      <c r="A2729" s="264">
        <v>2660</v>
      </c>
      <c r="B2729" s="263">
        <v>80.66842076197814</v>
      </c>
    </row>
    <row r="2730" spans="1:2" x14ac:dyDescent="0.25">
      <c r="A2730" s="264">
        <v>2661</v>
      </c>
      <c r="B2730" s="263">
        <v>116.65540124803786</v>
      </c>
    </row>
    <row r="2731" spans="1:2" x14ac:dyDescent="0.25">
      <c r="A2731" s="264">
        <v>2662</v>
      </c>
      <c r="B2731" s="263">
        <v>93.41510951487524</v>
      </c>
    </row>
    <row r="2732" spans="1:2" x14ac:dyDescent="0.25">
      <c r="A2732" s="264">
        <v>2663</v>
      </c>
      <c r="B2732" s="263">
        <v>133.25055497895301</v>
      </c>
    </row>
    <row r="2733" spans="1:2" x14ac:dyDescent="0.25">
      <c r="A2733" s="264">
        <v>2664</v>
      </c>
      <c r="B2733" s="263">
        <v>142.99768120295943</v>
      </c>
    </row>
    <row r="2734" spans="1:2" x14ac:dyDescent="0.25">
      <c r="A2734" s="264">
        <v>2665</v>
      </c>
      <c r="B2734" s="263">
        <v>108.06530433977333</v>
      </c>
    </row>
    <row r="2735" spans="1:2" x14ac:dyDescent="0.25">
      <c r="A2735" s="264">
        <v>2666</v>
      </c>
      <c r="B2735" s="263">
        <v>145.30826358869999</v>
      </c>
    </row>
    <row r="2736" spans="1:2" x14ac:dyDescent="0.25">
      <c r="A2736" s="264">
        <v>2667</v>
      </c>
      <c r="B2736" s="263">
        <v>105.17065999372659</v>
      </c>
    </row>
    <row r="2737" spans="1:2" x14ac:dyDescent="0.25">
      <c r="A2737" s="264">
        <v>2668</v>
      </c>
      <c r="B2737" s="263">
        <v>143.42197473372144</v>
      </c>
    </row>
    <row r="2738" spans="1:2" x14ac:dyDescent="0.25">
      <c r="A2738" s="264">
        <v>2669</v>
      </c>
      <c r="B2738" s="263">
        <v>123.6177024945336</v>
      </c>
    </row>
    <row r="2739" spans="1:2" x14ac:dyDescent="0.25">
      <c r="A2739" s="264">
        <v>2670</v>
      </c>
      <c r="B2739" s="263">
        <v>135.47972906201724</v>
      </c>
    </row>
    <row r="2740" spans="1:2" x14ac:dyDescent="0.25">
      <c r="A2740" s="264">
        <v>2671</v>
      </c>
      <c r="B2740" s="263">
        <v>92.66858073698647</v>
      </c>
    </row>
    <row r="2741" spans="1:2" x14ac:dyDescent="0.25">
      <c r="A2741" s="264">
        <v>2672</v>
      </c>
      <c r="B2741" s="263">
        <v>66.28905137748086</v>
      </c>
    </row>
    <row r="2742" spans="1:2" x14ac:dyDescent="0.25">
      <c r="A2742" s="264">
        <v>2673</v>
      </c>
      <c r="B2742" s="263">
        <v>76.547764230698704</v>
      </c>
    </row>
    <row r="2743" spans="1:2" x14ac:dyDescent="0.25">
      <c r="A2743" s="264">
        <v>2674</v>
      </c>
      <c r="B2743" s="263">
        <v>138.0079623957991</v>
      </c>
    </row>
    <row r="2744" spans="1:2" x14ac:dyDescent="0.25">
      <c r="A2744" s="264">
        <v>2675</v>
      </c>
      <c r="B2744" s="263">
        <v>112.17858551234409</v>
      </c>
    </row>
    <row r="2745" spans="1:2" x14ac:dyDescent="0.25">
      <c r="A2745" s="264">
        <v>2676</v>
      </c>
      <c r="B2745" s="263">
        <v>94.518886250004783</v>
      </c>
    </row>
    <row r="2746" spans="1:2" x14ac:dyDescent="0.25">
      <c r="A2746" s="264">
        <v>2677</v>
      </c>
      <c r="B2746" s="263">
        <v>94.586617941065228</v>
      </c>
    </row>
    <row r="2747" spans="1:2" x14ac:dyDescent="0.25">
      <c r="A2747" s="264">
        <v>2678</v>
      </c>
      <c r="B2747" s="263">
        <v>147.72494837889479</v>
      </c>
    </row>
    <row r="2748" spans="1:2" x14ac:dyDescent="0.25">
      <c r="A2748" s="264">
        <v>2679</v>
      </c>
      <c r="B2748" s="263">
        <v>132.4059485810306</v>
      </c>
    </row>
    <row r="2749" spans="1:2" x14ac:dyDescent="0.25">
      <c r="A2749" s="264">
        <v>2680</v>
      </c>
      <c r="B2749" s="263">
        <v>138.59479778528717</v>
      </c>
    </row>
    <row r="2750" spans="1:2" x14ac:dyDescent="0.25">
      <c r="A2750" s="264">
        <v>2681</v>
      </c>
      <c r="B2750" s="263">
        <v>104.86045554658192</v>
      </c>
    </row>
    <row r="2751" spans="1:2" x14ac:dyDescent="0.25">
      <c r="A2751" s="264">
        <v>2682</v>
      </c>
      <c r="B2751" s="263">
        <v>169.04982746591116</v>
      </c>
    </row>
    <row r="2752" spans="1:2" x14ac:dyDescent="0.25">
      <c r="A2752" s="264">
        <v>2683</v>
      </c>
      <c r="B2752" s="263">
        <v>132.51214450728557</v>
      </c>
    </row>
    <row r="2753" spans="1:2" x14ac:dyDescent="0.25">
      <c r="A2753" s="264">
        <v>2684</v>
      </c>
      <c r="B2753" s="263">
        <v>105.64784878399894</v>
      </c>
    </row>
    <row r="2754" spans="1:2" x14ac:dyDescent="0.25">
      <c r="A2754" s="264">
        <v>2685</v>
      </c>
      <c r="B2754" s="263">
        <v>125.29672931557647</v>
      </c>
    </row>
    <row r="2755" spans="1:2" x14ac:dyDescent="0.25">
      <c r="A2755" s="264">
        <v>2686</v>
      </c>
      <c r="B2755" s="263">
        <v>119.48784597402756</v>
      </c>
    </row>
    <row r="2756" spans="1:2" x14ac:dyDescent="0.25">
      <c r="A2756" s="264">
        <v>2687</v>
      </c>
      <c r="B2756" s="263">
        <v>110.19051358628019</v>
      </c>
    </row>
    <row r="2757" spans="1:2" x14ac:dyDescent="0.25">
      <c r="A2757" s="264">
        <v>2688</v>
      </c>
      <c r="B2757" s="263">
        <v>70.644936979892947</v>
      </c>
    </row>
    <row r="2758" spans="1:2" x14ac:dyDescent="0.25">
      <c r="A2758" s="264">
        <v>2689</v>
      </c>
      <c r="B2758" s="263">
        <v>104.24485347906304</v>
      </c>
    </row>
    <row r="2759" spans="1:2" x14ac:dyDescent="0.25">
      <c r="A2759" s="264">
        <v>2690</v>
      </c>
      <c r="B2759" s="263">
        <v>164.39914926516124</v>
      </c>
    </row>
    <row r="2760" spans="1:2" x14ac:dyDescent="0.25">
      <c r="A2760" s="264">
        <v>2691</v>
      </c>
      <c r="B2760" s="263">
        <v>109.1171788192124</v>
      </c>
    </row>
    <row r="2761" spans="1:2" x14ac:dyDescent="0.25">
      <c r="A2761" s="264">
        <v>2692</v>
      </c>
      <c r="B2761" s="263">
        <v>105.30305654920997</v>
      </c>
    </row>
    <row r="2762" spans="1:2" x14ac:dyDescent="0.25">
      <c r="A2762" s="264">
        <v>2693</v>
      </c>
      <c r="B2762" s="263">
        <v>125.17117098671795</v>
      </c>
    </row>
    <row r="2763" spans="1:2" x14ac:dyDescent="0.25">
      <c r="A2763" s="264">
        <v>2694</v>
      </c>
      <c r="B2763" s="263">
        <v>139.86139907224839</v>
      </c>
    </row>
    <row r="2764" spans="1:2" x14ac:dyDescent="0.25">
      <c r="A2764" s="264">
        <v>2695</v>
      </c>
      <c r="B2764" s="263">
        <v>87.674872323491968</v>
      </c>
    </row>
    <row r="2765" spans="1:2" x14ac:dyDescent="0.25">
      <c r="A2765" s="264">
        <v>2696</v>
      </c>
      <c r="B2765" s="263">
        <v>110.92264156813215</v>
      </c>
    </row>
    <row r="2766" spans="1:2" x14ac:dyDescent="0.25">
      <c r="A2766" s="264">
        <v>2697</v>
      </c>
      <c r="B2766" s="263">
        <v>123.10573135626517</v>
      </c>
    </row>
    <row r="2767" spans="1:2" x14ac:dyDescent="0.25">
      <c r="A2767" s="264">
        <v>2698</v>
      </c>
      <c r="B2767" s="263">
        <v>117.92484452105505</v>
      </c>
    </row>
    <row r="2768" spans="1:2" x14ac:dyDescent="0.25">
      <c r="A2768" s="264">
        <v>2699</v>
      </c>
      <c r="B2768" s="263">
        <v>123.87703686376655</v>
      </c>
    </row>
    <row r="2769" spans="1:2" x14ac:dyDescent="0.25">
      <c r="A2769" s="264">
        <v>2700</v>
      </c>
      <c r="B2769" s="263">
        <v>84.139606020006056</v>
      </c>
    </row>
    <row r="2770" spans="1:2" x14ac:dyDescent="0.25">
      <c r="A2770" s="264">
        <v>2701</v>
      </c>
      <c r="B2770" s="263">
        <v>128.06238784409675</v>
      </c>
    </row>
    <row r="2771" spans="1:2" x14ac:dyDescent="0.25">
      <c r="A2771" s="264">
        <v>2702</v>
      </c>
      <c r="B2771" s="263">
        <v>100.50379542951447</v>
      </c>
    </row>
    <row r="2772" spans="1:2" x14ac:dyDescent="0.25">
      <c r="A2772" s="264">
        <v>2703</v>
      </c>
      <c r="B2772" s="263">
        <v>107.72821376496007</v>
      </c>
    </row>
    <row r="2773" spans="1:2" x14ac:dyDescent="0.25">
      <c r="A2773" s="264">
        <v>2704</v>
      </c>
      <c r="B2773" s="263">
        <v>39.206245835460251</v>
      </c>
    </row>
    <row r="2774" spans="1:2" x14ac:dyDescent="0.25">
      <c r="A2774" s="264">
        <v>2705</v>
      </c>
      <c r="B2774" s="263">
        <v>131.15822630587414</v>
      </c>
    </row>
    <row r="2775" spans="1:2" x14ac:dyDescent="0.25">
      <c r="A2775" s="264">
        <v>2706</v>
      </c>
      <c r="B2775" s="263">
        <v>109.56680705995899</v>
      </c>
    </row>
    <row r="2776" spans="1:2" x14ac:dyDescent="0.25">
      <c r="A2776" s="264">
        <v>2707</v>
      </c>
      <c r="B2776" s="263">
        <v>107.61590888290449</v>
      </c>
    </row>
    <row r="2777" spans="1:2" x14ac:dyDescent="0.25">
      <c r="A2777" s="264">
        <v>2708</v>
      </c>
      <c r="B2777" s="263">
        <v>175.94807025284902</v>
      </c>
    </row>
    <row r="2778" spans="1:2" x14ac:dyDescent="0.25">
      <c r="A2778" s="264">
        <v>2709</v>
      </c>
      <c r="B2778" s="263">
        <v>156.61896189492617</v>
      </c>
    </row>
    <row r="2779" spans="1:2" x14ac:dyDescent="0.25">
      <c r="A2779" s="264">
        <v>2710</v>
      </c>
      <c r="B2779" s="263">
        <v>88.59102605977877</v>
      </c>
    </row>
    <row r="2780" spans="1:2" x14ac:dyDescent="0.25">
      <c r="A2780" s="264">
        <v>2711</v>
      </c>
      <c r="B2780" s="263">
        <v>134.47990504731547</v>
      </c>
    </row>
    <row r="2781" spans="1:2" x14ac:dyDescent="0.25">
      <c r="A2781" s="264">
        <v>2712</v>
      </c>
      <c r="B2781" s="263">
        <v>125.74542924970171</v>
      </c>
    </row>
    <row r="2782" spans="1:2" x14ac:dyDescent="0.25">
      <c r="A2782" s="264">
        <v>2713</v>
      </c>
      <c r="B2782" s="263">
        <v>116.18366068478778</v>
      </c>
    </row>
    <row r="2783" spans="1:2" x14ac:dyDescent="0.25">
      <c r="A2783" s="264">
        <v>2714</v>
      </c>
      <c r="B2783" s="263">
        <v>114.67240465482726</v>
      </c>
    </row>
    <row r="2784" spans="1:2" x14ac:dyDescent="0.25">
      <c r="A2784" s="264">
        <v>2715</v>
      </c>
      <c r="B2784" s="263">
        <v>130.06448435142497</v>
      </c>
    </row>
    <row r="2785" spans="1:2" x14ac:dyDescent="0.25">
      <c r="A2785" s="264">
        <v>2716</v>
      </c>
      <c r="B2785" s="263">
        <v>122.69339699565496</v>
      </c>
    </row>
    <row r="2786" spans="1:2" x14ac:dyDescent="0.25">
      <c r="A2786" s="264">
        <v>2717</v>
      </c>
      <c r="B2786" s="263">
        <v>96.144301224432226</v>
      </c>
    </row>
    <row r="2787" spans="1:2" x14ac:dyDescent="0.25">
      <c r="A2787" s="264">
        <v>2718</v>
      </c>
      <c r="B2787" s="263">
        <v>145.07614618152155</v>
      </c>
    </row>
    <row r="2788" spans="1:2" x14ac:dyDescent="0.25">
      <c r="A2788" s="264">
        <v>2719</v>
      </c>
      <c r="B2788" s="263">
        <v>123.32504021737735</v>
      </c>
    </row>
    <row r="2789" spans="1:2" x14ac:dyDescent="0.25">
      <c r="A2789" s="264">
        <v>2720</v>
      </c>
      <c r="B2789" s="263">
        <v>117.4397331019774</v>
      </c>
    </row>
    <row r="2790" spans="1:2" x14ac:dyDescent="0.25">
      <c r="A2790" s="264">
        <v>2721</v>
      </c>
      <c r="B2790" s="263">
        <v>114.03285794243712</v>
      </c>
    </row>
    <row r="2791" spans="1:2" x14ac:dyDescent="0.25">
      <c r="A2791" s="264">
        <v>2722</v>
      </c>
      <c r="B2791" s="263">
        <v>96.313515075639089</v>
      </c>
    </row>
    <row r="2792" spans="1:2" x14ac:dyDescent="0.25">
      <c r="A2792" s="264">
        <v>2723</v>
      </c>
      <c r="B2792" s="263">
        <v>101.25781727331247</v>
      </c>
    </row>
    <row r="2793" spans="1:2" x14ac:dyDescent="0.25">
      <c r="A2793" s="264">
        <v>2724</v>
      </c>
      <c r="B2793" s="263">
        <v>131.76246401033313</v>
      </c>
    </row>
    <row r="2794" spans="1:2" x14ac:dyDescent="0.25">
      <c r="A2794" s="264">
        <v>2725</v>
      </c>
      <c r="B2794" s="263">
        <v>151.17983079686658</v>
      </c>
    </row>
    <row r="2795" spans="1:2" x14ac:dyDescent="0.25">
      <c r="A2795" s="264">
        <v>2726</v>
      </c>
      <c r="B2795" s="263">
        <v>135.12121997571759</v>
      </c>
    </row>
    <row r="2796" spans="1:2" x14ac:dyDescent="0.25">
      <c r="A2796" s="264">
        <v>2727</v>
      </c>
      <c r="B2796" s="263">
        <v>133.42608415764138</v>
      </c>
    </row>
    <row r="2797" spans="1:2" x14ac:dyDescent="0.25">
      <c r="A2797" s="264">
        <v>2728</v>
      </c>
      <c r="B2797" s="263">
        <v>105.71676211651084</v>
      </c>
    </row>
    <row r="2798" spans="1:2" x14ac:dyDescent="0.25">
      <c r="A2798" s="264">
        <v>2729</v>
      </c>
      <c r="B2798" s="263">
        <v>144.46502821608931</v>
      </c>
    </row>
    <row r="2799" spans="1:2" x14ac:dyDescent="0.25">
      <c r="A2799" s="264">
        <v>2730</v>
      </c>
      <c r="B2799" s="263">
        <v>157.13101764699982</v>
      </c>
    </row>
    <row r="2800" spans="1:2" x14ac:dyDescent="0.25">
      <c r="A2800" s="264">
        <v>2731</v>
      </c>
      <c r="B2800" s="263">
        <v>180.39551959224138</v>
      </c>
    </row>
    <row r="2801" spans="1:2" x14ac:dyDescent="0.25">
      <c r="A2801" s="264">
        <v>2732</v>
      </c>
      <c r="B2801" s="263">
        <v>76.902205046237881</v>
      </c>
    </row>
    <row r="2802" spans="1:2" x14ac:dyDescent="0.25">
      <c r="A2802" s="264">
        <v>2733</v>
      </c>
      <c r="B2802" s="263">
        <v>119.61394376050562</v>
      </c>
    </row>
    <row r="2803" spans="1:2" x14ac:dyDescent="0.25">
      <c r="A2803" s="264">
        <v>2734</v>
      </c>
      <c r="B2803" s="263">
        <v>90.185452004841466</v>
      </c>
    </row>
    <row r="2804" spans="1:2" x14ac:dyDescent="0.25">
      <c r="A2804" s="264">
        <v>2735</v>
      </c>
      <c r="B2804" s="263">
        <v>123.39725108416043</v>
      </c>
    </row>
    <row r="2805" spans="1:2" x14ac:dyDescent="0.25">
      <c r="A2805" s="264">
        <v>2736</v>
      </c>
      <c r="B2805" s="263">
        <v>104.69143448421829</v>
      </c>
    </row>
    <row r="2806" spans="1:2" x14ac:dyDescent="0.25">
      <c r="A2806" s="264">
        <v>2737</v>
      </c>
      <c r="B2806" s="263">
        <v>69.989960863755982</v>
      </c>
    </row>
    <row r="2807" spans="1:2" x14ac:dyDescent="0.25">
      <c r="A2807" s="264">
        <v>2738</v>
      </c>
      <c r="B2807" s="263">
        <v>159.70534356493374</v>
      </c>
    </row>
    <row r="2808" spans="1:2" x14ac:dyDescent="0.25">
      <c r="A2808" s="264">
        <v>2739</v>
      </c>
      <c r="B2808" s="263">
        <v>108.65229270174952</v>
      </c>
    </row>
    <row r="2809" spans="1:2" x14ac:dyDescent="0.25">
      <c r="A2809" s="264">
        <v>2740</v>
      </c>
      <c r="B2809" s="263">
        <v>75.832186794207928</v>
      </c>
    </row>
    <row r="2810" spans="1:2" x14ac:dyDescent="0.25">
      <c r="A2810" s="264">
        <v>2741</v>
      </c>
      <c r="B2810" s="263">
        <v>127.18222822866879</v>
      </c>
    </row>
    <row r="2811" spans="1:2" x14ac:dyDescent="0.25">
      <c r="A2811" s="264">
        <v>2742</v>
      </c>
      <c r="B2811" s="263">
        <v>139.05984393276995</v>
      </c>
    </row>
    <row r="2812" spans="1:2" x14ac:dyDescent="0.25">
      <c r="A2812" s="264">
        <v>2743</v>
      </c>
      <c r="B2812" s="263">
        <v>102.24642327901512</v>
      </c>
    </row>
    <row r="2813" spans="1:2" x14ac:dyDescent="0.25">
      <c r="A2813" s="264">
        <v>2744</v>
      </c>
      <c r="B2813" s="263">
        <v>92.11046665130651</v>
      </c>
    </row>
    <row r="2814" spans="1:2" x14ac:dyDescent="0.25">
      <c r="A2814" s="264">
        <v>2745</v>
      </c>
      <c r="B2814" s="263">
        <v>91.748905810092083</v>
      </c>
    </row>
    <row r="2815" spans="1:2" x14ac:dyDescent="0.25">
      <c r="A2815" s="264">
        <v>2746</v>
      </c>
      <c r="B2815" s="263">
        <v>84.131494071836983</v>
      </c>
    </row>
    <row r="2816" spans="1:2" x14ac:dyDescent="0.25">
      <c r="A2816" s="264">
        <v>2747</v>
      </c>
      <c r="B2816" s="263">
        <v>149.31617930455465</v>
      </c>
    </row>
    <row r="2817" spans="1:2" x14ac:dyDescent="0.25">
      <c r="A2817" s="264">
        <v>2748</v>
      </c>
      <c r="B2817" s="263">
        <v>84.55690163823148</v>
      </c>
    </row>
    <row r="2818" spans="1:2" x14ac:dyDescent="0.25">
      <c r="A2818" s="264">
        <v>2749</v>
      </c>
      <c r="B2818" s="263">
        <v>95.243167313240306</v>
      </c>
    </row>
    <row r="2819" spans="1:2" x14ac:dyDescent="0.25">
      <c r="A2819" s="264">
        <v>2750</v>
      </c>
      <c r="B2819" s="263">
        <v>127.89686954337313</v>
      </c>
    </row>
    <row r="2820" spans="1:2" x14ac:dyDescent="0.25">
      <c r="A2820" s="264">
        <v>2751</v>
      </c>
      <c r="B2820" s="263">
        <v>109.15838558727661</v>
      </c>
    </row>
    <row r="2821" spans="1:2" x14ac:dyDescent="0.25">
      <c r="A2821" s="264">
        <v>2752</v>
      </c>
      <c r="B2821" s="263">
        <v>136.96026674365552</v>
      </c>
    </row>
    <row r="2822" spans="1:2" x14ac:dyDescent="0.25">
      <c r="A2822" s="264">
        <v>2753</v>
      </c>
      <c r="B2822" s="263">
        <v>119.35720168425613</v>
      </c>
    </row>
    <row r="2823" spans="1:2" x14ac:dyDescent="0.25">
      <c r="A2823" s="264">
        <v>2754</v>
      </c>
      <c r="B2823" s="263">
        <v>97.329144427623376</v>
      </c>
    </row>
    <row r="2824" spans="1:2" x14ac:dyDescent="0.25">
      <c r="A2824" s="264">
        <v>2755</v>
      </c>
      <c r="B2824" s="263">
        <v>115.39452901209091</v>
      </c>
    </row>
    <row r="2825" spans="1:2" x14ac:dyDescent="0.25">
      <c r="A2825" s="264">
        <v>2756</v>
      </c>
      <c r="B2825" s="263">
        <v>96.609790573505819</v>
      </c>
    </row>
    <row r="2826" spans="1:2" x14ac:dyDescent="0.25">
      <c r="A2826" s="264">
        <v>2757</v>
      </c>
      <c r="B2826" s="263">
        <v>123.73882036356096</v>
      </c>
    </row>
    <row r="2827" spans="1:2" x14ac:dyDescent="0.25">
      <c r="A2827" s="264">
        <v>2758</v>
      </c>
      <c r="B2827" s="263">
        <v>106.05939501326284</v>
      </c>
    </row>
    <row r="2828" spans="1:2" x14ac:dyDescent="0.25">
      <c r="A2828" s="264">
        <v>2759</v>
      </c>
      <c r="B2828" s="263">
        <v>137.48477292467385</v>
      </c>
    </row>
    <row r="2829" spans="1:2" x14ac:dyDescent="0.25">
      <c r="A2829" s="264">
        <v>2760</v>
      </c>
      <c r="B2829" s="263">
        <v>153.88790374916513</v>
      </c>
    </row>
    <row r="2830" spans="1:2" x14ac:dyDescent="0.25">
      <c r="A2830" s="264">
        <v>2761</v>
      </c>
      <c r="B2830" s="263">
        <v>111.71827485485623</v>
      </c>
    </row>
    <row r="2831" spans="1:2" x14ac:dyDescent="0.25">
      <c r="A2831" s="264">
        <v>2762</v>
      </c>
      <c r="B2831" s="263">
        <v>135.35811404789365</v>
      </c>
    </row>
    <row r="2832" spans="1:2" x14ac:dyDescent="0.25">
      <c r="A2832" s="264">
        <v>2763</v>
      </c>
      <c r="B2832" s="263">
        <v>128.1319947212624</v>
      </c>
    </row>
    <row r="2833" spans="1:2" x14ac:dyDescent="0.25">
      <c r="A2833" s="264">
        <v>2764</v>
      </c>
      <c r="B2833" s="263">
        <v>99.735988141118668</v>
      </c>
    </row>
    <row r="2834" spans="1:2" x14ac:dyDescent="0.25">
      <c r="A2834" s="264">
        <v>2765</v>
      </c>
      <c r="B2834" s="263">
        <v>115.51886448755982</v>
      </c>
    </row>
    <row r="2835" spans="1:2" x14ac:dyDescent="0.25">
      <c r="A2835" s="264">
        <v>2766</v>
      </c>
      <c r="B2835" s="263">
        <v>103.87675005503066</v>
      </c>
    </row>
    <row r="2836" spans="1:2" x14ac:dyDescent="0.25">
      <c r="A2836" s="264">
        <v>2767</v>
      </c>
      <c r="B2836" s="263">
        <v>107.51578717844872</v>
      </c>
    </row>
    <row r="2837" spans="1:2" x14ac:dyDescent="0.25">
      <c r="A2837" s="264">
        <v>2768</v>
      </c>
      <c r="B2837" s="263">
        <v>119.92226432804378</v>
      </c>
    </row>
    <row r="2838" spans="1:2" x14ac:dyDescent="0.25">
      <c r="A2838" s="264">
        <v>2769</v>
      </c>
      <c r="B2838" s="263">
        <v>171.35638203913487</v>
      </c>
    </row>
    <row r="2839" spans="1:2" x14ac:dyDescent="0.25">
      <c r="A2839" s="264">
        <v>2770</v>
      </c>
      <c r="B2839" s="263">
        <v>92.755647277162296</v>
      </c>
    </row>
    <row r="2840" spans="1:2" x14ac:dyDescent="0.25">
      <c r="A2840" s="264">
        <v>2771</v>
      </c>
      <c r="B2840" s="263">
        <v>106.57743292454182</v>
      </c>
    </row>
    <row r="2841" spans="1:2" x14ac:dyDescent="0.25">
      <c r="A2841" s="264">
        <v>2772</v>
      </c>
      <c r="B2841" s="263">
        <v>148.83521522747401</v>
      </c>
    </row>
    <row r="2842" spans="1:2" x14ac:dyDescent="0.25">
      <c r="A2842" s="264">
        <v>2773</v>
      </c>
      <c r="B2842" s="263">
        <v>140.63095607379921</v>
      </c>
    </row>
    <row r="2843" spans="1:2" x14ac:dyDescent="0.25">
      <c r="A2843" s="264">
        <v>2774</v>
      </c>
      <c r="B2843" s="263">
        <v>169.40259585716038</v>
      </c>
    </row>
    <row r="2844" spans="1:2" x14ac:dyDescent="0.25">
      <c r="A2844" s="264">
        <v>2775</v>
      </c>
      <c r="B2844" s="263">
        <v>113.01003832874918</v>
      </c>
    </row>
    <row r="2845" spans="1:2" x14ac:dyDescent="0.25">
      <c r="A2845" s="264">
        <v>2776</v>
      </c>
      <c r="B2845" s="263">
        <v>138.34234385813039</v>
      </c>
    </row>
    <row r="2846" spans="1:2" x14ac:dyDescent="0.25">
      <c r="A2846" s="264">
        <v>2777</v>
      </c>
      <c r="B2846" s="263">
        <v>126.059889834003</v>
      </c>
    </row>
    <row r="2847" spans="1:2" x14ac:dyDescent="0.25">
      <c r="A2847" s="264">
        <v>2778</v>
      </c>
      <c r="B2847" s="263">
        <v>122.3985938325493</v>
      </c>
    </row>
    <row r="2848" spans="1:2" x14ac:dyDescent="0.25">
      <c r="A2848" s="264">
        <v>2779</v>
      </c>
      <c r="B2848" s="263">
        <v>82.418695528699203</v>
      </c>
    </row>
    <row r="2849" spans="1:2" x14ac:dyDescent="0.25">
      <c r="A2849" s="264">
        <v>2780</v>
      </c>
      <c r="B2849" s="263">
        <v>100.44388188648441</v>
      </c>
    </row>
    <row r="2850" spans="1:2" x14ac:dyDescent="0.25">
      <c r="A2850" s="264">
        <v>2781</v>
      </c>
      <c r="B2850" s="263">
        <v>95.023869645881646</v>
      </c>
    </row>
    <row r="2851" spans="1:2" x14ac:dyDescent="0.25">
      <c r="A2851" s="264">
        <v>2782</v>
      </c>
      <c r="B2851" s="263">
        <v>122.82355756235981</v>
      </c>
    </row>
    <row r="2852" spans="1:2" x14ac:dyDescent="0.25">
      <c r="A2852" s="264">
        <v>2783</v>
      </c>
      <c r="B2852" s="263">
        <v>134.53984335611636</v>
      </c>
    </row>
    <row r="2853" spans="1:2" x14ac:dyDescent="0.25">
      <c r="A2853" s="264">
        <v>2784</v>
      </c>
      <c r="B2853" s="263">
        <v>118.70668667654972</v>
      </c>
    </row>
    <row r="2854" spans="1:2" x14ac:dyDescent="0.25">
      <c r="A2854" s="264">
        <v>2785</v>
      </c>
      <c r="B2854" s="263">
        <v>110.55521307662224</v>
      </c>
    </row>
    <row r="2855" spans="1:2" x14ac:dyDescent="0.25">
      <c r="A2855" s="264">
        <v>2786</v>
      </c>
      <c r="B2855" s="263">
        <v>134.94549599325757</v>
      </c>
    </row>
    <row r="2856" spans="1:2" x14ac:dyDescent="0.25">
      <c r="A2856" s="264">
        <v>2787</v>
      </c>
      <c r="B2856" s="263">
        <v>80.778816733107618</v>
      </c>
    </row>
    <row r="2857" spans="1:2" x14ac:dyDescent="0.25">
      <c r="A2857" s="264">
        <v>2788</v>
      </c>
      <c r="B2857" s="263">
        <v>160.54824091823349</v>
      </c>
    </row>
    <row r="2858" spans="1:2" x14ac:dyDescent="0.25">
      <c r="A2858" s="264">
        <v>2789</v>
      </c>
      <c r="B2858" s="263">
        <v>99.457742235231564</v>
      </c>
    </row>
    <row r="2859" spans="1:2" x14ac:dyDescent="0.25">
      <c r="A2859" s="264">
        <v>2790</v>
      </c>
      <c r="B2859" s="263">
        <v>100.75247765578575</v>
      </c>
    </row>
    <row r="2860" spans="1:2" x14ac:dyDescent="0.25">
      <c r="A2860" s="264">
        <v>2791</v>
      </c>
      <c r="B2860" s="263">
        <v>125.7222020645999</v>
      </c>
    </row>
    <row r="2861" spans="1:2" x14ac:dyDescent="0.25">
      <c r="A2861" s="264">
        <v>2792</v>
      </c>
      <c r="B2861" s="263">
        <v>158.64021540662492</v>
      </c>
    </row>
    <row r="2862" spans="1:2" x14ac:dyDescent="0.25">
      <c r="A2862" s="264">
        <v>2793</v>
      </c>
      <c r="B2862" s="263">
        <v>113.18564914200059</v>
      </c>
    </row>
    <row r="2863" spans="1:2" x14ac:dyDescent="0.25">
      <c r="A2863" s="264">
        <v>2794</v>
      </c>
      <c r="B2863" s="263">
        <v>138.4684804547841</v>
      </c>
    </row>
    <row r="2864" spans="1:2" x14ac:dyDescent="0.25">
      <c r="A2864" s="264">
        <v>2795</v>
      </c>
      <c r="B2864" s="263">
        <v>107.17307654562062</v>
      </c>
    </row>
    <row r="2865" spans="1:2" x14ac:dyDescent="0.25">
      <c r="A2865" s="264">
        <v>2796</v>
      </c>
      <c r="B2865" s="263">
        <v>183.71864835411685</v>
      </c>
    </row>
    <row r="2866" spans="1:2" x14ac:dyDescent="0.25">
      <c r="A2866" s="264">
        <v>2797</v>
      </c>
      <c r="B2866" s="263">
        <v>99.252349930345304</v>
      </c>
    </row>
    <row r="2867" spans="1:2" x14ac:dyDescent="0.25">
      <c r="A2867" s="264">
        <v>2798</v>
      </c>
      <c r="B2867" s="263">
        <v>97.565724780737867</v>
      </c>
    </row>
    <row r="2868" spans="1:2" x14ac:dyDescent="0.25">
      <c r="A2868" s="264">
        <v>2799</v>
      </c>
      <c r="B2868" s="263">
        <v>164.46952449086592</v>
      </c>
    </row>
    <row r="2869" spans="1:2" x14ac:dyDescent="0.25">
      <c r="A2869" s="264">
        <v>2800</v>
      </c>
      <c r="B2869" s="263">
        <v>132.8074869287951</v>
      </c>
    </row>
    <row r="2870" spans="1:2" x14ac:dyDescent="0.25">
      <c r="A2870" s="264">
        <v>2801</v>
      </c>
      <c r="B2870" s="263">
        <v>125.11286188670917</v>
      </c>
    </row>
    <row r="2871" spans="1:2" x14ac:dyDescent="0.25">
      <c r="A2871" s="264">
        <v>2802</v>
      </c>
      <c r="B2871" s="263">
        <v>108.40848272367256</v>
      </c>
    </row>
    <row r="2872" spans="1:2" x14ac:dyDescent="0.25">
      <c r="A2872" s="264">
        <v>2803</v>
      </c>
      <c r="B2872" s="263">
        <v>89.865798452521091</v>
      </c>
    </row>
    <row r="2873" spans="1:2" x14ac:dyDescent="0.25">
      <c r="A2873" s="264">
        <v>2804</v>
      </c>
      <c r="B2873" s="263">
        <v>131.8707547589257</v>
      </c>
    </row>
    <row r="2874" spans="1:2" x14ac:dyDescent="0.25">
      <c r="A2874" s="264">
        <v>2805</v>
      </c>
      <c r="B2874" s="263">
        <v>85.340585817539932</v>
      </c>
    </row>
    <row r="2875" spans="1:2" x14ac:dyDescent="0.25">
      <c r="A2875" s="264">
        <v>2806</v>
      </c>
      <c r="B2875" s="263">
        <v>93.793232364802861</v>
      </c>
    </row>
    <row r="2876" spans="1:2" x14ac:dyDescent="0.25">
      <c r="A2876" s="264">
        <v>2807</v>
      </c>
      <c r="B2876" s="263">
        <v>142.02806647043104</v>
      </c>
    </row>
    <row r="2877" spans="1:2" x14ac:dyDescent="0.25">
      <c r="A2877" s="264">
        <v>2808</v>
      </c>
      <c r="B2877" s="263">
        <v>122.03620048161417</v>
      </c>
    </row>
    <row r="2878" spans="1:2" x14ac:dyDescent="0.25">
      <c r="A2878" s="264">
        <v>2809</v>
      </c>
      <c r="B2878" s="263">
        <v>153.38350586801189</v>
      </c>
    </row>
    <row r="2879" spans="1:2" x14ac:dyDescent="0.25">
      <c r="A2879" s="264">
        <v>2810</v>
      </c>
      <c r="B2879" s="263">
        <v>128.62752031739424</v>
      </c>
    </row>
    <row r="2880" spans="1:2" x14ac:dyDescent="0.25">
      <c r="A2880" s="264">
        <v>2811</v>
      </c>
      <c r="B2880" s="263">
        <v>117.36435617361728</v>
      </c>
    </row>
    <row r="2881" spans="1:2" x14ac:dyDescent="0.25">
      <c r="A2881" s="264">
        <v>2812</v>
      </c>
      <c r="B2881" s="263">
        <v>134.97508701835278</v>
      </c>
    </row>
    <row r="2882" spans="1:2" x14ac:dyDescent="0.25">
      <c r="A2882" s="264">
        <v>2813</v>
      </c>
      <c r="B2882" s="263">
        <v>88.211013100240478</v>
      </c>
    </row>
    <row r="2883" spans="1:2" x14ac:dyDescent="0.25">
      <c r="A2883" s="264">
        <v>2814</v>
      </c>
      <c r="B2883" s="263">
        <v>105.64888013561055</v>
      </c>
    </row>
    <row r="2884" spans="1:2" x14ac:dyDescent="0.25">
      <c r="A2884" s="264">
        <v>2815</v>
      </c>
      <c r="B2884" s="263">
        <v>131.50463191629132</v>
      </c>
    </row>
    <row r="2885" spans="1:2" x14ac:dyDescent="0.25">
      <c r="A2885" s="264">
        <v>2816</v>
      </c>
      <c r="B2885" s="263">
        <v>82.514324531548226</v>
      </c>
    </row>
    <row r="2886" spans="1:2" x14ac:dyDescent="0.25">
      <c r="A2886" s="264">
        <v>2817</v>
      </c>
      <c r="B2886" s="263">
        <v>135.95267990879762</v>
      </c>
    </row>
    <row r="2887" spans="1:2" x14ac:dyDescent="0.25">
      <c r="A2887" s="264">
        <v>2818</v>
      </c>
      <c r="B2887" s="263">
        <v>120.77255362403241</v>
      </c>
    </row>
    <row r="2888" spans="1:2" x14ac:dyDescent="0.25">
      <c r="A2888" s="264">
        <v>2819</v>
      </c>
      <c r="B2888" s="263">
        <v>83.824071626388687</v>
      </c>
    </row>
    <row r="2889" spans="1:2" x14ac:dyDescent="0.25">
      <c r="A2889" s="264">
        <v>2820</v>
      </c>
      <c r="B2889" s="263">
        <v>130.21062399988807</v>
      </c>
    </row>
    <row r="2890" spans="1:2" x14ac:dyDescent="0.25">
      <c r="A2890" s="264">
        <v>2821</v>
      </c>
      <c r="B2890" s="263">
        <v>152.36282531466753</v>
      </c>
    </row>
    <row r="2891" spans="1:2" x14ac:dyDescent="0.25">
      <c r="A2891" s="264">
        <v>2822</v>
      </c>
      <c r="B2891" s="263">
        <v>112.31064252612084</v>
      </c>
    </row>
    <row r="2892" spans="1:2" x14ac:dyDescent="0.25">
      <c r="A2892" s="264">
        <v>2823</v>
      </c>
      <c r="B2892" s="263">
        <v>128.47218796524425</v>
      </c>
    </row>
    <row r="2893" spans="1:2" x14ac:dyDescent="0.25">
      <c r="A2893" s="264">
        <v>2824</v>
      </c>
      <c r="B2893" s="263">
        <v>151.59623100966178</v>
      </c>
    </row>
    <row r="2894" spans="1:2" x14ac:dyDescent="0.25">
      <c r="A2894" s="264">
        <v>2825</v>
      </c>
      <c r="B2894" s="263">
        <v>121.66550452450727</v>
      </c>
    </row>
    <row r="2895" spans="1:2" x14ac:dyDescent="0.25">
      <c r="A2895" s="264">
        <v>2826</v>
      </c>
      <c r="B2895" s="263">
        <v>108.18822619303117</v>
      </c>
    </row>
    <row r="2896" spans="1:2" x14ac:dyDescent="0.25">
      <c r="A2896" s="264">
        <v>2827</v>
      </c>
      <c r="B2896" s="263">
        <v>116.86820962729202</v>
      </c>
    </row>
    <row r="2897" spans="1:2" x14ac:dyDescent="0.25">
      <c r="A2897" s="264">
        <v>2828</v>
      </c>
      <c r="B2897" s="263">
        <v>211.24960749550883</v>
      </c>
    </row>
    <row r="2898" spans="1:2" x14ac:dyDescent="0.25">
      <c r="A2898" s="264">
        <v>2829</v>
      </c>
      <c r="B2898" s="263">
        <v>150.92702103868967</v>
      </c>
    </row>
    <row r="2899" spans="1:2" x14ac:dyDescent="0.25">
      <c r="A2899" s="264">
        <v>2830</v>
      </c>
      <c r="B2899" s="263">
        <v>115.48625360242958</v>
      </c>
    </row>
    <row r="2900" spans="1:2" x14ac:dyDescent="0.25">
      <c r="A2900" s="264">
        <v>2831</v>
      </c>
      <c r="B2900" s="263">
        <v>80.52607016916869</v>
      </c>
    </row>
    <row r="2901" spans="1:2" x14ac:dyDescent="0.25">
      <c r="A2901" s="264">
        <v>2832</v>
      </c>
      <c r="B2901" s="263">
        <v>138.65696920628397</v>
      </c>
    </row>
    <row r="2902" spans="1:2" x14ac:dyDescent="0.25">
      <c r="A2902" s="264">
        <v>2833</v>
      </c>
      <c r="B2902" s="263">
        <v>138.90619538332015</v>
      </c>
    </row>
    <row r="2903" spans="1:2" x14ac:dyDescent="0.25">
      <c r="A2903" s="264">
        <v>2834</v>
      </c>
      <c r="B2903" s="263">
        <v>132.83025275843795</v>
      </c>
    </row>
    <row r="2904" spans="1:2" x14ac:dyDescent="0.25">
      <c r="A2904" s="264">
        <v>2835</v>
      </c>
      <c r="B2904" s="263">
        <v>144.31925300399553</v>
      </c>
    </row>
    <row r="2905" spans="1:2" x14ac:dyDescent="0.25">
      <c r="A2905" s="264">
        <v>2836</v>
      </c>
      <c r="B2905" s="263">
        <v>132.95908305762978</v>
      </c>
    </row>
    <row r="2906" spans="1:2" x14ac:dyDescent="0.25">
      <c r="A2906" s="264">
        <v>2837</v>
      </c>
      <c r="B2906" s="263">
        <v>128.53895036212356</v>
      </c>
    </row>
    <row r="2907" spans="1:2" x14ac:dyDescent="0.25">
      <c r="A2907" s="264">
        <v>2838</v>
      </c>
      <c r="B2907" s="263">
        <v>125.48386033662906</v>
      </c>
    </row>
    <row r="2908" spans="1:2" x14ac:dyDescent="0.25">
      <c r="A2908" s="264">
        <v>2839</v>
      </c>
      <c r="B2908" s="263">
        <v>139.6755907032566</v>
      </c>
    </row>
    <row r="2909" spans="1:2" x14ac:dyDescent="0.25">
      <c r="A2909" s="264">
        <v>2840</v>
      </c>
      <c r="B2909" s="263">
        <v>85.824926881610153</v>
      </c>
    </row>
    <row r="2910" spans="1:2" x14ac:dyDescent="0.25">
      <c r="A2910" s="264">
        <v>2841</v>
      </c>
      <c r="B2910" s="263">
        <v>132.82486785211955</v>
      </c>
    </row>
    <row r="2911" spans="1:2" x14ac:dyDescent="0.25">
      <c r="A2911" s="264">
        <v>2842</v>
      </c>
      <c r="B2911" s="263">
        <v>73.561123821432858</v>
      </c>
    </row>
    <row r="2912" spans="1:2" x14ac:dyDescent="0.25">
      <c r="A2912" s="264">
        <v>2843</v>
      </c>
      <c r="B2912" s="263">
        <v>113.27333013974366</v>
      </c>
    </row>
    <row r="2913" spans="1:2" x14ac:dyDescent="0.25">
      <c r="A2913" s="264">
        <v>2844</v>
      </c>
      <c r="B2913" s="263">
        <v>133.69396113365136</v>
      </c>
    </row>
    <row r="2914" spans="1:2" x14ac:dyDescent="0.25">
      <c r="A2914" s="264">
        <v>2845</v>
      </c>
      <c r="B2914" s="263">
        <v>98.356526256406653</v>
      </c>
    </row>
    <row r="2915" spans="1:2" x14ac:dyDescent="0.25">
      <c r="A2915" s="264">
        <v>2846</v>
      </c>
      <c r="B2915" s="263">
        <v>123.58816525533516</v>
      </c>
    </row>
    <row r="2916" spans="1:2" x14ac:dyDescent="0.25">
      <c r="A2916" s="264">
        <v>2847</v>
      </c>
      <c r="B2916" s="263">
        <v>127.88549947058036</v>
      </c>
    </row>
    <row r="2917" spans="1:2" x14ac:dyDescent="0.25">
      <c r="A2917" s="264">
        <v>2848</v>
      </c>
      <c r="B2917" s="263">
        <v>152.06562622866394</v>
      </c>
    </row>
    <row r="2918" spans="1:2" x14ac:dyDescent="0.25">
      <c r="A2918" s="264">
        <v>2849</v>
      </c>
      <c r="B2918" s="263">
        <v>72.241250940353865</v>
      </c>
    </row>
    <row r="2919" spans="1:2" x14ac:dyDescent="0.25">
      <c r="A2919" s="264">
        <v>2850</v>
      </c>
      <c r="B2919" s="263">
        <v>122.28896029412556</v>
      </c>
    </row>
    <row r="2920" spans="1:2" x14ac:dyDescent="0.25">
      <c r="A2920" s="264">
        <v>2851</v>
      </c>
      <c r="B2920" s="263">
        <v>121.55383203143457</v>
      </c>
    </row>
    <row r="2921" spans="1:2" x14ac:dyDescent="0.25">
      <c r="A2921" s="264">
        <v>2852</v>
      </c>
      <c r="B2921" s="263">
        <v>123.73508238414486</v>
      </c>
    </row>
    <row r="2922" spans="1:2" x14ac:dyDescent="0.25">
      <c r="A2922" s="264">
        <v>2853</v>
      </c>
      <c r="B2922" s="263">
        <v>110.59654274276681</v>
      </c>
    </row>
    <row r="2923" spans="1:2" x14ac:dyDescent="0.25">
      <c r="A2923" s="264">
        <v>2854</v>
      </c>
      <c r="B2923" s="263">
        <v>91.994595866500731</v>
      </c>
    </row>
    <row r="2924" spans="1:2" x14ac:dyDescent="0.25">
      <c r="A2924" s="264">
        <v>2855</v>
      </c>
      <c r="B2924" s="263">
        <v>132.04452290653867</v>
      </c>
    </row>
    <row r="2925" spans="1:2" x14ac:dyDescent="0.25">
      <c r="A2925" s="264">
        <v>2856</v>
      </c>
      <c r="B2925" s="263">
        <v>107.923066340839</v>
      </c>
    </row>
    <row r="2926" spans="1:2" x14ac:dyDescent="0.25">
      <c r="A2926" s="264">
        <v>2857</v>
      </c>
      <c r="B2926" s="263">
        <v>133.62883086109133</v>
      </c>
    </row>
    <row r="2927" spans="1:2" x14ac:dyDescent="0.25">
      <c r="A2927" s="264">
        <v>2858</v>
      </c>
      <c r="B2927" s="263">
        <v>114.0074245869131</v>
      </c>
    </row>
    <row r="2928" spans="1:2" x14ac:dyDescent="0.25">
      <c r="A2928" s="264">
        <v>2859</v>
      </c>
      <c r="B2928" s="263">
        <v>126.8714134772196</v>
      </c>
    </row>
    <row r="2929" spans="1:2" x14ac:dyDescent="0.25">
      <c r="A2929" s="264">
        <v>2860</v>
      </c>
      <c r="B2929" s="263">
        <v>106.30603281253406</v>
      </c>
    </row>
    <row r="2930" spans="1:2" x14ac:dyDescent="0.25">
      <c r="A2930" s="264">
        <v>2861</v>
      </c>
      <c r="B2930" s="263">
        <v>138.41190997669992</v>
      </c>
    </row>
    <row r="2931" spans="1:2" x14ac:dyDescent="0.25">
      <c r="A2931" s="264">
        <v>2862</v>
      </c>
      <c r="B2931" s="263">
        <v>104.11328831059716</v>
      </c>
    </row>
    <row r="2932" spans="1:2" x14ac:dyDescent="0.25">
      <c r="A2932" s="264">
        <v>2863</v>
      </c>
      <c r="B2932" s="263">
        <v>122.91353884517989</v>
      </c>
    </row>
    <row r="2933" spans="1:2" x14ac:dyDescent="0.25">
      <c r="A2933" s="264">
        <v>2864</v>
      </c>
      <c r="B2933" s="263">
        <v>117.81976411663162</v>
      </c>
    </row>
    <row r="2934" spans="1:2" x14ac:dyDescent="0.25">
      <c r="A2934" s="264">
        <v>2865</v>
      </c>
      <c r="B2934" s="263">
        <v>159.98393316688299</v>
      </c>
    </row>
    <row r="2935" spans="1:2" x14ac:dyDescent="0.25">
      <c r="A2935" s="264">
        <v>2866</v>
      </c>
      <c r="B2935" s="263">
        <v>133.12952194608292</v>
      </c>
    </row>
    <row r="2936" spans="1:2" x14ac:dyDescent="0.25">
      <c r="A2936" s="264">
        <v>2867</v>
      </c>
      <c r="B2936" s="263">
        <v>111.52838501249745</v>
      </c>
    </row>
    <row r="2937" spans="1:2" x14ac:dyDescent="0.25">
      <c r="A2937" s="264">
        <v>2868</v>
      </c>
      <c r="B2937" s="263">
        <v>140.38341670542701</v>
      </c>
    </row>
    <row r="2938" spans="1:2" x14ac:dyDescent="0.25">
      <c r="A2938" s="264">
        <v>2869</v>
      </c>
      <c r="B2938" s="263">
        <v>112.65069553773301</v>
      </c>
    </row>
    <row r="2939" spans="1:2" x14ac:dyDescent="0.25">
      <c r="A2939" s="264">
        <v>2870</v>
      </c>
      <c r="B2939" s="263">
        <v>118.66591322851514</v>
      </c>
    </row>
    <row r="2940" spans="1:2" x14ac:dyDescent="0.25">
      <c r="A2940" s="264">
        <v>2871</v>
      </c>
      <c r="B2940" s="263">
        <v>137.69842597908692</v>
      </c>
    </row>
    <row r="2941" spans="1:2" x14ac:dyDescent="0.25">
      <c r="A2941" s="264">
        <v>2872</v>
      </c>
      <c r="B2941" s="263">
        <v>107.52752688088262</v>
      </c>
    </row>
    <row r="2942" spans="1:2" x14ac:dyDescent="0.25">
      <c r="A2942" s="264">
        <v>2873</v>
      </c>
      <c r="B2942" s="263">
        <v>85.420225971973622</v>
      </c>
    </row>
    <row r="2943" spans="1:2" x14ac:dyDescent="0.25">
      <c r="A2943" s="264">
        <v>2874</v>
      </c>
      <c r="B2943" s="263">
        <v>123.2522301627003</v>
      </c>
    </row>
    <row r="2944" spans="1:2" x14ac:dyDescent="0.25">
      <c r="A2944" s="264">
        <v>2875</v>
      </c>
      <c r="B2944" s="263">
        <v>128.74853453340987</v>
      </c>
    </row>
    <row r="2945" spans="1:2" x14ac:dyDescent="0.25">
      <c r="A2945" s="264">
        <v>2876</v>
      </c>
      <c r="B2945" s="263">
        <v>125.04172031499408</v>
      </c>
    </row>
    <row r="2946" spans="1:2" x14ac:dyDescent="0.25">
      <c r="A2946" s="264">
        <v>2877</v>
      </c>
      <c r="B2946" s="263">
        <v>125.66254531907794</v>
      </c>
    </row>
    <row r="2947" spans="1:2" x14ac:dyDescent="0.25">
      <c r="A2947" s="264">
        <v>2878</v>
      </c>
      <c r="B2947" s="263">
        <v>116.00422074753426</v>
      </c>
    </row>
    <row r="2948" spans="1:2" x14ac:dyDescent="0.25">
      <c r="A2948" s="264">
        <v>2879</v>
      </c>
      <c r="B2948" s="263">
        <v>105.73505380926291</v>
      </c>
    </row>
    <row r="2949" spans="1:2" x14ac:dyDescent="0.25">
      <c r="A2949" s="264">
        <v>2880</v>
      </c>
      <c r="B2949" s="263">
        <v>100.44543723321901</v>
      </c>
    </row>
    <row r="2950" spans="1:2" x14ac:dyDescent="0.25">
      <c r="A2950" s="264">
        <v>2881</v>
      </c>
      <c r="B2950" s="263">
        <v>95.0967851096988</v>
      </c>
    </row>
    <row r="2951" spans="1:2" x14ac:dyDescent="0.25">
      <c r="A2951" s="264">
        <v>2882</v>
      </c>
      <c r="B2951" s="263">
        <v>146.40013474124646</v>
      </c>
    </row>
    <row r="2952" spans="1:2" x14ac:dyDescent="0.25">
      <c r="A2952" s="264">
        <v>2883</v>
      </c>
      <c r="B2952" s="263">
        <v>86.287336956961767</v>
      </c>
    </row>
    <row r="2953" spans="1:2" x14ac:dyDescent="0.25">
      <c r="A2953" s="264">
        <v>2884</v>
      </c>
      <c r="B2953" s="263">
        <v>86.511411611028933</v>
      </c>
    </row>
    <row r="2954" spans="1:2" x14ac:dyDescent="0.25">
      <c r="A2954" s="264">
        <v>2885</v>
      </c>
      <c r="B2954" s="263">
        <v>140.6602338467751</v>
      </c>
    </row>
    <row r="2955" spans="1:2" x14ac:dyDescent="0.25">
      <c r="A2955" s="264">
        <v>2886</v>
      </c>
      <c r="B2955" s="263">
        <v>147.21857222206802</v>
      </c>
    </row>
    <row r="2956" spans="1:2" x14ac:dyDescent="0.25">
      <c r="A2956" s="264">
        <v>2887</v>
      </c>
      <c r="B2956" s="263">
        <v>159.15974567028567</v>
      </c>
    </row>
    <row r="2957" spans="1:2" x14ac:dyDescent="0.25">
      <c r="A2957" s="264">
        <v>2888</v>
      </c>
      <c r="B2957" s="263">
        <v>147.05830589839934</v>
      </c>
    </row>
    <row r="2958" spans="1:2" x14ac:dyDescent="0.25">
      <c r="A2958" s="264">
        <v>2889</v>
      </c>
      <c r="B2958" s="263">
        <v>140.59054025961888</v>
      </c>
    </row>
    <row r="2959" spans="1:2" x14ac:dyDescent="0.25">
      <c r="A2959" s="264">
        <v>2890</v>
      </c>
      <c r="B2959" s="263">
        <v>111.8275556323599</v>
      </c>
    </row>
    <row r="2960" spans="1:2" x14ac:dyDescent="0.25">
      <c r="A2960" s="264">
        <v>2891</v>
      </c>
      <c r="B2960" s="263">
        <v>160.10274705182832</v>
      </c>
    </row>
    <row r="2961" spans="1:2" x14ac:dyDescent="0.25">
      <c r="A2961" s="264">
        <v>2892</v>
      </c>
      <c r="B2961" s="263">
        <v>103.93712134663639</v>
      </c>
    </row>
    <row r="2962" spans="1:2" x14ac:dyDescent="0.25">
      <c r="A2962" s="264">
        <v>2893</v>
      </c>
      <c r="B2962" s="263">
        <v>102.35912060198561</v>
      </c>
    </row>
    <row r="2963" spans="1:2" x14ac:dyDescent="0.25">
      <c r="A2963" s="264">
        <v>2894</v>
      </c>
      <c r="B2963" s="263">
        <v>154.18846851953825</v>
      </c>
    </row>
    <row r="2964" spans="1:2" x14ac:dyDescent="0.25">
      <c r="A2964" s="264">
        <v>2895</v>
      </c>
      <c r="B2964" s="263">
        <v>134.24603658791852</v>
      </c>
    </row>
    <row r="2965" spans="1:2" x14ac:dyDescent="0.25">
      <c r="A2965" s="264">
        <v>2896</v>
      </c>
      <c r="B2965" s="263">
        <v>119.14949605233436</v>
      </c>
    </row>
    <row r="2966" spans="1:2" x14ac:dyDescent="0.25">
      <c r="A2966" s="264">
        <v>2897</v>
      </c>
      <c r="B2966" s="263">
        <v>126.56498898172246</v>
      </c>
    </row>
    <row r="2967" spans="1:2" x14ac:dyDescent="0.25">
      <c r="A2967" s="264">
        <v>2898</v>
      </c>
      <c r="B2967" s="263">
        <v>90.16382434625271</v>
      </c>
    </row>
    <row r="2968" spans="1:2" x14ac:dyDescent="0.25">
      <c r="A2968" s="264">
        <v>2899</v>
      </c>
      <c r="B2968" s="263">
        <v>89.838161437911239</v>
      </c>
    </row>
    <row r="2969" spans="1:2" x14ac:dyDescent="0.25">
      <c r="A2969" s="264">
        <v>2900</v>
      </c>
      <c r="B2969" s="263">
        <v>129.29780155861337</v>
      </c>
    </row>
    <row r="2970" spans="1:2" x14ac:dyDescent="0.25">
      <c r="A2970" s="264">
        <v>2901</v>
      </c>
      <c r="B2970" s="263">
        <v>118.75147444797236</v>
      </c>
    </row>
    <row r="2971" spans="1:2" x14ac:dyDescent="0.25">
      <c r="A2971" s="264">
        <v>2902</v>
      </c>
      <c r="B2971" s="263">
        <v>132.04764549765071</v>
      </c>
    </row>
    <row r="2972" spans="1:2" x14ac:dyDescent="0.25">
      <c r="A2972" s="264">
        <v>2903</v>
      </c>
      <c r="B2972" s="263">
        <v>90.921835504478935</v>
      </c>
    </row>
    <row r="2973" spans="1:2" x14ac:dyDescent="0.25">
      <c r="A2973" s="264">
        <v>2904</v>
      </c>
      <c r="B2973" s="263">
        <v>114.41877946802092</v>
      </c>
    </row>
    <row r="2974" spans="1:2" x14ac:dyDescent="0.25">
      <c r="A2974" s="264">
        <v>2905</v>
      </c>
      <c r="B2974" s="263">
        <v>115.49582119551393</v>
      </c>
    </row>
    <row r="2975" spans="1:2" x14ac:dyDescent="0.25">
      <c r="A2975" s="264">
        <v>2906</v>
      </c>
      <c r="B2975" s="263">
        <v>150.99800525433977</v>
      </c>
    </row>
    <row r="2976" spans="1:2" x14ac:dyDescent="0.25">
      <c r="A2976" s="264">
        <v>2907</v>
      </c>
      <c r="B2976" s="263">
        <v>100.79073471945252</v>
      </c>
    </row>
    <row r="2977" spans="1:2" x14ac:dyDescent="0.25">
      <c r="A2977" s="264">
        <v>2908</v>
      </c>
      <c r="B2977" s="263">
        <v>144.76431394592134</v>
      </c>
    </row>
    <row r="2978" spans="1:2" x14ac:dyDescent="0.25">
      <c r="A2978" s="264">
        <v>2909</v>
      </c>
      <c r="B2978" s="263">
        <v>76.846604761116623</v>
      </c>
    </row>
    <row r="2979" spans="1:2" x14ac:dyDescent="0.25">
      <c r="A2979" s="264">
        <v>2910</v>
      </c>
      <c r="B2979" s="263">
        <v>153.67319622618425</v>
      </c>
    </row>
    <row r="2980" spans="1:2" x14ac:dyDescent="0.25">
      <c r="A2980" s="264">
        <v>2911</v>
      </c>
      <c r="B2980" s="263">
        <v>136.15239055271633</v>
      </c>
    </row>
    <row r="2981" spans="1:2" x14ac:dyDescent="0.25">
      <c r="A2981" s="264">
        <v>2912</v>
      </c>
      <c r="B2981" s="263">
        <v>88.297606606902377</v>
      </c>
    </row>
    <row r="2982" spans="1:2" x14ac:dyDescent="0.25">
      <c r="A2982" s="264">
        <v>2913</v>
      </c>
      <c r="B2982" s="263">
        <v>96.744778399878015</v>
      </c>
    </row>
    <row r="2983" spans="1:2" x14ac:dyDescent="0.25">
      <c r="A2983" s="264">
        <v>2914</v>
      </c>
      <c r="B2983" s="263">
        <v>138.1503132223198</v>
      </c>
    </row>
    <row r="2984" spans="1:2" x14ac:dyDescent="0.25">
      <c r="A2984" s="264">
        <v>2915</v>
      </c>
      <c r="B2984" s="263">
        <v>114.36374332146164</v>
      </c>
    </row>
    <row r="2985" spans="1:2" x14ac:dyDescent="0.25">
      <c r="A2985" s="264">
        <v>2916</v>
      </c>
      <c r="B2985" s="263">
        <v>122.40667952554377</v>
      </c>
    </row>
    <row r="2986" spans="1:2" x14ac:dyDescent="0.25">
      <c r="A2986" s="264">
        <v>2917</v>
      </c>
      <c r="B2986" s="263">
        <v>107.11868514749659</v>
      </c>
    </row>
    <row r="2987" spans="1:2" x14ac:dyDescent="0.25">
      <c r="A2987" s="264">
        <v>2918</v>
      </c>
      <c r="B2987" s="263">
        <v>119.7844011457305</v>
      </c>
    </row>
    <row r="2988" spans="1:2" x14ac:dyDescent="0.25">
      <c r="A2988" s="264">
        <v>2919</v>
      </c>
      <c r="B2988" s="263">
        <v>148.21700001467067</v>
      </c>
    </row>
    <row r="2989" spans="1:2" x14ac:dyDescent="0.25">
      <c r="A2989" s="264">
        <v>2920</v>
      </c>
      <c r="B2989" s="263">
        <v>128.58964609018199</v>
      </c>
    </row>
    <row r="2990" spans="1:2" x14ac:dyDescent="0.25">
      <c r="A2990" s="264">
        <v>2921</v>
      </c>
      <c r="B2990" s="263">
        <v>121.10821243159293</v>
      </c>
    </row>
    <row r="2991" spans="1:2" x14ac:dyDescent="0.25">
      <c r="A2991" s="264">
        <v>2922</v>
      </c>
      <c r="B2991" s="263">
        <v>103.76121036499005</v>
      </c>
    </row>
    <row r="2992" spans="1:2" x14ac:dyDescent="0.25">
      <c r="A2992" s="264">
        <v>2923</v>
      </c>
      <c r="B2992" s="263">
        <v>103.32907485990248</v>
      </c>
    </row>
    <row r="2993" spans="1:2" x14ac:dyDescent="0.25">
      <c r="A2993" s="264">
        <v>2924</v>
      </c>
      <c r="B2993" s="263">
        <v>100.1752411211047</v>
      </c>
    </row>
    <row r="2994" spans="1:2" x14ac:dyDescent="0.25">
      <c r="A2994" s="264">
        <v>2925</v>
      </c>
      <c r="B2994" s="263">
        <v>136.34456066274467</v>
      </c>
    </row>
    <row r="2995" spans="1:2" x14ac:dyDescent="0.25">
      <c r="A2995" s="264">
        <v>2926</v>
      </c>
      <c r="B2995" s="263">
        <v>115.50434026041907</v>
      </c>
    </row>
    <row r="2996" spans="1:2" x14ac:dyDescent="0.25">
      <c r="A2996" s="264">
        <v>2927</v>
      </c>
      <c r="B2996" s="263">
        <v>64.547553265539406</v>
      </c>
    </row>
    <row r="2997" spans="1:2" x14ac:dyDescent="0.25">
      <c r="A2997" s="264">
        <v>2928</v>
      </c>
      <c r="B2997" s="263">
        <v>113.81192089770865</v>
      </c>
    </row>
    <row r="2998" spans="1:2" x14ac:dyDescent="0.25">
      <c r="A2998" s="264">
        <v>2929</v>
      </c>
      <c r="B2998" s="263">
        <v>153.97028829736786</v>
      </c>
    </row>
    <row r="2999" spans="1:2" x14ac:dyDescent="0.25">
      <c r="A2999" s="264">
        <v>2930</v>
      </c>
      <c r="B2999" s="263">
        <v>134.46141847676907</v>
      </c>
    </row>
    <row r="3000" spans="1:2" x14ac:dyDescent="0.25">
      <c r="A3000" s="264">
        <v>2931</v>
      </c>
      <c r="B3000" s="263">
        <v>128.50622936601363</v>
      </c>
    </row>
    <row r="3001" spans="1:2" x14ac:dyDescent="0.25">
      <c r="A3001" s="264">
        <v>2932</v>
      </c>
      <c r="B3001" s="263">
        <v>165.01582513690801</v>
      </c>
    </row>
    <row r="3002" spans="1:2" x14ac:dyDescent="0.25">
      <c r="A3002" s="264">
        <v>2933</v>
      </c>
      <c r="B3002" s="263">
        <v>149.1557071913715</v>
      </c>
    </row>
    <row r="3003" spans="1:2" x14ac:dyDescent="0.25">
      <c r="A3003" s="264">
        <v>2934</v>
      </c>
      <c r="B3003" s="263">
        <v>142.81927622214712</v>
      </c>
    </row>
    <row r="3004" spans="1:2" x14ac:dyDescent="0.25">
      <c r="A3004" s="264">
        <v>2935</v>
      </c>
      <c r="B3004" s="263">
        <v>114.33235401714273</v>
      </c>
    </row>
    <row r="3005" spans="1:2" x14ac:dyDescent="0.25">
      <c r="A3005" s="264">
        <v>2936</v>
      </c>
      <c r="B3005" s="263">
        <v>126.32942085707424</v>
      </c>
    </row>
    <row r="3006" spans="1:2" x14ac:dyDescent="0.25">
      <c r="A3006" s="264">
        <v>2937</v>
      </c>
      <c r="B3006" s="263">
        <v>131.30040756489612</v>
      </c>
    </row>
    <row r="3007" spans="1:2" x14ac:dyDescent="0.25">
      <c r="A3007" s="264">
        <v>2938</v>
      </c>
      <c r="B3007" s="263">
        <v>154.3851977590534</v>
      </c>
    </row>
    <row r="3008" spans="1:2" x14ac:dyDescent="0.25">
      <c r="A3008" s="264">
        <v>2939</v>
      </c>
      <c r="B3008" s="263">
        <v>113.55827221998187</v>
      </c>
    </row>
    <row r="3009" spans="1:2" x14ac:dyDescent="0.25">
      <c r="A3009" s="264">
        <v>2940</v>
      </c>
      <c r="B3009" s="263">
        <v>139.66541382667313</v>
      </c>
    </row>
    <row r="3010" spans="1:2" x14ac:dyDescent="0.25">
      <c r="A3010" s="264">
        <v>2941</v>
      </c>
      <c r="B3010" s="263">
        <v>114.60752310434968</v>
      </c>
    </row>
    <row r="3011" spans="1:2" x14ac:dyDescent="0.25">
      <c r="A3011" s="264">
        <v>2942</v>
      </c>
      <c r="B3011" s="263">
        <v>112.19388183990706</v>
      </c>
    </row>
    <row r="3012" spans="1:2" x14ac:dyDescent="0.25">
      <c r="A3012" s="264">
        <v>2943</v>
      </c>
      <c r="B3012" s="263">
        <v>106.32281671798377</v>
      </c>
    </row>
    <row r="3013" spans="1:2" x14ac:dyDescent="0.25">
      <c r="A3013" s="264">
        <v>2944</v>
      </c>
      <c r="B3013" s="263">
        <v>149.38595455800743</v>
      </c>
    </row>
    <row r="3014" spans="1:2" x14ac:dyDescent="0.25">
      <c r="A3014" s="264">
        <v>2945</v>
      </c>
      <c r="B3014" s="263">
        <v>142.25441559357637</v>
      </c>
    </row>
    <row r="3015" spans="1:2" x14ac:dyDescent="0.25">
      <c r="A3015" s="264">
        <v>2946</v>
      </c>
      <c r="B3015" s="263">
        <v>116.89833227259393</v>
      </c>
    </row>
    <row r="3016" spans="1:2" x14ac:dyDescent="0.25">
      <c r="A3016" s="264">
        <v>2947</v>
      </c>
      <c r="B3016" s="263">
        <v>105.54990943233902</v>
      </c>
    </row>
    <row r="3017" spans="1:2" x14ac:dyDescent="0.25">
      <c r="A3017" s="264">
        <v>2948</v>
      </c>
      <c r="B3017" s="263">
        <v>107.17627731687088</v>
      </c>
    </row>
    <row r="3018" spans="1:2" x14ac:dyDescent="0.25">
      <c r="A3018" s="264">
        <v>2949</v>
      </c>
      <c r="B3018" s="263">
        <v>168.38906973548043</v>
      </c>
    </row>
    <row r="3019" spans="1:2" x14ac:dyDescent="0.25">
      <c r="A3019" s="264">
        <v>2950</v>
      </c>
      <c r="B3019" s="263">
        <v>101.9309924267864</v>
      </c>
    </row>
    <row r="3020" spans="1:2" x14ac:dyDescent="0.25">
      <c r="A3020" s="264">
        <v>2951</v>
      </c>
      <c r="B3020" s="263">
        <v>140.997044300938</v>
      </c>
    </row>
    <row r="3021" spans="1:2" x14ac:dyDescent="0.25">
      <c r="A3021" s="264">
        <v>2952</v>
      </c>
      <c r="B3021" s="263">
        <v>162.72391080415963</v>
      </c>
    </row>
    <row r="3022" spans="1:2" x14ac:dyDescent="0.25">
      <c r="A3022" s="264">
        <v>2953</v>
      </c>
      <c r="B3022" s="263">
        <v>132.21988002297786</v>
      </c>
    </row>
    <row r="3023" spans="1:2" x14ac:dyDescent="0.25">
      <c r="A3023" s="264">
        <v>2954</v>
      </c>
      <c r="B3023" s="263">
        <v>117.89214988484439</v>
      </c>
    </row>
    <row r="3024" spans="1:2" x14ac:dyDescent="0.25">
      <c r="A3024" s="264">
        <v>2955</v>
      </c>
      <c r="B3024" s="263">
        <v>140.56615449488351</v>
      </c>
    </row>
    <row r="3025" spans="1:2" x14ac:dyDescent="0.25">
      <c r="A3025" s="264">
        <v>2956</v>
      </c>
      <c r="B3025" s="263">
        <v>119.59363317771546</v>
      </c>
    </row>
    <row r="3026" spans="1:2" x14ac:dyDescent="0.25">
      <c r="A3026" s="264">
        <v>2957</v>
      </c>
      <c r="B3026" s="263">
        <v>106.74526271155182</v>
      </c>
    </row>
    <row r="3027" spans="1:2" x14ac:dyDescent="0.25">
      <c r="A3027" s="264">
        <v>2958</v>
      </c>
      <c r="B3027" s="263">
        <v>126.31521597941159</v>
      </c>
    </row>
    <row r="3028" spans="1:2" x14ac:dyDescent="0.25">
      <c r="A3028" s="264">
        <v>2959</v>
      </c>
      <c r="B3028" s="263">
        <v>83.839266558273664</v>
      </c>
    </row>
    <row r="3029" spans="1:2" x14ac:dyDescent="0.25">
      <c r="A3029" s="264">
        <v>2960</v>
      </c>
      <c r="B3029" s="263">
        <v>147.58543157491118</v>
      </c>
    </row>
    <row r="3030" spans="1:2" x14ac:dyDescent="0.25">
      <c r="A3030" s="264">
        <v>2961</v>
      </c>
      <c r="B3030" s="263">
        <v>75.783994088530747</v>
      </c>
    </row>
    <row r="3031" spans="1:2" x14ac:dyDescent="0.25">
      <c r="A3031" s="264">
        <v>2962</v>
      </c>
      <c r="B3031" s="263">
        <v>96.296684146770161</v>
      </c>
    </row>
    <row r="3032" spans="1:2" x14ac:dyDescent="0.25">
      <c r="A3032" s="264">
        <v>2963</v>
      </c>
      <c r="B3032" s="263">
        <v>112.40558929376718</v>
      </c>
    </row>
    <row r="3033" spans="1:2" x14ac:dyDescent="0.25">
      <c r="A3033" s="264">
        <v>2964</v>
      </c>
      <c r="B3033" s="263">
        <v>133.22557087150972</v>
      </c>
    </row>
    <row r="3034" spans="1:2" x14ac:dyDescent="0.25">
      <c r="A3034" s="264">
        <v>2965</v>
      </c>
      <c r="B3034" s="263">
        <v>160.28115993632656</v>
      </c>
    </row>
    <row r="3035" spans="1:2" x14ac:dyDescent="0.25">
      <c r="A3035" s="264">
        <v>2966</v>
      </c>
      <c r="B3035" s="263">
        <v>122.78601247788717</v>
      </c>
    </row>
    <row r="3036" spans="1:2" x14ac:dyDescent="0.25">
      <c r="A3036" s="264">
        <v>2967</v>
      </c>
      <c r="B3036" s="263">
        <v>127.30415215507449</v>
      </c>
    </row>
    <row r="3037" spans="1:2" x14ac:dyDescent="0.25">
      <c r="A3037" s="264">
        <v>2968</v>
      </c>
      <c r="B3037" s="263">
        <v>149.35404927533105</v>
      </c>
    </row>
    <row r="3038" spans="1:2" x14ac:dyDescent="0.25">
      <c r="A3038" s="264">
        <v>2969</v>
      </c>
      <c r="B3038" s="263">
        <v>123.64339237687632</v>
      </c>
    </row>
    <row r="3039" spans="1:2" x14ac:dyDescent="0.25">
      <c r="A3039" s="264">
        <v>2970</v>
      </c>
      <c r="B3039" s="263">
        <v>163.26562203842354</v>
      </c>
    </row>
    <row r="3040" spans="1:2" x14ac:dyDescent="0.25">
      <c r="A3040" s="264">
        <v>2971</v>
      </c>
      <c r="B3040" s="263">
        <v>85.501260873390819</v>
      </c>
    </row>
    <row r="3041" spans="1:2" x14ac:dyDescent="0.25">
      <c r="A3041" s="264">
        <v>2972</v>
      </c>
      <c r="B3041" s="263">
        <v>122.20746959961097</v>
      </c>
    </row>
    <row r="3042" spans="1:2" x14ac:dyDescent="0.25">
      <c r="A3042" s="264">
        <v>2973</v>
      </c>
      <c r="B3042" s="263">
        <v>93.897318406645937</v>
      </c>
    </row>
    <row r="3043" spans="1:2" x14ac:dyDescent="0.25">
      <c r="A3043" s="264">
        <v>2974</v>
      </c>
      <c r="B3043" s="263">
        <v>145.7404085204692</v>
      </c>
    </row>
    <row r="3044" spans="1:2" x14ac:dyDescent="0.25">
      <c r="A3044" s="264">
        <v>2975</v>
      </c>
      <c r="B3044" s="263">
        <v>145.0380761359454</v>
      </c>
    </row>
    <row r="3045" spans="1:2" x14ac:dyDescent="0.25">
      <c r="A3045" s="264">
        <v>2976</v>
      </c>
      <c r="B3045" s="263">
        <v>133.71871018907632</v>
      </c>
    </row>
    <row r="3046" spans="1:2" x14ac:dyDescent="0.25">
      <c r="A3046" s="264">
        <v>2977</v>
      </c>
      <c r="B3046" s="263">
        <v>120.55195574689186</v>
      </c>
    </row>
    <row r="3047" spans="1:2" x14ac:dyDescent="0.25">
      <c r="A3047" s="264">
        <v>2978</v>
      </c>
      <c r="B3047" s="263">
        <v>123.01679083737359</v>
      </c>
    </row>
    <row r="3048" spans="1:2" x14ac:dyDescent="0.25">
      <c r="A3048" s="264">
        <v>2979</v>
      </c>
      <c r="B3048" s="263">
        <v>91.552715276952114</v>
      </c>
    </row>
    <row r="3049" spans="1:2" x14ac:dyDescent="0.25">
      <c r="A3049" s="264">
        <v>2980</v>
      </c>
      <c r="B3049" s="263">
        <v>139.40699064394022</v>
      </c>
    </row>
    <row r="3050" spans="1:2" x14ac:dyDescent="0.25">
      <c r="A3050" s="264">
        <v>2981</v>
      </c>
      <c r="B3050" s="263">
        <v>125.03724826913098</v>
      </c>
    </row>
    <row r="3051" spans="1:2" x14ac:dyDescent="0.25">
      <c r="A3051" s="264">
        <v>2982</v>
      </c>
      <c r="B3051" s="263">
        <v>92.03034722846175</v>
      </c>
    </row>
    <row r="3052" spans="1:2" x14ac:dyDescent="0.25">
      <c r="A3052" s="264">
        <v>2983</v>
      </c>
      <c r="B3052" s="263">
        <v>137.07344324784469</v>
      </c>
    </row>
    <row r="3053" spans="1:2" x14ac:dyDescent="0.25">
      <c r="A3053" s="264">
        <v>2984</v>
      </c>
      <c r="B3053" s="263">
        <v>130.33609912427221</v>
      </c>
    </row>
    <row r="3054" spans="1:2" x14ac:dyDescent="0.25">
      <c r="A3054" s="264">
        <v>2985</v>
      </c>
      <c r="B3054" s="263">
        <v>143.93995418230111</v>
      </c>
    </row>
    <row r="3055" spans="1:2" x14ac:dyDescent="0.25">
      <c r="A3055" s="264">
        <v>2986</v>
      </c>
      <c r="B3055" s="263">
        <v>123.11545545528641</v>
      </c>
    </row>
    <row r="3056" spans="1:2" x14ac:dyDescent="0.25">
      <c r="A3056" s="264">
        <v>2987</v>
      </c>
      <c r="B3056" s="263">
        <v>70.48189854731325</v>
      </c>
    </row>
    <row r="3057" spans="1:2" x14ac:dyDescent="0.25">
      <c r="A3057" s="264">
        <v>2988</v>
      </c>
      <c r="B3057" s="263">
        <v>150.33917698004709</v>
      </c>
    </row>
    <row r="3058" spans="1:2" x14ac:dyDescent="0.25">
      <c r="A3058" s="264">
        <v>2989</v>
      </c>
      <c r="B3058" s="263">
        <v>99.670319173512553</v>
      </c>
    </row>
    <row r="3059" spans="1:2" x14ac:dyDescent="0.25">
      <c r="A3059" s="264">
        <v>2990</v>
      </c>
      <c r="B3059" s="263">
        <v>150.54780516129057</v>
      </c>
    </row>
    <row r="3060" spans="1:2" x14ac:dyDescent="0.25">
      <c r="A3060" s="264">
        <v>2991</v>
      </c>
      <c r="B3060" s="263">
        <v>71.39599981287185</v>
      </c>
    </row>
    <row r="3061" spans="1:2" x14ac:dyDescent="0.25">
      <c r="A3061" s="264">
        <v>2992</v>
      </c>
      <c r="B3061" s="263">
        <v>86.974149669950606</v>
      </c>
    </row>
    <row r="3062" spans="1:2" x14ac:dyDescent="0.25">
      <c r="A3062" s="264">
        <v>2993</v>
      </c>
      <c r="B3062" s="263">
        <v>112.84215303106723</v>
      </c>
    </row>
    <row r="3063" spans="1:2" x14ac:dyDescent="0.25">
      <c r="A3063" s="264">
        <v>2994</v>
      </c>
      <c r="B3063" s="263">
        <v>37.828511318808438</v>
      </c>
    </row>
    <row r="3064" spans="1:2" x14ac:dyDescent="0.25">
      <c r="A3064" s="264">
        <v>2995</v>
      </c>
      <c r="B3064" s="263">
        <v>139.94076219718059</v>
      </c>
    </row>
    <row r="3065" spans="1:2" x14ac:dyDescent="0.25">
      <c r="A3065" s="264">
        <v>2996</v>
      </c>
      <c r="B3065" s="263">
        <v>132.44685136821701</v>
      </c>
    </row>
    <row r="3066" spans="1:2" x14ac:dyDescent="0.25">
      <c r="A3066" s="264">
        <v>2997</v>
      </c>
      <c r="B3066" s="263">
        <v>137.33787067842974</v>
      </c>
    </row>
    <row r="3067" spans="1:2" x14ac:dyDescent="0.25">
      <c r="A3067" s="264">
        <v>2998</v>
      </c>
      <c r="B3067" s="263">
        <v>101.96413851157664</v>
      </c>
    </row>
    <row r="3068" spans="1:2" x14ac:dyDescent="0.25">
      <c r="A3068" s="264">
        <v>2999</v>
      </c>
      <c r="B3068" s="263">
        <v>93.813585848206756</v>
      </c>
    </row>
    <row r="3069" spans="1:2" x14ac:dyDescent="0.25">
      <c r="A3069" s="264">
        <v>3000</v>
      </c>
      <c r="B3069" s="263">
        <v>141.16304120456118</v>
      </c>
    </row>
    <row r="3070" spans="1:2" x14ac:dyDescent="0.25">
      <c r="A3070" s="264">
        <v>3001</v>
      </c>
      <c r="B3070" s="263">
        <v>140.20632173930048</v>
      </c>
    </row>
    <row r="3071" spans="1:2" x14ac:dyDescent="0.25">
      <c r="A3071" s="264">
        <v>3002</v>
      </c>
      <c r="B3071" s="263">
        <v>129.99229082756702</v>
      </c>
    </row>
    <row r="3072" spans="1:2" x14ac:dyDescent="0.25">
      <c r="A3072" s="264">
        <v>3003</v>
      </c>
      <c r="B3072" s="263">
        <v>89.686278150342176</v>
      </c>
    </row>
    <row r="3073" spans="1:2" x14ac:dyDescent="0.25">
      <c r="A3073" s="264">
        <v>3004</v>
      </c>
      <c r="B3073" s="263">
        <v>159.83380745011792</v>
      </c>
    </row>
    <row r="3074" spans="1:2" x14ac:dyDescent="0.25">
      <c r="A3074" s="264">
        <v>3005</v>
      </c>
      <c r="B3074" s="263">
        <v>147.43651179493435</v>
      </c>
    </row>
    <row r="3075" spans="1:2" x14ac:dyDescent="0.25">
      <c r="A3075" s="264">
        <v>3006</v>
      </c>
      <c r="B3075" s="263">
        <v>107.88976035217419</v>
      </c>
    </row>
    <row r="3076" spans="1:2" x14ac:dyDescent="0.25">
      <c r="A3076" s="264">
        <v>3007</v>
      </c>
      <c r="B3076" s="263">
        <v>118.77751144974528</v>
      </c>
    </row>
    <row r="3077" spans="1:2" x14ac:dyDescent="0.25">
      <c r="A3077" s="264">
        <v>3008</v>
      </c>
      <c r="B3077" s="263">
        <v>104.75232443146454</v>
      </c>
    </row>
    <row r="3078" spans="1:2" x14ac:dyDescent="0.25">
      <c r="A3078" s="264">
        <v>3009</v>
      </c>
      <c r="B3078" s="263">
        <v>131.69405474189006</v>
      </c>
    </row>
    <row r="3079" spans="1:2" x14ac:dyDescent="0.25">
      <c r="A3079" s="264">
        <v>3010</v>
      </c>
      <c r="B3079" s="263">
        <v>131.9447929112805</v>
      </c>
    </row>
    <row r="3080" spans="1:2" x14ac:dyDescent="0.25">
      <c r="A3080" s="264">
        <v>3011</v>
      </c>
      <c r="B3080" s="263">
        <v>111.99656275606181</v>
      </c>
    </row>
    <row r="3081" spans="1:2" x14ac:dyDescent="0.25">
      <c r="A3081" s="264">
        <v>3012</v>
      </c>
      <c r="B3081" s="263">
        <v>93.222620016771884</v>
      </c>
    </row>
    <row r="3082" spans="1:2" x14ac:dyDescent="0.25">
      <c r="A3082" s="264">
        <v>3013</v>
      </c>
      <c r="B3082" s="263">
        <v>125.38638891896045</v>
      </c>
    </row>
    <row r="3083" spans="1:2" x14ac:dyDescent="0.25">
      <c r="A3083" s="264">
        <v>3014</v>
      </c>
      <c r="B3083" s="263">
        <v>120.20156580450461</v>
      </c>
    </row>
    <row r="3084" spans="1:2" x14ac:dyDescent="0.25">
      <c r="A3084" s="264">
        <v>3015</v>
      </c>
      <c r="B3084" s="263">
        <v>126.92093860532378</v>
      </c>
    </row>
    <row r="3085" spans="1:2" x14ac:dyDescent="0.25">
      <c r="A3085" s="264">
        <v>3016</v>
      </c>
      <c r="B3085" s="263">
        <v>125.26185272855319</v>
      </c>
    </row>
    <row r="3086" spans="1:2" x14ac:dyDescent="0.25">
      <c r="A3086" s="264">
        <v>3017</v>
      </c>
      <c r="B3086" s="263">
        <v>92.701216678761654</v>
      </c>
    </row>
    <row r="3087" spans="1:2" x14ac:dyDescent="0.25">
      <c r="A3087" s="264">
        <v>3018</v>
      </c>
      <c r="B3087" s="263">
        <v>136.47513373814289</v>
      </c>
    </row>
    <row r="3088" spans="1:2" x14ac:dyDescent="0.25">
      <c r="A3088" s="264">
        <v>3019</v>
      </c>
      <c r="B3088" s="263">
        <v>91.302232381363154</v>
      </c>
    </row>
    <row r="3089" spans="1:2" x14ac:dyDescent="0.25">
      <c r="A3089" s="264">
        <v>3020</v>
      </c>
      <c r="B3089" s="263">
        <v>150.98328772526997</v>
      </c>
    </row>
    <row r="3090" spans="1:2" x14ac:dyDescent="0.25">
      <c r="A3090" s="264">
        <v>3021</v>
      </c>
      <c r="B3090" s="263">
        <v>66.714240963754648</v>
      </c>
    </row>
    <row r="3091" spans="1:2" x14ac:dyDescent="0.25">
      <c r="A3091" s="264">
        <v>3022</v>
      </c>
      <c r="B3091" s="263">
        <v>149.95275445142704</v>
      </c>
    </row>
    <row r="3092" spans="1:2" x14ac:dyDescent="0.25">
      <c r="A3092" s="264">
        <v>3023</v>
      </c>
      <c r="B3092" s="263">
        <v>172.28437341812756</v>
      </c>
    </row>
    <row r="3093" spans="1:2" x14ac:dyDescent="0.25">
      <c r="A3093" s="264">
        <v>3024</v>
      </c>
      <c r="B3093" s="263">
        <v>120.70113544186235</v>
      </c>
    </row>
    <row r="3094" spans="1:2" x14ac:dyDescent="0.25">
      <c r="A3094" s="264">
        <v>3025</v>
      </c>
      <c r="B3094" s="263">
        <v>104.29590769091448</v>
      </c>
    </row>
    <row r="3095" spans="1:2" x14ac:dyDescent="0.25">
      <c r="A3095" s="264">
        <v>3026</v>
      </c>
      <c r="B3095" s="263">
        <v>123.91927468110426</v>
      </c>
    </row>
    <row r="3096" spans="1:2" x14ac:dyDescent="0.25">
      <c r="A3096" s="264">
        <v>3027</v>
      </c>
      <c r="B3096" s="263">
        <v>120.43602866054007</v>
      </c>
    </row>
    <row r="3097" spans="1:2" x14ac:dyDescent="0.25">
      <c r="A3097" s="264">
        <v>3028</v>
      </c>
      <c r="B3097" s="263">
        <v>112.48041287765103</v>
      </c>
    </row>
    <row r="3098" spans="1:2" x14ac:dyDescent="0.25">
      <c r="A3098" s="264">
        <v>3029</v>
      </c>
      <c r="B3098" s="263">
        <v>108.81852174595495</v>
      </c>
    </row>
    <row r="3099" spans="1:2" x14ac:dyDescent="0.25">
      <c r="A3099" s="264">
        <v>3030</v>
      </c>
      <c r="B3099" s="263">
        <v>171.78761112091809</v>
      </c>
    </row>
    <row r="3100" spans="1:2" x14ac:dyDescent="0.25">
      <c r="A3100" s="264">
        <v>3031</v>
      </c>
      <c r="B3100" s="263">
        <v>86.364366717013667</v>
      </c>
    </row>
    <row r="3101" spans="1:2" x14ac:dyDescent="0.25">
      <c r="A3101" s="264">
        <v>3032</v>
      </c>
      <c r="B3101" s="263">
        <v>144.39945948723869</v>
      </c>
    </row>
    <row r="3102" spans="1:2" x14ac:dyDescent="0.25">
      <c r="A3102" s="264">
        <v>3033</v>
      </c>
      <c r="B3102" s="263">
        <v>82.869918593766641</v>
      </c>
    </row>
    <row r="3103" spans="1:2" x14ac:dyDescent="0.25">
      <c r="A3103" s="264">
        <v>3034</v>
      </c>
      <c r="B3103" s="263">
        <v>130.50406165823162</v>
      </c>
    </row>
    <row r="3104" spans="1:2" x14ac:dyDescent="0.25">
      <c r="A3104" s="264">
        <v>3035</v>
      </c>
      <c r="B3104" s="263">
        <v>111.32052269901575</v>
      </c>
    </row>
    <row r="3105" spans="1:2" x14ac:dyDescent="0.25">
      <c r="A3105" s="264">
        <v>3036</v>
      </c>
      <c r="B3105" s="263">
        <v>107.61579203244227</v>
      </c>
    </row>
    <row r="3106" spans="1:2" x14ac:dyDescent="0.25">
      <c r="A3106" s="264">
        <v>3037</v>
      </c>
      <c r="B3106" s="263">
        <v>142.41415238060213</v>
      </c>
    </row>
    <row r="3107" spans="1:2" x14ac:dyDescent="0.25">
      <c r="A3107" s="264">
        <v>3038</v>
      </c>
      <c r="B3107" s="263">
        <v>116.9054495545584</v>
      </c>
    </row>
    <row r="3108" spans="1:2" x14ac:dyDescent="0.25">
      <c r="A3108" s="264">
        <v>3039</v>
      </c>
      <c r="B3108" s="263">
        <v>129.68423952198378</v>
      </c>
    </row>
    <row r="3109" spans="1:2" x14ac:dyDescent="0.25">
      <c r="A3109" s="264">
        <v>3040</v>
      </c>
      <c r="B3109" s="263">
        <v>128.33035870326719</v>
      </c>
    </row>
    <row r="3110" spans="1:2" x14ac:dyDescent="0.25">
      <c r="A3110" s="264">
        <v>3041</v>
      </c>
      <c r="B3110" s="263">
        <v>114.51419061436157</v>
      </c>
    </row>
    <row r="3111" spans="1:2" x14ac:dyDescent="0.25">
      <c r="A3111" s="264">
        <v>3042</v>
      </c>
      <c r="B3111" s="263">
        <v>103.77418074571206</v>
      </c>
    </row>
    <row r="3112" spans="1:2" x14ac:dyDescent="0.25">
      <c r="A3112" s="264">
        <v>3043</v>
      </c>
      <c r="B3112" s="263">
        <v>121.1675380079874</v>
      </c>
    </row>
    <row r="3113" spans="1:2" x14ac:dyDescent="0.25">
      <c r="A3113" s="264">
        <v>3044</v>
      </c>
      <c r="B3113" s="263">
        <v>135.35400115133231</v>
      </c>
    </row>
    <row r="3114" spans="1:2" x14ac:dyDescent="0.25">
      <c r="A3114" s="264">
        <v>3045</v>
      </c>
      <c r="B3114" s="263">
        <v>106.0229735051134</v>
      </c>
    </row>
    <row r="3115" spans="1:2" x14ac:dyDescent="0.25">
      <c r="A3115" s="264">
        <v>3046</v>
      </c>
      <c r="B3115" s="263">
        <v>132.53846118882845</v>
      </c>
    </row>
    <row r="3116" spans="1:2" x14ac:dyDescent="0.25">
      <c r="A3116" s="264">
        <v>3047</v>
      </c>
      <c r="B3116" s="263">
        <v>111.72277958939873</v>
      </c>
    </row>
    <row r="3117" spans="1:2" x14ac:dyDescent="0.25">
      <c r="A3117" s="264">
        <v>3048</v>
      </c>
      <c r="B3117" s="263">
        <v>115.80085804651502</v>
      </c>
    </row>
    <row r="3118" spans="1:2" x14ac:dyDescent="0.25">
      <c r="A3118" s="264">
        <v>3049</v>
      </c>
      <c r="B3118" s="263">
        <v>79.4491544245125</v>
      </c>
    </row>
    <row r="3119" spans="1:2" x14ac:dyDescent="0.25">
      <c r="A3119" s="264">
        <v>3050</v>
      </c>
      <c r="B3119" s="263">
        <v>128.27539053773285</v>
      </c>
    </row>
    <row r="3120" spans="1:2" x14ac:dyDescent="0.25">
      <c r="A3120" s="264">
        <v>3051</v>
      </c>
      <c r="B3120" s="263">
        <v>138.70299929171429</v>
      </c>
    </row>
    <row r="3121" spans="1:2" x14ac:dyDescent="0.25">
      <c r="A3121" s="264">
        <v>3052</v>
      </c>
      <c r="B3121" s="263">
        <v>112.06198691453621</v>
      </c>
    </row>
    <row r="3122" spans="1:2" x14ac:dyDescent="0.25">
      <c r="A3122" s="264">
        <v>3053</v>
      </c>
      <c r="B3122" s="263">
        <v>105.75456391731464</v>
      </c>
    </row>
    <row r="3123" spans="1:2" x14ac:dyDescent="0.25">
      <c r="A3123" s="264">
        <v>3054</v>
      </c>
      <c r="B3123" s="263">
        <v>123.02354982307769</v>
      </c>
    </row>
    <row r="3124" spans="1:2" x14ac:dyDescent="0.25">
      <c r="A3124" s="264">
        <v>3055</v>
      </c>
      <c r="B3124" s="263">
        <v>140.46608518931583</v>
      </c>
    </row>
    <row r="3125" spans="1:2" x14ac:dyDescent="0.25">
      <c r="A3125" s="264">
        <v>3056</v>
      </c>
      <c r="B3125" s="263">
        <v>124.74559532123985</v>
      </c>
    </row>
    <row r="3126" spans="1:2" x14ac:dyDescent="0.25">
      <c r="A3126" s="264">
        <v>3057</v>
      </c>
      <c r="B3126" s="263">
        <v>115.98279510240168</v>
      </c>
    </row>
    <row r="3127" spans="1:2" x14ac:dyDescent="0.25">
      <c r="A3127" s="264">
        <v>3058</v>
      </c>
      <c r="B3127" s="263">
        <v>114.68066371377432</v>
      </c>
    </row>
    <row r="3128" spans="1:2" x14ac:dyDescent="0.25">
      <c r="A3128" s="264">
        <v>3059</v>
      </c>
      <c r="B3128" s="263">
        <v>127.77467266979509</v>
      </c>
    </row>
    <row r="3129" spans="1:2" x14ac:dyDescent="0.25">
      <c r="A3129" s="264">
        <v>3060</v>
      </c>
      <c r="B3129" s="263">
        <v>96.932946542415891</v>
      </c>
    </row>
    <row r="3130" spans="1:2" x14ac:dyDescent="0.25">
      <c r="A3130" s="264">
        <v>3061</v>
      </c>
      <c r="B3130" s="263">
        <v>117.3233991622526</v>
      </c>
    </row>
    <row r="3131" spans="1:2" x14ac:dyDescent="0.25">
      <c r="A3131" s="264">
        <v>3062</v>
      </c>
      <c r="B3131" s="263">
        <v>98.667974295361915</v>
      </c>
    </row>
    <row r="3132" spans="1:2" x14ac:dyDescent="0.25">
      <c r="A3132" s="264">
        <v>3063</v>
      </c>
      <c r="B3132" s="263">
        <v>86.62473587292871</v>
      </c>
    </row>
    <row r="3133" spans="1:2" x14ac:dyDescent="0.25">
      <c r="A3133" s="264">
        <v>3064</v>
      </c>
      <c r="B3133" s="263">
        <v>114.67620707915246</v>
      </c>
    </row>
    <row r="3134" spans="1:2" x14ac:dyDescent="0.25">
      <c r="A3134" s="264">
        <v>3065</v>
      </c>
      <c r="B3134" s="263">
        <v>107.91504061840388</v>
      </c>
    </row>
    <row r="3135" spans="1:2" x14ac:dyDescent="0.25">
      <c r="A3135" s="264">
        <v>3066</v>
      </c>
      <c r="B3135" s="263">
        <v>128.64365187196609</v>
      </c>
    </row>
    <row r="3136" spans="1:2" x14ac:dyDescent="0.25">
      <c r="A3136" s="264">
        <v>3067</v>
      </c>
      <c r="B3136" s="263">
        <v>109.12862889704695</v>
      </c>
    </row>
    <row r="3137" spans="1:2" x14ac:dyDescent="0.25">
      <c r="A3137" s="264">
        <v>3068</v>
      </c>
      <c r="B3137" s="263">
        <v>110.46999086968948</v>
      </c>
    </row>
    <row r="3138" spans="1:2" x14ac:dyDescent="0.25">
      <c r="A3138" s="264">
        <v>3069</v>
      </c>
      <c r="B3138" s="263">
        <v>100.28348727412057</v>
      </c>
    </row>
    <row r="3139" spans="1:2" x14ac:dyDescent="0.25">
      <c r="A3139" s="264">
        <v>3070</v>
      </c>
      <c r="B3139" s="263">
        <v>73.967905485620065</v>
      </c>
    </row>
    <row r="3140" spans="1:2" x14ac:dyDescent="0.25">
      <c r="A3140" s="264">
        <v>3071</v>
      </c>
      <c r="B3140" s="263">
        <v>189.21009748631553</v>
      </c>
    </row>
    <row r="3141" spans="1:2" x14ac:dyDescent="0.25">
      <c r="A3141" s="264">
        <v>3072</v>
      </c>
      <c r="B3141" s="263">
        <v>161.3135535876562</v>
      </c>
    </row>
    <row r="3142" spans="1:2" x14ac:dyDescent="0.25">
      <c r="A3142" s="264">
        <v>3073</v>
      </c>
      <c r="B3142" s="263">
        <v>159.63650887006344</v>
      </c>
    </row>
    <row r="3143" spans="1:2" x14ac:dyDescent="0.25">
      <c r="A3143" s="264">
        <v>3074</v>
      </c>
      <c r="B3143" s="263">
        <v>128.44232355386265</v>
      </c>
    </row>
    <row r="3144" spans="1:2" x14ac:dyDescent="0.25">
      <c r="A3144" s="264">
        <v>3075</v>
      </c>
      <c r="B3144" s="263">
        <v>116.95915918276029</v>
      </c>
    </row>
    <row r="3145" spans="1:2" x14ac:dyDescent="0.25">
      <c r="A3145" s="264">
        <v>3076</v>
      </c>
      <c r="B3145" s="263">
        <v>166.99350987085043</v>
      </c>
    </row>
    <row r="3146" spans="1:2" x14ac:dyDescent="0.25">
      <c r="A3146" s="264">
        <v>3077</v>
      </c>
      <c r="B3146" s="263">
        <v>113.84113629108106</v>
      </c>
    </row>
    <row r="3147" spans="1:2" x14ac:dyDescent="0.25">
      <c r="A3147" s="264">
        <v>3078</v>
      </c>
      <c r="B3147" s="263">
        <v>115.1177845936519</v>
      </c>
    </row>
    <row r="3148" spans="1:2" x14ac:dyDescent="0.25">
      <c r="A3148" s="264">
        <v>3079</v>
      </c>
      <c r="B3148" s="263">
        <v>124.32598082235131</v>
      </c>
    </row>
    <row r="3149" spans="1:2" x14ac:dyDescent="0.25">
      <c r="A3149" s="264">
        <v>3080</v>
      </c>
      <c r="B3149" s="263">
        <v>110.48588935744036</v>
      </c>
    </row>
    <row r="3150" spans="1:2" x14ac:dyDescent="0.25">
      <c r="A3150" s="264">
        <v>3081</v>
      </c>
      <c r="B3150" s="263">
        <v>108.4257677807917</v>
      </c>
    </row>
    <row r="3151" spans="1:2" x14ac:dyDescent="0.25">
      <c r="A3151" s="264">
        <v>3082</v>
      </c>
      <c r="B3151" s="263">
        <v>119.27382555264064</v>
      </c>
    </row>
    <row r="3152" spans="1:2" x14ac:dyDescent="0.25">
      <c r="A3152" s="264">
        <v>3083</v>
      </c>
      <c r="B3152" s="263">
        <v>139.53913143257961</v>
      </c>
    </row>
    <row r="3153" spans="1:2" x14ac:dyDescent="0.25">
      <c r="A3153" s="264">
        <v>3084</v>
      </c>
      <c r="B3153" s="263">
        <v>112.02337024818424</v>
      </c>
    </row>
    <row r="3154" spans="1:2" x14ac:dyDescent="0.25">
      <c r="A3154" s="264">
        <v>3085</v>
      </c>
      <c r="B3154" s="263">
        <v>111.77725779956391</v>
      </c>
    </row>
    <row r="3155" spans="1:2" x14ac:dyDescent="0.25">
      <c r="A3155" s="264">
        <v>3086</v>
      </c>
      <c r="B3155" s="263">
        <v>111.44066409623133</v>
      </c>
    </row>
    <row r="3156" spans="1:2" x14ac:dyDescent="0.25">
      <c r="A3156" s="264">
        <v>3087</v>
      </c>
      <c r="B3156" s="263">
        <v>135.24107599501289</v>
      </c>
    </row>
    <row r="3157" spans="1:2" x14ac:dyDescent="0.25">
      <c r="A3157" s="264">
        <v>3088</v>
      </c>
      <c r="B3157" s="263">
        <v>151.67787407552728</v>
      </c>
    </row>
    <row r="3158" spans="1:2" x14ac:dyDescent="0.25">
      <c r="A3158" s="264">
        <v>3089</v>
      </c>
      <c r="B3158" s="263">
        <v>158.24713300230695</v>
      </c>
    </row>
    <row r="3159" spans="1:2" x14ac:dyDescent="0.25">
      <c r="A3159" s="264">
        <v>3090</v>
      </c>
      <c r="B3159" s="263">
        <v>117.44457685426586</v>
      </c>
    </row>
    <row r="3160" spans="1:2" x14ac:dyDescent="0.25">
      <c r="A3160" s="264">
        <v>3091</v>
      </c>
      <c r="B3160" s="263">
        <v>87.484326578006545</v>
      </c>
    </row>
    <row r="3161" spans="1:2" x14ac:dyDescent="0.25">
      <c r="A3161" s="264">
        <v>3092</v>
      </c>
      <c r="B3161" s="263">
        <v>148.69090044776925</v>
      </c>
    </row>
    <row r="3162" spans="1:2" x14ac:dyDescent="0.25">
      <c r="A3162" s="264">
        <v>3093</v>
      </c>
      <c r="B3162" s="263">
        <v>167.59590067298751</v>
      </c>
    </row>
    <row r="3163" spans="1:2" x14ac:dyDescent="0.25">
      <c r="A3163" s="264">
        <v>3094</v>
      </c>
      <c r="B3163" s="263">
        <v>118.82866183440859</v>
      </c>
    </row>
    <row r="3164" spans="1:2" x14ac:dyDescent="0.25">
      <c r="A3164" s="264">
        <v>3095</v>
      </c>
      <c r="B3164" s="263">
        <v>103.55196807507511</v>
      </c>
    </row>
    <row r="3165" spans="1:2" x14ac:dyDescent="0.25">
      <c r="A3165" s="264">
        <v>3096</v>
      </c>
      <c r="B3165" s="263">
        <v>161.93235251223123</v>
      </c>
    </row>
    <row r="3166" spans="1:2" x14ac:dyDescent="0.25">
      <c r="A3166" s="264">
        <v>3097</v>
      </c>
      <c r="B3166" s="263">
        <v>143.22048138953701</v>
      </c>
    </row>
    <row r="3167" spans="1:2" x14ac:dyDescent="0.25">
      <c r="A3167" s="264">
        <v>3098</v>
      </c>
      <c r="B3167" s="263">
        <v>109.41640920446049</v>
      </c>
    </row>
    <row r="3168" spans="1:2" x14ac:dyDescent="0.25">
      <c r="A3168" s="264">
        <v>3099</v>
      </c>
      <c r="B3168" s="263">
        <v>165.52482467620933</v>
      </c>
    </row>
    <row r="3169" spans="1:2" x14ac:dyDescent="0.25">
      <c r="A3169" s="264">
        <v>3100</v>
      </c>
      <c r="B3169" s="263">
        <v>130.89788998041172</v>
      </c>
    </row>
    <row r="3170" spans="1:2" x14ac:dyDescent="0.25">
      <c r="A3170" s="264">
        <v>3101</v>
      </c>
      <c r="B3170" s="263">
        <v>73.413441623719478</v>
      </c>
    </row>
    <row r="3171" spans="1:2" x14ac:dyDescent="0.25">
      <c r="A3171" s="264">
        <v>3102</v>
      </c>
      <c r="B3171" s="263">
        <v>100.11033481026672</v>
      </c>
    </row>
    <row r="3172" spans="1:2" x14ac:dyDescent="0.25">
      <c r="A3172" s="264">
        <v>3103</v>
      </c>
      <c r="B3172" s="263">
        <v>121.04549887927932</v>
      </c>
    </row>
    <row r="3173" spans="1:2" x14ac:dyDescent="0.25">
      <c r="A3173" s="264">
        <v>3104</v>
      </c>
      <c r="B3173" s="263">
        <v>130.13718833141758</v>
      </c>
    </row>
    <row r="3174" spans="1:2" x14ac:dyDescent="0.25">
      <c r="A3174" s="264">
        <v>3105</v>
      </c>
      <c r="B3174" s="263">
        <v>95.602645918716973</v>
      </c>
    </row>
    <row r="3175" spans="1:2" x14ac:dyDescent="0.25">
      <c r="A3175" s="264">
        <v>3106</v>
      </c>
      <c r="B3175" s="263">
        <v>93.342108318655391</v>
      </c>
    </row>
    <row r="3176" spans="1:2" x14ac:dyDescent="0.25">
      <c r="A3176" s="264">
        <v>3107</v>
      </c>
      <c r="B3176" s="263">
        <v>138.33552370855901</v>
      </c>
    </row>
    <row r="3177" spans="1:2" x14ac:dyDescent="0.25">
      <c r="A3177" s="264">
        <v>3108</v>
      </c>
      <c r="B3177" s="263">
        <v>121.72942494803183</v>
      </c>
    </row>
    <row r="3178" spans="1:2" x14ac:dyDescent="0.25">
      <c r="A3178" s="264">
        <v>3109</v>
      </c>
      <c r="B3178" s="263">
        <v>154.32142306704861</v>
      </c>
    </row>
    <row r="3179" spans="1:2" x14ac:dyDescent="0.25">
      <c r="A3179" s="264">
        <v>3110</v>
      </c>
      <c r="B3179" s="263">
        <v>162.00047138487037</v>
      </c>
    </row>
    <row r="3180" spans="1:2" x14ac:dyDescent="0.25">
      <c r="A3180" s="264">
        <v>3111</v>
      </c>
      <c r="B3180" s="263">
        <v>127.27326004440305</v>
      </c>
    </row>
    <row r="3181" spans="1:2" x14ac:dyDescent="0.25">
      <c r="A3181" s="264">
        <v>3112</v>
      </c>
      <c r="B3181" s="263">
        <v>131.73100948944563</v>
      </c>
    </row>
    <row r="3182" spans="1:2" x14ac:dyDescent="0.25">
      <c r="A3182" s="264">
        <v>3113</v>
      </c>
      <c r="B3182" s="263">
        <v>148.51461021452033</v>
      </c>
    </row>
    <row r="3183" spans="1:2" x14ac:dyDescent="0.25">
      <c r="A3183" s="264">
        <v>3114</v>
      </c>
      <c r="B3183" s="263">
        <v>105.11998319208421</v>
      </c>
    </row>
    <row r="3184" spans="1:2" x14ac:dyDescent="0.25">
      <c r="A3184" s="264">
        <v>3115</v>
      </c>
      <c r="B3184" s="263">
        <v>132.93928700517375</v>
      </c>
    </row>
    <row r="3185" spans="1:2" x14ac:dyDescent="0.25">
      <c r="A3185" s="264">
        <v>3116</v>
      </c>
      <c r="B3185" s="263">
        <v>155.70078284277326</v>
      </c>
    </row>
    <row r="3186" spans="1:2" x14ac:dyDescent="0.25">
      <c r="A3186" s="264">
        <v>3117</v>
      </c>
      <c r="B3186" s="263">
        <v>118.59325122918941</v>
      </c>
    </row>
    <row r="3187" spans="1:2" x14ac:dyDescent="0.25">
      <c r="A3187" s="264">
        <v>3118</v>
      </c>
      <c r="B3187" s="263">
        <v>89.736740102254856</v>
      </c>
    </row>
    <row r="3188" spans="1:2" x14ac:dyDescent="0.25">
      <c r="A3188" s="264">
        <v>3119</v>
      </c>
      <c r="B3188" s="263">
        <v>86.954316176219237</v>
      </c>
    </row>
    <row r="3189" spans="1:2" x14ac:dyDescent="0.25">
      <c r="A3189" s="264">
        <v>3120</v>
      </c>
      <c r="B3189" s="263">
        <v>134.99418039529763</v>
      </c>
    </row>
    <row r="3190" spans="1:2" x14ac:dyDescent="0.25">
      <c r="A3190" s="264">
        <v>3121</v>
      </c>
      <c r="B3190" s="263">
        <v>120.66105085942074</v>
      </c>
    </row>
    <row r="3191" spans="1:2" x14ac:dyDescent="0.25">
      <c r="A3191" s="264">
        <v>3122</v>
      </c>
      <c r="B3191" s="263">
        <v>131.75314946237407</v>
      </c>
    </row>
    <row r="3192" spans="1:2" x14ac:dyDescent="0.25">
      <c r="A3192" s="264">
        <v>3123</v>
      </c>
      <c r="B3192" s="263">
        <v>106.32879438644689</v>
      </c>
    </row>
    <row r="3193" spans="1:2" x14ac:dyDescent="0.25">
      <c r="A3193" s="264">
        <v>3124</v>
      </c>
      <c r="B3193" s="263">
        <v>91.701170242217628</v>
      </c>
    </row>
    <row r="3194" spans="1:2" x14ac:dyDescent="0.25">
      <c r="A3194" s="264">
        <v>3125</v>
      </c>
      <c r="B3194" s="263">
        <v>89.141077257747952</v>
      </c>
    </row>
    <row r="3195" spans="1:2" x14ac:dyDescent="0.25">
      <c r="A3195" s="264">
        <v>3126</v>
      </c>
      <c r="B3195" s="263">
        <v>104.2406414973232</v>
      </c>
    </row>
    <row r="3196" spans="1:2" x14ac:dyDescent="0.25">
      <c r="A3196" s="264">
        <v>3127</v>
      </c>
      <c r="B3196" s="263">
        <v>105.98984045938245</v>
      </c>
    </row>
    <row r="3197" spans="1:2" x14ac:dyDescent="0.25">
      <c r="A3197" s="264">
        <v>3128</v>
      </c>
      <c r="B3197" s="263">
        <v>123.07172642605998</v>
      </c>
    </row>
    <row r="3198" spans="1:2" x14ac:dyDescent="0.25">
      <c r="A3198" s="264">
        <v>3129</v>
      </c>
      <c r="B3198" s="263">
        <v>143.24150678806677</v>
      </c>
    </row>
    <row r="3199" spans="1:2" x14ac:dyDescent="0.25">
      <c r="A3199" s="264">
        <v>3130</v>
      </c>
      <c r="B3199" s="263">
        <v>124.24623929412263</v>
      </c>
    </row>
    <row r="3200" spans="1:2" x14ac:dyDescent="0.25">
      <c r="A3200" s="264">
        <v>3131</v>
      </c>
      <c r="B3200" s="263">
        <v>129.5866857186935</v>
      </c>
    </row>
    <row r="3201" spans="1:2" x14ac:dyDescent="0.25">
      <c r="A3201" s="264">
        <v>3132</v>
      </c>
      <c r="B3201" s="263">
        <v>111.16231080884475</v>
      </c>
    </row>
    <row r="3202" spans="1:2" x14ac:dyDescent="0.25">
      <c r="A3202" s="264">
        <v>3133</v>
      </c>
      <c r="B3202" s="263">
        <v>148.03850035916352</v>
      </c>
    </row>
    <row r="3203" spans="1:2" x14ac:dyDescent="0.25">
      <c r="A3203" s="264">
        <v>3134</v>
      </c>
      <c r="B3203" s="263">
        <v>106.16817665424996</v>
      </c>
    </row>
    <row r="3204" spans="1:2" x14ac:dyDescent="0.25">
      <c r="A3204" s="264">
        <v>3135</v>
      </c>
      <c r="B3204" s="263">
        <v>130.26099613516374</v>
      </c>
    </row>
    <row r="3205" spans="1:2" x14ac:dyDescent="0.25">
      <c r="A3205" s="264">
        <v>3136</v>
      </c>
      <c r="B3205" s="263">
        <v>114.72691229015295</v>
      </c>
    </row>
    <row r="3206" spans="1:2" x14ac:dyDescent="0.25">
      <c r="A3206" s="264">
        <v>3137</v>
      </c>
      <c r="B3206" s="263">
        <v>152.78591834270335</v>
      </c>
    </row>
    <row r="3207" spans="1:2" x14ac:dyDescent="0.25">
      <c r="A3207" s="264">
        <v>3138</v>
      </c>
      <c r="B3207" s="263">
        <v>136.30954973407455</v>
      </c>
    </row>
    <row r="3208" spans="1:2" x14ac:dyDescent="0.25">
      <c r="A3208" s="264">
        <v>3139</v>
      </c>
      <c r="B3208" s="263">
        <v>110.7084642735727</v>
      </c>
    </row>
    <row r="3209" spans="1:2" x14ac:dyDescent="0.25">
      <c r="A3209" s="264">
        <v>3140</v>
      </c>
      <c r="B3209" s="263">
        <v>91.182337688230689</v>
      </c>
    </row>
    <row r="3210" spans="1:2" x14ac:dyDescent="0.25">
      <c r="A3210" s="264">
        <v>3141</v>
      </c>
      <c r="B3210" s="263">
        <v>110.38449480904663</v>
      </c>
    </row>
    <row r="3211" spans="1:2" x14ac:dyDescent="0.25">
      <c r="A3211" s="264">
        <v>3142</v>
      </c>
      <c r="B3211" s="263">
        <v>140.5537532214654</v>
      </c>
    </row>
    <row r="3212" spans="1:2" x14ac:dyDescent="0.25">
      <c r="A3212" s="264">
        <v>3143</v>
      </c>
      <c r="B3212" s="263">
        <v>134.54752029477586</v>
      </c>
    </row>
    <row r="3213" spans="1:2" x14ac:dyDescent="0.25">
      <c r="A3213" s="264">
        <v>3144</v>
      </c>
      <c r="B3213" s="263">
        <v>108.23060700093089</v>
      </c>
    </row>
    <row r="3214" spans="1:2" x14ac:dyDescent="0.25">
      <c r="A3214" s="264">
        <v>3145</v>
      </c>
      <c r="B3214" s="263">
        <v>102.71864151366343</v>
      </c>
    </row>
    <row r="3215" spans="1:2" x14ac:dyDescent="0.25">
      <c r="A3215" s="264">
        <v>3146</v>
      </c>
      <c r="B3215" s="263">
        <v>100.94450213268843</v>
      </c>
    </row>
    <row r="3216" spans="1:2" x14ac:dyDescent="0.25">
      <c r="A3216" s="264">
        <v>3147</v>
      </c>
      <c r="B3216" s="263">
        <v>116.01587262218912</v>
      </c>
    </row>
    <row r="3217" spans="1:2" x14ac:dyDescent="0.25">
      <c r="A3217" s="264">
        <v>3148</v>
      </c>
      <c r="B3217" s="263">
        <v>107.79191259329845</v>
      </c>
    </row>
    <row r="3218" spans="1:2" x14ac:dyDescent="0.25">
      <c r="A3218" s="264">
        <v>3149</v>
      </c>
      <c r="B3218" s="263">
        <v>118.39206605588467</v>
      </c>
    </row>
    <row r="3219" spans="1:2" x14ac:dyDescent="0.25">
      <c r="A3219" s="264">
        <v>3150</v>
      </c>
      <c r="B3219" s="263">
        <v>112.5122773692227</v>
      </c>
    </row>
    <row r="3220" spans="1:2" x14ac:dyDescent="0.25">
      <c r="A3220" s="264">
        <v>3151</v>
      </c>
      <c r="B3220" s="263">
        <v>164.14762529028476</v>
      </c>
    </row>
    <row r="3221" spans="1:2" x14ac:dyDescent="0.25">
      <c r="A3221" s="264">
        <v>3152</v>
      </c>
      <c r="B3221" s="263">
        <v>124.80704028084944</v>
      </c>
    </row>
    <row r="3222" spans="1:2" x14ac:dyDescent="0.25">
      <c r="A3222" s="264">
        <v>3153</v>
      </c>
      <c r="B3222" s="263">
        <v>140.89907051217676</v>
      </c>
    </row>
    <row r="3223" spans="1:2" x14ac:dyDescent="0.25">
      <c r="A3223" s="264">
        <v>3154</v>
      </c>
      <c r="B3223" s="263">
        <v>167.54198824043519</v>
      </c>
    </row>
    <row r="3224" spans="1:2" x14ac:dyDescent="0.25">
      <c r="A3224" s="264">
        <v>3155</v>
      </c>
      <c r="B3224" s="263">
        <v>141.07183813947003</v>
      </c>
    </row>
    <row r="3225" spans="1:2" x14ac:dyDescent="0.25">
      <c r="A3225" s="264">
        <v>3156</v>
      </c>
      <c r="B3225" s="263">
        <v>130.06632124874608</v>
      </c>
    </row>
    <row r="3226" spans="1:2" x14ac:dyDescent="0.25">
      <c r="A3226" s="264">
        <v>3157</v>
      </c>
      <c r="B3226" s="263">
        <v>100.03679749296084</v>
      </c>
    </row>
    <row r="3227" spans="1:2" x14ac:dyDescent="0.25">
      <c r="A3227" s="264">
        <v>3158</v>
      </c>
      <c r="B3227" s="263">
        <v>154.60214196361932</v>
      </c>
    </row>
    <row r="3228" spans="1:2" x14ac:dyDescent="0.25">
      <c r="A3228" s="264">
        <v>3159</v>
      </c>
      <c r="B3228" s="263">
        <v>113.1973692138257</v>
      </c>
    </row>
    <row r="3229" spans="1:2" x14ac:dyDescent="0.25">
      <c r="A3229" s="264">
        <v>3160</v>
      </c>
      <c r="B3229" s="263">
        <v>120.87142619157602</v>
      </c>
    </row>
    <row r="3230" spans="1:2" x14ac:dyDescent="0.25">
      <c r="A3230" s="264">
        <v>3161</v>
      </c>
      <c r="B3230" s="263">
        <v>113.10170155510914</v>
      </c>
    </row>
    <row r="3231" spans="1:2" x14ac:dyDescent="0.25">
      <c r="A3231" s="264">
        <v>3162</v>
      </c>
      <c r="B3231" s="263">
        <v>113.46728130822771</v>
      </c>
    </row>
    <row r="3232" spans="1:2" x14ac:dyDescent="0.25">
      <c r="A3232" s="264">
        <v>3163</v>
      </c>
      <c r="B3232" s="263">
        <v>97.194142217126341</v>
      </c>
    </row>
    <row r="3233" spans="1:2" x14ac:dyDescent="0.25">
      <c r="A3233" s="264">
        <v>3164</v>
      </c>
      <c r="B3233" s="263">
        <v>116.58093419897253</v>
      </c>
    </row>
    <row r="3234" spans="1:2" x14ac:dyDescent="0.25">
      <c r="A3234" s="264">
        <v>3165</v>
      </c>
      <c r="B3234" s="263">
        <v>121.31692117046207</v>
      </c>
    </row>
    <row r="3235" spans="1:2" x14ac:dyDescent="0.25">
      <c r="A3235" s="264">
        <v>3166</v>
      </c>
      <c r="B3235" s="263">
        <v>69.945138127677112</v>
      </c>
    </row>
    <row r="3236" spans="1:2" x14ac:dyDescent="0.25">
      <c r="A3236" s="264">
        <v>3167</v>
      </c>
      <c r="B3236" s="263">
        <v>105.77123556300407</v>
      </c>
    </row>
    <row r="3237" spans="1:2" x14ac:dyDescent="0.25">
      <c r="A3237" s="264">
        <v>3168</v>
      </c>
      <c r="B3237" s="263">
        <v>137.27334163118556</v>
      </c>
    </row>
    <row r="3238" spans="1:2" x14ac:dyDescent="0.25">
      <c r="A3238" s="264">
        <v>3169</v>
      </c>
      <c r="B3238" s="263">
        <v>106.91312162388444</v>
      </c>
    </row>
    <row r="3239" spans="1:2" x14ac:dyDescent="0.25">
      <c r="A3239" s="264">
        <v>3170</v>
      </c>
      <c r="B3239" s="263">
        <v>103.18168741332138</v>
      </c>
    </row>
    <row r="3240" spans="1:2" x14ac:dyDescent="0.25">
      <c r="A3240" s="264">
        <v>3171</v>
      </c>
      <c r="B3240" s="263">
        <v>141.10257257792685</v>
      </c>
    </row>
    <row r="3241" spans="1:2" x14ac:dyDescent="0.25">
      <c r="A3241" s="264">
        <v>3172</v>
      </c>
      <c r="B3241" s="263">
        <v>119.65707853726896</v>
      </c>
    </row>
    <row r="3242" spans="1:2" x14ac:dyDescent="0.25">
      <c r="A3242" s="264">
        <v>3173</v>
      </c>
      <c r="B3242" s="263">
        <v>147.99885234724337</v>
      </c>
    </row>
    <row r="3243" spans="1:2" x14ac:dyDescent="0.25">
      <c r="A3243" s="264">
        <v>3174</v>
      </c>
      <c r="B3243" s="263">
        <v>108.34735306259465</v>
      </c>
    </row>
    <row r="3244" spans="1:2" x14ac:dyDescent="0.25">
      <c r="A3244" s="264">
        <v>3175</v>
      </c>
      <c r="B3244" s="263">
        <v>73.977991210619422</v>
      </c>
    </row>
    <row r="3245" spans="1:2" x14ac:dyDescent="0.25">
      <c r="A3245" s="264">
        <v>3176</v>
      </c>
      <c r="B3245" s="263">
        <v>129.81654740282784</v>
      </c>
    </row>
    <row r="3246" spans="1:2" x14ac:dyDescent="0.25">
      <c r="A3246" s="264">
        <v>3177</v>
      </c>
      <c r="B3246" s="263">
        <v>127.22214796574657</v>
      </c>
    </row>
    <row r="3247" spans="1:2" x14ac:dyDescent="0.25">
      <c r="A3247" s="264">
        <v>3178</v>
      </c>
      <c r="B3247" s="263">
        <v>145.28126449596346</v>
      </c>
    </row>
    <row r="3248" spans="1:2" x14ac:dyDescent="0.25">
      <c r="A3248" s="264">
        <v>3179</v>
      </c>
      <c r="B3248" s="263">
        <v>96.180849029715233</v>
      </c>
    </row>
    <row r="3249" spans="1:2" x14ac:dyDescent="0.25">
      <c r="A3249" s="264">
        <v>3180</v>
      </c>
      <c r="B3249" s="263">
        <v>141.77784213315596</v>
      </c>
    </row>
    <row r="3250" spans="1:2" x14ac:dyDescent="0.25">
      <c r="A3250" s="264">
        <v>3181</v>
      </c>
      <c r="B3250" s="263">
        <v>107.97750193833102</v>
      </c>
    </row>
    <row r="3251" spans="1:2" x14ac:dyDescent="0.25">
      <c r="A3251" s="264">
        <v>3182</v>
      </c>
      <c r="B3251" s="263">
        <v>127.18326010789293</v>
      </c>
    </row>
    <row r="3252" spans="1:2" x14ac:dyDescent="0.25">
      <c r="A3252" s="264">
        <v>3183</v>
      </c>
      <c r="B3252" s="263">
        <v>130.77786005139038</v>
      </c>
    </row>
    <row r="3253" spans="1:2" x14ac:dyDescent="0.25">
      <c r="A3253" s="264">
        <v>3184</v>
      </c>
      <c r="B3253" s="263">
        <v>91.414551362923973</v>
      </c>
    </row>
    <row r="3254" spans="1:2" x14ac:dyDescent="0.25">
      <c r="A3254" s="264">
        <v>3185</v>
      </c>
      <c r="B3254" s="263">
        <v>107.90623537053835</v>
      </c>
    </row>
    <row r="3255" spans="1:2" x14ac:dyDescent="0.25">
      <c r="A3255" s="264">
        <v>3186</v>
      </c>
      <c r="B3255" s="263">
        <v>112.3044518006231</v>
      </c>
    </row>
    <row r="3256" spans="1:2" x14ac:dyDescent="0.25">
      <c r="A3256" s="264">
        <v>3187</v>
      </c>
      <c r="B3256" s="263">
        <v>112.96193968419426</v>
      </c>
    </row>
    <row r="3257" spans="1:2" x14ac:dyDescent="0.25">
      <c r="A3257" s="264">
        <v>3188</v>
      </c>
      <c r="B3257" s="263">
        <v>129.48340914610839</v>
      </c>
    </row>
    <row r="3258" spans="1:2" x14ac:dyDescent="0.25">
      <c r="A3258" s="264">
        <v>3189</v>
      </c>
      <c r="B3258" s="263">
        <v>144.12717409399278</v>
      </c>
    </row>
    <row r="3259" spans="1:2" x14ac:dyDescent="0.25">
      <c r="A3259" s="264">
        <v>3190</v>
      </c>
      <c r="B3259" s="263">
        <v>152.97276843159693</v>
      </c>
    </row>
    <row r="3260" spans="1:2" x14ac:dyDescent="0.25">
      <c r="A3260" s="264">
        <v>3191</v>
      </c>
      <c r="B3260" s="263">
        <v>146.20767405452824</v>
      </c>
    </row>
    <row r="3261" spans="1:2" x14ac:dyDescent="0.25">
      <c r="A3261" s="264">
        <v>3192</v>
      </c>
      <c r="B3261" s="263">
        <v>111.59805732853508</v>
      </c>
    </row>
    <row r="3262" spans="1:2" x14ac:dyDescent="0.25">
      <c r="A3262" s="264">
        <v>3193</v>
      </c>
      <c r="B3262" s="263">
        <v>110.42941879195675</v>
      </c>
    </row>
    <row r="3263" spans="1:2" x14ac:dyDescent="0.25">
      <c r="A3263" s="264">
        <v>3194</v>
      </c>
      <c r="B3263" s="263">
        <v>148.66406886094697</v>
      </c>
    </row>
    <row r="3264" spans="1:2" x14ac:dyDescent="0.25">
      <c r="A3264" s="264">
        <v>3195</v>
      </c>
      <c r="B3264" s="263">
        <v>111.20999951866851</v>
      </c>
    </row>
    <row r="3265" spans="1:2" x14ac:dyDescent="0.25">
      <c r="A3265" s="264">
        <v>3196</v>
      </c>
      <c r="B3265" s="263">
        <v>119.35074722280498</v>
      </c>
    </row>
    <row r="3266" spans="1:2" x14ac:dyDescent="0.25">
      <c r="A3266" s="264">
        <v>3197</v>
      </c>
      <c r="B3266" s="263">
        <v>138.69829281720641</v>
      </c>
    </row>
    <row r="3267" spans="1:2" x14ac:dyDescent="0.25">
      <c r="A3267" s="264">
        <v>3198</v>
      </c>
      <c r="B3267" s="263">
        <v>95.620285071466668</v>
      </c>
    </row>
    <row r="3268" spans="1:2" x14ac:dyDescent="0.25">
      <c r="A3268" s="264">
        <v>3199</v>
      </c>
      <c r="B3268" s="263">
        <v>126.57138886508243</v>
      </c>
    </row>
    <row r="3269" spans="1:2" x14ac:dyDescent="0.25">
      <c r="A3269" s="264">
        <v>3200</v>
      </c>
      <c r="B3269" s="263">
        <v>90.623353644333051</v>
      </c>
    </row>
    <row r="3270" spans="1:2" x14ac:dyDescent="0.25">
      <c r="A3270" s="264">
        <v>3201</v>
      </c>
      <c r="B3270" s="263">
        <v>124.43695258355645</v>
      </c>
    </row>
    <row r="3271" spans="1:2" x14ac:dyDescent="0.25">
      <c r="A3271" s="264">
        <v>3202</v>
      </c>
      <c r="B3271" s="263">
        <v>103.69317714721569</v>
      </c>
    </row>
    <row r="3272" spans="1:2" x14ac:dyDescent="0.25">
      <c r="A3272" s="264">
        <v>3203</v>
      </c>
      <c r="B3272" s="263">
        <v>140.68114260126822</v>
      </c>
    </row>
    <row r="3273" spans="1:2" x14ac:dyDescent="0.25">
      <c r="A3273" s="264">
        <v>3204</v>
      </c>
      <c r="B3273" s="263">
        <v>150.36673404599924</v>
      </c>
    </row>
    <row r="3274" spans="1:2" x14ac:dyDescent="0.25">
      <c r="A3274" s="264">
        <v>3205</v>
      </c>
      <c r="B3274" s="263">
        <v>111.15250971695639</v>
      </c>
    </row>
    <row r="3275" spans="1:2" x14ac:dyDescent="0.25">
      <c r="A3275" s="264">
        <v>3206</v>
      </c>
      <c r="B3275" s="263">
        <v>118.47949834239168</v>
      </c>
    </row>
    <row r="3276" spans="1:2" x14ac:dyDescent="0.25">
      <c r="A3276" s="264">
        <v>3207</v>
      </c>
      <c r="B3276" s="263">
        <v>75.392688141877585</v>
      </c>
    </row>
    <row r="3277" spans="1:2" x14ac:dyDescent="0.25">
      <c r="A3277" s="264">
        <v>3208</v>
      </c>
      <c r="B3277" s="263">
        <v>112.95216782502953</v>
      </c>
    </row>
    <row r="3278" spans="1:2" x14ac:dyDescent="0.25">
      <c r="A3278" s="264">
        <v>3209</v>
      </c>
      <c r="B3278" s="263">
        <v>118.75328680099899</v>
      </c>
    </row>
    <row r="3279" spans="1:2" x14ac:dyDescent="0.25">
      <c r="A3279" s="264">
        <v>3210</v>
      </c>
      <c r="B3279" s="263">
        <v>151.59919922411461</v>
      </c>
    </row>
    <row r="3280" spans="1:2" x14ac:dyDescent="0.25">
      <c r="A3280" s="264">
        <v>3211</v>
      </c>
      <c r="B3280" s="263">
        <v>167.16848006336397</v>
      </c>
    </row>
    <row r="3281" spans="1:2" x14ac:dyDescent="0.25">
      <c r="A3281" s="264">
        <v>3212</v>
      </c>
      <c r="B3281" s="263">
        <v>93.194098959446748</v>
      </c>
    </row>
    <row r="3282" spans="1:2" x14ac:dyDescent="0.25">
      <c r="A3282" s="264">
        <v>3213</v>
      </c>
      <c r="B3282" s="263">
        <v>128.90199453871935</v>
      </c>
    </row>
    <row r="3283" spans="1:2" x14ac:dyDescent="0.25">
      <c r="A3283" s="264">
        <v>3214</v>
      </c>
      <c r="B3283" s="263">
        <v>113.59205785919936</v>
      </c>
    </row>
    <row r="3284" spans="1:2" x14ac:dyDescent="0.25">
      <c r="A3284" s="264">
        <v>3215</v>
      </c>
      <c r="B3284" s="263">
        <v>118.41692445007833</v>
      </c>
    </row>
    <row r="3285" spans="1:2" x14ac:dyDescent="0.25">
      <c r="A3285" s="264">
        <v>3216</v>
      </c>
      <c r="B3285" s="263">
        <v>107.51495543356316</v>
      </c>
    </row>
    <row r="3286" spans="1:2" x14ac:dyDescent="0.25">
      <c r="A3286" s="264">
        <v>3217</v>
      </c>
      <c r="B3286" s="263">
        <v>95.062433633842957</v>
      </c>
    </row>
    <row r="3287" spans="1:2" x14ac:dyDescent="0.25">
      <c r="A3287" s="264">
        <v>3218</v>
      </c>
      <c r="B3287" s="263">
        <v>101.60203906171277</v>
      </c>
    </row>
    <row r="3288" spans="1:2" x14ac:dyDescent="0.25">
      <c r="A3288" s="264">
        <v>3219</v>
      </c>
      <c r="B3288" s="263">
        <v>101.76134462332524</v>
      </c>
    </row>
    <row r="3289" spans="1:2" x14ac:dyDescent="0.25">
      <c r="A3289" s="264">
        <v>3220</v>
      </c>
      <c r="B3289" s="263">
        <v>99.186162728066961</v>
      </c>
    </row>
    <row r="3290" spans="1:2" x14ac:dyDescent="0.25">
      <c r="A3290" s="264">
        <v>3221</v>
      </c>
      <c r="B3290" s="263">
        <v>131.97269005020237</v>
      </c>
    </row>
    <row r="3291" spans="1:2" x14ac:dyDescent="0.25">
      <c r="A3291" s="264">
        <v>3222</v>
      </c>
      <c r="B3291" s="263">
        <v>101.35206001766414</v>
      </c>
    </row>
    <row r="3292" spans="1:2" x14ac:dyDescent="0.25">
      <c r="A3292" s="264">
        <v>3223</v>
      </c>
      <c r="B3292" s="263">
        <v>94.222640648511401</v>
      </c>
    </row>
    <row r="3293" spans="1:2" x14ac:dyDescent="0.25">
      <c r="A3293" s="264">
        <v>3224</v>
      </c>
      <c r="B3293" s="263">
        <v>128.78990311968539</v>
      </c>
    </row>
    <row r="3294" spans="1:2" x14ac:dyDescent="0.25">
      <c r="A3294" s="264">
        <v>3225</v>
      </c>
      <c r="B3294" s="263">
        <v>152.219050057841</v>
      </c>
    </row>
    <row r="3295" spans="1:2" x14ac:dyDescent="0.25">
      <c r="A3295" s="264">
        <v>3226</v>
      </c>
      <c r="B3295" s="263">
        <v>94.706980376362708</v>
      </c>
    </row>
    <row r="3296" spans="1:2" x14ac:dyDescent="0.25">
      <c r="A3296" s="264">
        <v>3227</v>
      </c>
      <c r="B3296" s="263">
        <v>134.00603043885636</v>
      </c>
    </row>
    <row r="3297" spans="1:2" x14ac:dyDescent="0.25">
      <c r="A3297" s="264">
        <v>3228</v>
      </c>
      <c r="B3297" s="263">
        <v>129.13375886981245</v>
      </c>
    </row>
    <row r="3298" spans="1:2" x14ac:dyDescent="0.25">
      <c r="A3298" s="264">
        <v>3229</v>
      </c>
      <c r="B3298" s="263">
        <v>143.24761040616875</v>
      </c>
    </row>
    <row r="3299" spans="1:2" x14ac:dyDescent="0.25">
      <c r="A3299" s="264">
        <v>3230</v>
      </c>
      <c r="B3299" s="263">
        <v>56.524795108569009</v>
      </c>
    </row>
    <row r="3300" spans="1:2" x14ac:dyDescent="0.25">
      <c r="A3300" s="264">
        <v>3231</v>
      </c>
      <c r="B3300" s="263">
        <v>130.16468193391847</v>
      </c>
    </row>
    <row r="3301" spans="1:2" x14ac:dyDescent="0.25">
      <c r="A3301" s="264">
        <v>3232</v>
      </c>
      <c r="B3301" s="263">
        <v>124.0781563672675</v>
      </c>
    </row>
    <row r="3302" spans="1:2" x14ac:dyDescent="0.25">
      <c r="A3302" s="264">
        <v>3233</v>
      </c>
      <c r="B3302" s="263">
        <v>153.34336167802687</v>
      </c>
    </row>
    <row r="3303" spans="1:2" x14ac:dyDescent="0.25">
      <c r="A3303" s="264">
        <v>3234</v>
      </c>
      <c r="B3303" s="263">
        <v>135.88101705640324</v>
      </c>
    </row>
    <row r="3304" spans="1:2" x14ac:dyDescent="0.25">
      <c r="A3304" s="264">
        <v>3235</v>
      </c>
      <c r="B3304" s="263">
        <v>120.57545034595975</v>
      </c>
    </row>
    <row r="3305" spans="1:2" x14ac:dyDescent="0.25">
      <c r="A3305" s="264">
        <v>3236</v>
      </c>
      <c r="B3305" s="263">
        <v>94.908923755909129</v>
      </c>
    </row>
    <row r="3306" spans="1:2" x14ac:dyDescent="0.25">
      <c r="A3306" s="264">
        <v>3237</v>
      </c>
      <c r="B3306" s="263">
        <v>162.05505653505043</v>
      </c>
    </row>
    <row r="3307" spans="1:2" x14ac:dyDescent="0.25">
      <c r="A3307" s="264">
        <v>3238</v>
      </c>
      <c r="B3307" s="263">
        <v>132.35066560530313</v>
      </c>
    </row>
    <row r="3308" spans="1:2" x14ac:dyDescent="0.25">
      <c r="A3308" s="264">
        <v>3239</v>
      </c>
      <c r="B3308" s="263">
        <v>94.732658582534768</v>
      </c>
    </row>
    <row r="3309" spans="1:2" x14ac:dyDescent="0.25">
      <c r="A3309" s="264">
        <v>3240</v>
      </c>
      <c r="B3309" s="263">
        <v>131.47777094962728</v>
      </c>
    </row>
    <row r="3310" spans="1:2" x14ac:dyDescent="0.25">
      <c r="A3310" s="264">
        <v>3241</v>
      </c>
      <c r="B3310" s="263">
        <v>77.800541734406579</v>
      </c>
    </row>
    <row r="3311" spans="1:2" x14ac:dyDescent="0.25">
      <c r="A3311" s="264">
        <v>3242</v>
      </c>
      <c r="B3311" s="263">
        <v>111.38921996955249</v>
      </c>
    </row>
    <row r="3312" spans="1:2" x14ac:dyDescent="0.25">
      <c r="A3312" s="264">
        <v>3243</v>
      </c>
      <c r="B3312" s="263">
        <v>119.25862252836144</v>
      </c>
    </row>
    <row r="3313" spans="1:2" x14ac:dyDescent="0.25">
      <c r="A3313" s="264">
        <v>3244</v>
      </c>
      <c r="B3313" s="263">
        <v>103.60735245422248</v>
      </c>
    </row>
    <row r="3314" spans="1:2" x14ac:dyDescent="0.25">
      <c r="A3314" s="264">
        <v>3245</v>
      </c>
      <c r="B3314" s="263">
        <v>106.7531390408781</v>
      </c>
    </row>
    <row r="3315" spans="1:2" x14ac:dyDescent="0.25">
      <c r="A3315" s="264">
        <v>3246</v>
      </c>
      <c r="B3315" s="263">
        <v>110.41078598109294</v>
      </c>
    </row>
    <row r="3316" spans="1:2" x14ac:dyDescent="0.25">
      <c r="A3316" s="264">
        <v>3247</v>
      </c>
      <c r="B3316" s="263">
        <v>132.80682168776502</v>
      </c>
    </row>
    <row r="3317" spans="1:2" x14ac:dyDescent="0.25">
      <c r="A3317" s="264">
        <v>3248</v>
      </c>
      <c r="B3317" s="263">
        <v>72.196968232187558</v>
      </c>
    </row>
    <row r="3318" spans="1:2" x14ac:dyDescent="0.25">
      <c r="A3318" s="264">
        <v>3249</v>
      </c>
      <c r="B3318" s="263">
        <v>68.467934343100069</v>
      </c>
    </row>
    <row r="3319" spans="1:2" x14ac:dyDescent="0.25">
      <c r="A3319" s="264">
        <v>3250</v>
      </c>
      <c r="B3319" s="263">
        <v>113.30940175125018</v>
      </c>
    </row>
    <row r="3320" spans="1:2" x14ac:dyDescent="0.25">
      <c r="A3320" s="264">
        <v>3251</v>
      </c>
      <c r="B3320" s="263">
        <v>162.49980465610687</v>
      </c>
    </row>
    <row r="3321" spans="1:2" x14ac:dyDescent="0.25">
      <c r="A3321" s="264">
        <v>3252</v>
      </c>
      <c r="B3321" s="263">
        <v>139.85537373417878</v>
      </c>
    </row>
    <row r="3322" spans="1:2" x14ac:dyDescent="0.25">
      <c r="A3322" s="264">
        <v>3253</v>
      </c>
      <c r="B3322" s="263">
        <v>157.92428060500285</v>
      </c>
    </row>
    <row r="3323" spans="1:2" x14ac:dyDescent="0.25">
      <c r="A3323" s="264">
        <v>3254</v>
      </c>
      <c r="B3323" s="263">
        <v>126.23924184757107</v>
      </c>
    </row>
    <row r="3324" spans="1:2" x14ac:dyDescent="0.25">
      <c r="A3324" s="264">
        <v>3255</v>
      </c>
      <c r="B3324" s="263">
        <v>140.54619378800894</v>
      </c>
    </row>
    <row r="3325" spans="1:2" x14ac:dyDescent="0.25">
      <c r="A3325" s="264">
        <v>3256</v>
      </c>
      <c r="B3325" s="263">
        <v>115.35910698835887</v>
      </c>
    </row>
    <row r="3326" spans="1:2" x14ac:dyDescent="0.25">
      <c r="A3326" s="264">
        <v>3257</v>
      </c>
      <c r="B3326" s="263">
        <v>115.60853949170131</v>
      </c>
    </row>
    <row r="3327" spans="1:2" x14ac:dyDescent="0.25">
      <c r="A3327" s="264">
        <v>3258</v>
      </c>
      <c r="B3327" s="263">
        <v>117.43125667216954</v>
      </c>
    </row>
    <row r="3328" spans="1:2" x14ac:dyDescent="0.25">
      <c r="A3328" s="264">
        <v>3259</v>
      </c>
      <c r="B3328" s="263">
        <v>81.14402395555058</v>
      </c>
    </row>
    <row r="3329" spans="1:2" x14ac:dyDescent="0.25">
      <c r="A3329" s="264">
        <v>3260</v>
      </c>
      <c r="B3329" s="263">
        <v>126.22162489919018</v>
      </c>
    </row>
    <row r="3330" spans="1:2" x14ac:dyDescent="0.25">
      <c r="A3330" s="264">
        <v>3261</v>
      </c>
      <c r="B3330" s="263">
        <v>101.49674748643237</v>
      </c>
    </row>
    <row r="3331" spans="1:2" x14ac:dyDescent="0.25">
      <c r="A3331" s="264">
        <v>3262</v>
      </c>
      <c r="B3331" s="263">
        <v>129.35689815251087</v>
      </c>
    </row>
    <row r="3332" spans="1:2" x14ac:dyDescent="0.25">
      <c r="A3332" s="264">
        <v>3263</v>
      </c>
      <c r="B3332" s="263">
        <v>114.72144318545833</v>
      </c>
    </row>
    <row r="3333" spans="1:2" x14ac:dyDescent="0.25">
      <c r="A3333" s="264">
        <v>3264</v>
      </c>
      <c r="B3333" s="263">
        <v>165.24251810124366</v>
      </c>
    </row>
    <row r="3334" spans="1:2" x14ac:dyDescent="0.25">
      <c r="A3334" s="264">
        <v>3265</v>
      </c>
      <c r="B3334" s="263">
        <v>111.06599339857733</v>
      </c>
    </row>
    <row r="3335" spans="1:2" x14ac:dyDescent="0.25">
      <c r="A3335" s="264">
        <v>3266</v>
      </c>
      <c r="B3335" s="263">
        <v>129.98369382202844</v>
      </c>
    </row>
    <row r="3336" spans="1:2" x14ac:dyDescent="0.25">
      <c r="A3336" s="264">
        <v>3267</v>
      </c>
      <c r="B3336" s="263">
        <v>107.16827068580704</v>
      </c>
    </row>
    <row r="3337" spans="1:2" x14ac:dyDescent="0.25">
      <c r="A3337" s="264">
        <v>3268</v>
      </c>
      <c r="B3337" s="263">
        <v>117.55277657070657</v>
      </c>
    </row>
    <row r="3338" spans="1:2" x14ac:dyDescent="0.25">
      <c r="A3338" s="264">
        <v>3269</v>
      </c>
      <c r="B3338" s="263">
        <v>91.825607226829334</v>
      </c>
    </row>
    <row r="3339" spans="1:2" x14ac:dyDescent="0.25">
      <c r="A3339" s="264">
        <v>3270</v>
      </c>
      <c r="B3339" s="263">
        <v>147.14509200571302</v>
      </c>
    </row>
    <row r="3340" spans="1:2" x14ac:dyDescent="0.25">
      <c r="A3340" s="264">
        <v>3271</v>
      </c>
      <c r="B3340" s="263">
        <v>111.39156203740245</v>
      </c>
    </row>
    <row r="3341" spans="1:2" x14ac:dyDescent="0.25">
      <c r="A3341" s="264">
        <v>3272</v>
      </c>
      <c r="B3341" s="263">
        <v>173.94869600749149</v>
      </c>
    </row>
    <row r="3342" spans="1:2" x14ac:dyDescent="0.25">
      <c r="A3342" s="264">
        <v>3273</v>
      </c>
      <c r="B3342" s="263">
        <v>135.50540155342145</v>
      </c>
    </row>
    <row r="3343" spans="1:2" x14ac:dyDescent="0.25">
      <c r="A3343" s="264">
        <v>3274</v>
      </c>
      <c r="B3343" s="263">
        <v>140.62013272797486</v>
      </c>
    </row>
    <row r="3344" spans="1:2" x14ac:dyDescent="0.25">
      <c r="A3344" s="264">
        <v>3275</v>
      </c>
      <c r="B3344" s="263">
        <v>128.30609010779662</v>
      </c>
    </row>
    <row r="3345" spans="1:2" x14ac:dyDescent="0.25">
      <c r="A3345" s="264">
        <v>3276</v>
      </c>
      <c r="B3345" s="263">
        <v>134.51726481274744</v>
      </c>
    </row>
    <row r="3346" spans="1:2" x14ac:dyDescent="0.25">
      <c r="A3346" s="264">
        <v>3277</v>
      </c>
      <c r="B3346" s="263">
        <v>170.13720059540719</v>
      </c>
    </row>
    <row r="3347" spans="1:2" x14ac:dyDescent="0.25">
      <c r="A3347" s="264">
        <v>3278</v>
      </c>
      <c r="B3347" s="263">
        <v>106.96046094992602</v>
      </c>
    </row>
    <row r="3348" spans="1:2" x14ac:dyDescent="0.25">
      <c r="A3348" s="264">
        <v>3279</v>
      </c>
      <c r="B3348" s="263">
        <v>108.78101807375796</v>
      </c>
    </row>
    <row r="3349" spans="1:2" x14ac:dyDescent="0.25">
      <c r="A3349" s="264">
        <v>3280</v>
      </c>
      <c r="B3349" s="263">
        <v>152.95544463507693</v>
      </c>
    </row>
    <row r="3350" spans="1:2" x14ac:dyDescent="0.25">
      <c r="A3350" s="264">
        <v>3281</v>
      </c>
      <c r="B3350" s="263">
        <v>105.0072723041748</v>
      </c>
    </row>
    <row r="3351" spans="1:2" x14ac:dyDescent="0.25">
      <c r="A3351" s="264">
        <v>3282</v>
      </c>
      <c r="B3351" s="263">
        <v>87.420253502647711</v>
      </c>
    </row>
    <row r="3352" spans="1:2" x14ac:dyDescent="0.25">
      <c r="A3352" s="264">
        <v>3283</v>
      </c>
      <c r="B3352" s="263">
        <v>119.36020695157387</v>
      </c>
    </row>
    <row r="3353" spans="1:2" x14ac:dyDescent="0.25">
      <c r="A3353" s="264">
        <v>3284</v>
      </c>
      <c r="B3353" s="263">
        <v>103.70239698022883</v>
      </c>
    </row>
    <row r="3354" spans="1:2" x14ac:dyDescent="0.25">
      <c r="A3354" s="264">
        <v>3285</v>
      </c>
      <c r="B3354" s="263">
        <v>129.8082279029023</v>
      </c>
    </row>
    <row r="3355" spans="1:2" x14ac:dyDescent="0.25">
      <c r="A3355" s="264">
        <v>3286</v>
      </c>
      <c r="B3355" s="263">
        <v>145.67562701828251</v>
      </c>
    </row>
    <row r="3356" spans="1:2" x14ac:dyDescent="0.25">
      <c r="A3356" s="264">
        <v>3287</v>
      </c>
      <c r="B3356" s="263">
        <v>97.248310566305506</v>
      </c>
    </row>
    <row r="3357" spans="1:2" x14ac:dyDescent="0.25">
      <c r="A3357" s="264">
        <v>3288</v>
      </c>
      <c r="B3357" s="263">
        <v>121.84122305755045</v>
      </c>
    </row>
    <row r="3358" spans="1:2" x14ac:dyDescent="0.25">
      <c r="A3358" s="264">
        <v>3289</v>
      </c>
      <c r="B3358" s="263">
        <v>106.35673990674864</v>
      </c>
    </row>
    <row r="3359" spans="1:2" x14ac:dyDescent="0.25">
      <c r="A3359" s="264">
        <v>3290</v>
      </c>
      <c r="B3359" s="263">
        <v>134.82116283790822</v>
      </c>
    </row>
    <row r="3360" spans="1:2" x14ac:dyDescent="0.25">
      <c r="A3360" s="264">
        <v>3291</v>
      </c>
      <c r="B3360" s="263">
        <v>103.22771799277692</v>
      </c>
    </row>
    <row r="3361" spans="1:2" x14ac:dyDescent="0.25">
      <c r="A3361" s="264">
        <v>3292</v>
      </c>
      <c r="B3361" s="263">
        <v>159.26747139743696</v>
      </c>
    </row>
    <row r="3362" spans="1:2" x14ac:dyDescent="0.25">
      <c r="A3362" s="264">
        <v>3293</v>
      </c>
      <c r="B3362" s="263">
        <v>134.49116521978655</v>
      </c>
    </row>
    <row r="3363" spans="1:2" x14ac:dyDescent="0.25">
      <c r="A3363" s="264">
        <v>3294</v>
      </c>
      <c r="B3363" s="263">
        <v>122.35021025422196</v>
      </c>
    </row>
    <row r="3364" spans="1:2" x14ac:dyDescent="0.25">
      <c r="A3364" s="264">
        <v>3295</v>
      </c>
      <c r="B3364" s="263">
        <v>156.72310471605317</v>
      </c>
    </row>
    <row r="3365" spans="1:2" x14ac:dyDescent="0.25">
      <c r="A3365" s="264">
        <v>3296</v>
      </c>
      <c r="B3365" s="263">
        <v>133.72743939069792</v>
      </c>
    </row>
    <row r="3366" spans="1:2" x14ac:dyDescent="0.25">
      <c r="A3366" s="264">
        <v>3297</v>
      </c>
      <c r="B3366" s="263">
        <v>94.987967045063016</v>
      </c>
    </row>
    <row r="3367" spans="1:2" x14ac:dyDescent="0.25">
      <c r="A3367" s="264">
        <v>3298</v>
      </c>
      <c r="B3367" s="263">
        <v>80.042157844000116</v>
      </c>
    </row>
    <row r="3368" spans="1:2" x14ac:dyDescent="0.25">
      <c r="A3368" s="264">
        <v>3299</v>
      </c>
      <c r="B3368" s="263">
        <v>130.5046084088878</v>
      </c>
    </row>
    <row r="3369" spans="1:2" x14ac:dyDescent="0.25">
      <c r="A3369" s="264">
        <v>3300</v>
      </c>
      <c r="B3369" s="263">
        <v>146.09418839070534</v>
      </c>
    </row>
    <row r="3370" spans="1:2" x14ac:dyDescent="0.25">
      <c r="A3370" s="264">
        <v>3301</v>
      </c>
      <c r="B3370" s="263">
        <v>166.65329604117284</v>
      </c>
    </row>
    <row r="3371" spans="1:2" x14ac:dyDescent="0.25">
      <c r="A3371" s="264">
        <v>3302</v>
      </c>
      <c r="B3371" s="263">
        <v>142.50252031646801</v>
      </c>
    </row>
    <row r="3372" spans="1:2" x14ac:dyDescent="0.25">
      <c r="A3372" s="264">
        <v>3303</v>
      </c>
      <c r="B3372" s="263">
        <v>97.901774006887223</v>
      </c>
    </row>
    <row r="3373" spans="1:2" x14ac:dyDescent="0.25">
      <c r="A3373" s="264">
        <v>3304</v>
      </c>
      <c r="B3373" s="263">
        <v>194.25187901482283</v>
      </c>
    </row>
    <row r="3374" spans="1:2" x14ac:dyDescent="0.25">
      <c r="A3374" s="264">
        <v>3305</v>
      </c>
      <c r="B3374" s="263">
        <v>129.95376506888175</v>
      </c>
    </row>
    <row r="3375" spans="1:2" x14ac:dyDescent="0.25">
      <c r="A3375" s="264">
        <v>3306</v>
      </c>
      <c r="B3375" s="263">
        <v>84.095551900944088</v>
      </c>
    </row>
    <row r="3376" spans="1:2" x14ac:dyDescent="0.25">
      <c r="A3376" s="264">
        <v>3307</v>
      </c>
      <c r="B3376" s="263">
        <v>131.01841619907222</v>
      </c>
    </row>
    <row r="3377" spans="1:2" x14ac:dyDescent="0.25">
      <c r="A3377" s="264">
        <v>3308</v>
      </c>
      <c r="B3377" s="263">
        <v>157.03923289559594</v>
      </c>
    </row>
    <row r="3378" spans="1:2" x14ac:dyDescent="0.25">
      <c r="A3378" s="264">
        <v>3309</v>
      </c>
      <c r="B3378" s="263">
        <v>101.04136638452664</v>
      </c>
    </row>
    <row r="3379" spans="1:2" x14ac:dyDescent="0.25">
      <c r="A3379" s="264">
        <v>3310</v>
      </c>
      <c r="B3379" s="263">
        <v>95.676687682006104</v>
      </c>
    </row>
    <row r="3380" spans="1:2" x14ac:dyDescent="0.25">
      <c r="A3380" s="264">
        <v>3311</v>
      </c>
      <c r="B3380" s="263">
        <v>131.51083244618044</v>
      </c>
    </row>
    <row r="3381" spans="1:2" x14ac:dyDescent="0.25">
      <c r="A3381" s="264">
        <v>3312</v>
      </c>
      <c r="B3381" s="263">
        <v>160.13482613011701</v>
      </c>
    </row>
    <row r="3382" spans="1:2" x14ac:dyDescent="0.25">
      <c r="A3382" s="264">
        <v>3313</v>
      </c>
      <c r="B3382" s="263">
        <v>103.84911539770792</v>
      </c>
    </row>
    <row r="3383" spans="1:2" x14ac:dyDescent="0.25">
      <c r="A3383" s="264">
        <v>3314</v>
      </c>
      <c r="B3383" s="263">
        <v>121.96468462697023</v>
      </c>
    </row>
    <row r="3384" spans="1:2" x14ac:dyDescent="0.25">
      <c r="A3384" s="264">
        <v>3315</v>
      </c>
      <c r="B3384" s="263">
        <v>91.830283463092456</v>
      </c>
    </row>
    <row r="3385" spans="1:2" x14ac:dyDescent="0.25">
      <c r="A3385" s="264">
        <v>3316</v>
      </c>
      <c r="B3385" s="263">
        <v>100.64776633503354</v>
      </c>
    </row>
    <row r="3386" spans="1:2" x14ac:dyDescent="0.25">
      <c r="A3386" s="264">
        <v>3317</v>
      </c>
      <c r="B3386" s="263">
        <v>153.35871857925036</v>
      </c>
    </row>
    <row r="3387" spans="1:2" x14ac:dyDescent="0.25">
      <c r="A3387" s="264">
        <v>3318</v>
      </c>
      <c r="B3387" s="263">
        <v>141.48539576441144</v>
      </c>
    </row>
    <row r="3388" spans="1:2" x14ac:dyDescent="0.25">
      <c r="A3388" s="264">
        <v>3319</v>
      </c>
      <c r="B3388" s="263">
        <v>134.89241899102745</v>
      </c>
    </row>
    <row r="3389" spans="1:2" x14ac:dyDescent="0.25">
      <c r="A3389" s="264">
        <v>3320</v>
      </c>
      <c r="B3389" s="263">
        <v>95.655863866366388</v>
      </c>
    </row>
    <row r="3390" spans="1:2" x14ac:dyDescent="0.25">
      <c r="A3390" s="264">
        <v>3321</v>
      </c>
      <c r="B3390" s="263">
        <v>100.544963102845</v>
      </c>
    </row>
    <row r="3391" spans="1:2" x14ac:dyDescent="0.25">
      <c r="A3391" s="264">
        <v>3322</v>
      </c>
      <c r="B3391" s="263">
        <v>109.24220689707248</v>
      </c>
    </row>
    <row r="3392" spans="1:2" x14ac:dyDescent="0.25">
      <c r="A3392" s="264">
        <v>3323</v>
      </c>
      <c r="B3392" s="263">
        <v>132.48031845768824</v>
      </c>
    </row>
    <row r="3393" spans="1:2" x14ac:dyDescent="0.25">
      <c r="A3393" s="264">
        <v>3324</v>
      </c>
      <c r="B3393" s="263">
        <v>97.21391599617715</v>
      </c>
    </row>
    <row r="3394" spans="1:2" x14ac:dyDescent="0.25">
      <c r="A3394" s="264">
        <v>3325</v>
      </c>
      <c r="B3394" s="263">
        <v>107.86467645078753</v>
      </c>
    </row>
    <row r="3395" spans="1:2" x14ac:dyDescent="0.25">
      <c r="A3395" s="264">
        <v>3326</v>
      </c>
      <c r="B3395" s="263">
        <v>53.753279773406462</v>
      </c>
    </row>
    <row r="3396" spans="1:2" x14ac:dyDescent="0.25">
      <c r="A3396" s="264">
        <v>3327</v>
      </c>
      <c r="B3396" s="263">
        <v>93.179252707897561</v>
      </c>
    </row>
    <row r="3397" spans="1:2" x14ac:dyDescent="0.25">
      <c r="A3397" s="264">
        <v>3328</v>
      </c>
      <c r="B3397" s="263">
        <v>85.446089919008841</v>
      </c>
    </row>
    <row r="3398" spans="1:2" x14ac:dyDescent="0.25">
      <c r="A3398" s="264">
        <v>3329</v>
      </c>
      <c r="B3398" s="263">
        <v>135.46989708473703</v>
      </c>
    </row>
    <row r="3399" spans="1:2" x14ac:dyDescent="0.25">
      <c r="A3399" s="264">
        <v>3330</v>
      </c>
      <c r="B3399" s="263">
        <v>148.13669476107606</v>
      </c>
    </row>
    <row r="3400" spans="1:2" x14ac:dyDescent="0.25">
      <c r="A3400" s="264">
        <v>3331</v>
      </c>
      <c r="B3400" s="263">
        <v>178.81606997105263</v>
      </c>
    </row>
    <row r="3401" spans="1:2" x14ac:dyDescent="0.25">
      <c r="A3401" s="264">
        <v>3332</v>
      </c>
      <c r="B3401" s="263">
        <v>144.6340555556171</v>
      </c>
    </row>
    <row r="3402" spans="1:2" x14ac:dyDescent="0.25">
      <c r="A3402" s="264">
        <v>3333</v>
      </c>
      <c r="B3402" s="263">
        <v>113.5854114301893</v>
      </c>
    </row>
    <row r="3403" spans="1:2" x14ac:dyDescent="0.25">
      <c r="A3403" s="264">
        <v>3334</v>
      </c>
      <c r="B3403" s="263">
        <v>135.53074646564517</v>
      </c>
    </row>
    <row r="3404" spans="1:2" x14ac:dyDescent="0.25">
      <c r="A3404" s="264">
        <v>3335</v>
      </c>
      <c r="B3404" s="263">
        <v>98.124633135071747</v>
      </c>
    </row>
    <row r="3405" spans="1:2" x14ac:dyDescent="0.25">
      <c r="A3405" s="264">
        <v>3336</v>
      </c>
      <c r="B3405" s="263">
        <v>152.14567558516779</v>
      </c>
    </row>
    <row r="3406" spans="1:2" x14ac:dyDescent="0.25">
      <c r="A3406" s="264">
        <v>3337</v>
      </c>
      <c r="B3406" s="263">
        <v>110.32202708402778</v>
      </c>
    </row>
    <row r="3407" spans="1:2" x14ac:dyDescent="0.25">
      <c r="A3407" s="264">
        <v>3338</v>
      </c>
      <c r="B3407" s="263">
        <v>125.64313279685022</v>
      </c>
    </row>
    <row r="3408" spans="1:2" x14ac:dyDescent="0.25">
      <c r="A3408" s="264">
        <v>3339</v>
      </c>
      <c r="B3408" s="263">
        <v>132.95585145316267</v>
      </c>
    </row>
    <row r="3409" spans="1:2" x14ac:dyDescent="0.25">
      <c r="A3409" s="264">
        <v>3340</v>
      </c>
      <c r="B3409" s="263">
        <v>129.37071686024635</v>
      </c>
    </row>
    <row r="3410" spans="1:2" x14ac:dyDescent="0.25">
      <c r="A3410" s="264">
        <v>3341</v>
      </c>
      <c r="B3410" s="263">
        <v>121.17539570441801</v>
      </c>
    </row>
    <row r="3411" spans="1:2" x14ac:dyDescent="0.25">
      <c r="A3411" s="264">
        <v>3342</v>
      </c>
      <c r="B3411" s="263">
        <v>130.46879926329655</v>
      </c>
    </row>
    <row r="3412" spans="1:2" x14ac:dyDescent="0.25">
      <c r="A3412" s="264">
        <v>3343</v>
      </c>
      <c r="B3412" s="263">
        <v>118.08307787701318</v>
      </c>
    </row>
    <row r="3413" spans="1:2" x14ac:dyDescent="0.25">
      <c r="A3413" s="264">
        <v>3344</v>
      </c>
      <c r="B3413" s="263">
        <v>137.87969543747835</v>
      </c>
    </row>
    <row r="3414" spans="1:2" x14ac:dyDescent="0.25">
      <c r="A3414" s="264">
        <v>3345</v>
      </c>
      <c r="B3414" s="263">
        <v>101.77951576983479</v>
      </c>
    </row>
    <row r="3415" spans="1:2" x14ac:dyDescent="0.25">
      <c r="A3415" s="264">
        <v>3346</v>
      </c>
      <c r="B3415" s="263">
        <v>105.07853870258188</v>
      </c>
    </row>
    <row r="3416" spans="1:2" x14ac:dyDescent="0.25">
      <c r="A3416" s="264">
        <v>3347</v>
      </c>
      <c r="B3416" s="263">
        <v>135.96403582069306</v>
      </c>
    </row>
    <row r="3417" spans="1:2" x14ac:dyDescent="0.25">
      <c r="A3417" s="264">
        <v>3348</v>
      </c>
      <c r="B3417" s="263">
        <v>115.92727350049786</v>
      </c>
    </row>
    <row r="3418" spans="1:2" x14ac:dyDescent="0.25">
      <c r="A3418" s="264">
        <v>3349</v>
      </c>
      <c r="B3418" s="263">
        <v>103.76914969853216</v>
      </c>
    </row>
    <row r="3419" spans="1:2" x14ac:dyDescent="0.25">
      <c r="A3419" s="264">
        <v>3350</v>
      </c>
      <c r="B3419" s="263">
        <v>128.61969675323124</v>
      </c>
    </row>
    <row r="3420" spans="1:2" x14ac:dyDescent="0.25">
      <c r="A3420" s="264">
        <v>3351</v>
      </c>
      <c r="B3420" s="263">
        <v>106.87680133691228</v>
      </c>
    </row>
    <row r="3421" spans="1:2" x14ac:dyDescent="0.25">
      <c r="A3421" s="264">
        <v>3352</v>
      </c>
      <c r="B3421" s="263">
        <v>97.519371926554683</v>
      </c>
    </row>
    <row r="3422" spans="1:2" x14ac:dyDescent="0.25">
      <c r="A3422" s="264">
        <v>3353</v>
      </c>
      <c r="B3422" s="263">
        <v>153.85081475249541</v>
      </c>
    </row>
    <row r="3423" spans="1:2" x14ac:dyDescent="0.25">
      <c r="A3423" s="264">
        <v>3354</v>
      </c>
      <c r="B3423" s="263">
        <v>101.33913324059256</v>
      </c>
    </row>
    <row r="3424" spans="1:2" x14ac:dyDescent="0.25">
      <c r="A3424" s="264">
        <v>3355</v>
      </c>
      <c r="B3424" s="263">
        <v>148.62684056526243</v>
      </c>
    </row>
    <row r="3425" spans="1:2" x14ac:dyDescent="0.25">
      <c r="A3425" s="264">
        <v>3356</v>
      </c>
      <c r="B3425" s="263">
        <v>125.34891134591315</v>
      </c>
    </row>
    <row r="3426" spans="1:2" x14ac:dyDescent="0.25">
      <c r="A3426" s="264">
        <v>3357</v>
      </c>
      <c r="B3426" s="263">
        <v>128.81050593207945</v>
      </c>
    </row>
    <row r="3427" spans="1:2" x14ac:dyDescent="0.25">
      <c r="A3427" s="264">
        <v>3358</v>
      </c>
      <c r="B3427" s="263">
        <v>150.6106614324589</v>
      </c>
    </row>
    <row r="3428" spans="1:2" x14ac:dyDescent="0.25">
      <c r="A3428" s="264">
        <v>3359</v>
      </c>
      <c r="B3428" s="263">
        <v>104.22194175981178</v>
      </c>
    </row>
    <row r="3429" spans="1:2" x14ac:dyDescent="0.25">
      <c r="A3429" s="264">
        <v>3360</v>
      </c>
      <c r="B3429" s="263">
        <v>88.17337649507698</v>
      </c>
    </row>
    <row r="3430" spans="1:2" x14ac:dyDescent="0.25">
      <c r="A3430" s="264">
        <v>3361</v>
      </c>
      <c r="B3430" s="263">
        <v>143.25331800200507</v>
      </c>
    </row>
    <row r="3431" spans="1:2" x14ac:dyDescent="0.25">
      <c r="A3431" s="264">
        <v>3362</v>
      </c>
      <c r="B3431" s="263">
        <v>126.43389451844922</v>
      </c>
    </row>
    <row r="3432" spans="1:2" x14ac:dyDescent="0.25">
      <c r="A3432" s="264">
        <v>3363</v>
      </c>
      <c r="B3432" s="263">
        <v>129.43534591196402</v>
      </c>
    </row>
    <row r="3433" spans="1:2" x14ac:dyDescent="0.25">
      <c r="A3433" s="264">
        <v>3364</v>
      </c>
      <c r="B3433" s="263">
        <v>116.39724091218064</v>
      </c>
    </row>
    <row r="3434" spans="1:2" x14ac:dyDescent="0.25">
      <c r="A3434" s="264">
        <v>3365</v>
      </c>
      <c r="B3434" s="263">
        <v>110.39679659274208</v>
      </c>
    </row>
    <row r="3435" spans="1:2" x14ac:dyDescent="0.25">
      <c r="A3435" s="264">
        <v>3366</v>
      </c>
      <c r="B3435" s="263">
        <v>142.78245646160823</v>
      </c>
    </row>
    <row r="3436" spans="1:2" x14ac:dyDescent="0.25">
      <c r="A3436" s="264">
        <v>3367</v>
      </c>
      <c r="B3436" s="263">
        <v>90.711581053078334</v>
      </c>
    </row>
    <row r="3437" spans="1:2" x14ac:dyDescent="0.25">
      <c r="A3437" s="264">
        <v>3368</v>
      </c>
      <c r="B3437" s="263">
        <v>114.95447361523964</v>
      </c>
    </row>
    <row r="3438" spans="1:2" x14ac:dyDescent="0.25">
      <c r="A3438" s="264">
        <v>3369</v>
      </c>
      <c r="B3438" s="263">
        <v>118.883150250196</v>
      </c>
    </row>
    <row r="3439" spans="1:2" x14ac:dyDescent="0.25">
      <c r="A3439" s="264">
        <v>3370</v>
      </c>
      <c r="B3439" s="263">
        <v>158.91704176174795</v>
      </c>
    </row>
    <row r="3440" spans="1:2" x14ac:dyDescent="0.25">
      <c r="A3440" s="264">
        <v>3371</v>
      </c>
      <c r="B3440" s="263">
        <v>148.29791526337991</v>
      </c>
    </row>
    <row r="3441" spans="1:2" x14ac:dyDescent="0.25">
      <c r="A3441" s="264">
        <v>3372</v>
      </c>
      <c r="B3441" s="263">
        <v>163.79615061371243</v>
      </c>
    </row>
    <row r="3442" spans="1:2" x14ac:dyDescent="0.25">
      <c r="A3442" s="264">
        <v>3373</v>
      </c>
      <c r="B3442" s="263">
        <v>126.95711060282825</v>
      </c>
    </row>
    <row r="3443" spans="1:2" x14ac:dyDescent="0.25">
      <c r="A3443" s="264">
        <v>3374</v>
      </c>
      <c r="B3443" s="263">
        <v>114.39565109796885</v>
      </c>
    </row>
    <row r="3444" spans="1:2" x14ac:dyDescent="0.25">
      <c r="A3444" s="264">
        <v>3375</v>
      </c>
      <c r="B3444" s="263">
        <v>133.9133955014313</v>
      </c>
    </row>
    <row r="3445" spans="1:2" x14ac:dyDescent="0.25">
      <c r="A3445" s="264">
        <v>3376</v>
      </c>
      <c r="B3445" s="263">
        <v>144.50860727009024</v>
      </c>
    </row>
    <row r="3446" spans="1:2" x14ac:dyDescent="0.25">
      <c r="A3446" s="264">
        <v>3377</v>
      </c>
      <c r="B3446" s="263">
        <v>142.74391332653019</v>
      </c>
    </row>
    <row r="3447" spans="1:2" x14ac:dyDescent="0.25">
      <c r="A3447" s="264">
        <v>3378</v>
      </c>
      <c r="B3447" s="263">
        <v>108.15378490558525</v>
      </c>
    </row>
    <row r="3448" spans="1:2" x14ac:dyDescent="0.25">
      <c r="A3448" s="264">
        <v>3379</v>
      </c>
      <c r="B3448" s="263">
        <v>118.59404184997324</v>
      </c>
    </row>
    <row r="3449" spans="1:2" x14ac:dyDescent="0.25">
      <c r="A3449" s="264">
        <v>3380</v>
      </c>
      <c r="B3449" s="263">
        <v>88.781616533477234</v>
      </c>
    </row>
    <row r="3450" spans="1:2" x14ac:dyDescent="0.25">
      <c r="A3450" s="264">
        <v>3381</v>
      </c>
      <c r="B3450" s="263">
        <v>91.088818893595857</v>
      </c>
    </row>
    <row r="3451" spans="1:2" x14ac:dyDescent="0.25">
      <c r="A3451" s="264">
        <v>3382</v>
      </c>
      <c r="B3451" s="263">
        <v>113.0246467603085</v>
      </c>
    </row>
    <row r="3452" spans="1:2" x14ac:dyDescent="0.25">
      <c r="A3452" s="264">
        <v>3383</v>
      </c>
      <c r="B3452" s="263">
        <v>170.95058769491666</v>
      </c>
    </row>
    <row r="3453" spans="1:2" x14ac:dyDescent="0.25">
      <c r="A3453" s="264">
        <v>3384</v>
      </c>
      <c r="B3453" s="263">
        <v>152.59811676375242</v>
      </c>
    </row>
    <row r="3454" spans="1:2" x14ac:dyDescent="0.25">
      <c r="A3454" s="264">
        <v>3385</v>
      </c>
      <c r="B3454" s="263">
        <v>154.94565030137892</v>
      </c>
    </row>
    <row r="3455" spans="1:2" x14ac:dyDescent="0.25">
      <c r="A3455" s="264">
        <v>3386</v>
      </c>
      <c r="B3455" s="263">
        <v>61.827685561883278</v>
      </c>
    </row>
    <row r="3456" spans="1:2" x14ac:dyDescent="0.25">
      <c r="A3456" s="264">
        <v>3387</v>
      </c>
      <c r="B3456" s="263">
        <v>107.61452835182723</v>
      </c>
    </row>
    <row r="3457" spans="1:2" x14ac:dyDescent="0.25">
      <c r="A3457" s="264">
        <v>3388</v>
      </c>
      <c r="B3457" s="263">
        <v>140.36590290713536</v>
      </c>
    </row>
    <row r="3458" spans="1:2" x14ac:dyDescent="0.25">
      <c r="A3458" s="264">
        <v>3389</v>
      </c>
      <c r="B3458" s="263">
        <v>124.96753363161079</v>
      </c>
    </row>
    <row r="3459" spans="1:2" x14ac:dyDescent="0.25">
      <c r="A3459" s="264">
        <v>3390</v>
      </c>
      <c r="B3459" s="263">
        <v>139.21845428547292</v>
      </c>
    </row>
    <row r="3460" spans="1:2" x14ac:dyDescent="0.25">
      <c r="A3460" s="264">
        <v>3391</v>
      </c>
      <c r="B3460" s="263">
        <v>90.333074872431752</v>
      </c>
    </row>
    <row r="3461" spans="1:2" x14ac:dyDescent="0.25">
      <c r="A3461" s="264">
        <v>3392</v>
      </c>
      <c r="B3461" s="263">
        <v>136.15720406809757</v>
      </c>
    </row>
    <row r="3462" spans="1:2" x14ac:dyDescent="0.25">
      <c r="A3462" s="264">
        <v>3393</v>
      </c>
      <c r="B3462" s="263">
        <v>115.12563635760033</v>
      </c>
    </row>
    <row r="3463" spans="1:2" x14ac:dyDescent="0.25">
      <c r="A3463" s="264">
        <v>3394</v>
      </c>
      <c r="B3463" s="263">
        <v>84.989693183712291</v>
      </c>
    </row>
    <row r="3464" spans="1:2" x14ac:dyDescent="0.25">
      <c r="A3464" s="264">
        <v>3395</v>
      </c>
      <c r="B3464" s="263">
        <v>123.75438384197186</v>
      </c>
    </row>
    <row r="3465" spans="1:2" x14ac:dyDescent="0.25">
      <c r="A3465" s="264">
        <v>3396</v>
      </c>
      <c r="B3465" s="263">
        <v>107.87931181774394</v>
      </c>
    </row>
    <row r="3466" spans="1:2" x14ac:dyDescent="0.25">
      <c r="A3466" s="264">
        <v>3397</v>
      </c>
      <c r="B3466" s="263">
        <v>96.453717342544635</v>
      </c>
    </row>
    <row r="3467" spans="1:2" x14ac:dyDescent="0.25">
      <c r="A3467" s="264">
        <v>3398</v>
      </c>
      <c r="B3467" s="263">
        <v>121.09990834784739</v>
      </c>
    </row>
    <row r="3468" spans="1:2" x14ac:dyDescent="0.25">
      <c r="A3468" s="264">
        <v>3399</v>
      </c>
      <c r="B3468" s="263">
        <v>120.85953242578427</v>
      </c>
    </row>
    <row r="3469" spans="1:2" x14ac:dyDescent="0.25">
      <c r="A3469" s="264">
        <v>3400</v>
      </c>
      <c r="B3469" s="263">
        <v>149.11309029335087</v>
      </c>
    </row>
    <row r="3470" spans="1:2" x14ac:dyDescent="0.25">
      <c r="A3470" s="264">
        <v>3401</v>
      </c>
      <c r="B3470" s="263">
        <v>97.098002128381182</v>
      </c>
    </row>
    <row r="3471" spans="1:2" x14ac:dyDescent="0.25">
      <c r="A3471" s="264">
        <v>3402</v>
      </c>
      <c r="B3471" s="263">
        <v>113.75651414733819</v>
      </c>
    </row>
    <row r="3472" spans="1:2" x14ac:dyDescent="0.25">
      <c r="A3472" s="264">
        <v>3403</v>
      </c>
      <c r="B3472" s="263">
        <v>102.63427354938699</v>
      </c>
    </row>
    <row r="3473" spans="1:2" x14ac:dyDescent="0.25">
      <c r="A3473" s="264">
        <v>3404</v>
      </c>
      <c r="B3473" s="263">
        <v>142.38434360824502</v>
      </c>
    </row>
    <row r="3474" spans="1:2" x14ac:dyDescent="0.25">
      <c r="A3474" s="264">
        <v>3405</v>
      </c>
      <c r="B3474" s="263">
        <v>116.55038547767667</v>
      </c>
    </row>
    <row r="3475" spans="1:2" x14ac:dyDescent="0.25">
      <c r="A3475" s="264">
        <v>3406</v>
      </c>
      <c r="B3475" s="263">
        <v>106.99801216530848</v>
      </c>
    </row>
    <row r="3476" spans="1:2" x14ac:dyDescent="0.25">
      <c r="A3476" s="264">
        <v>3407</v>
      </c>
      <c r="B3476" s="263">
        <v>114.49144198891636</v>
      </c>
    </row>
    <row r="3477" spans="1:2" x14ac:dyDescent="0.25">
      <c r="A3477" s="264">
        <v>3408</v>
      </c>
      <c r="B3477" s="263">
        <v>126.25383897011969</v>
      </c>
    </row>
    <row r="3478" spans="1:2" x14ac:dyDescent="0.25">
      <c r="A3478" s="264">
        <v>3409</v>
      </c>
      <c r="B3478" s="263">
        <v>125.34602838147255</v>
      </c>
    </row>
    <row r="3479" spans="1:2" x14ac:dyDescent="0.25">
      <c r="A3479" s="264">
        <v>3410</v>
      </c>
      <c r="B3479" s="263">
        <v>118.28626498003236</v>
      </c>
    </row>
    <row r="3480" spans="1:2" x14ac:dyDescent="0.25">
      <c r="A3480" s="264">
        <v>3411</v>
      </c>
      <c r="B3480" s="263">
        <v>114.46043890484991</v>
      </c>
    </row>
    <row r="3481" spans="1:2" x14ac:dyDescent="0.25">
      <c r="A3481" s="264">
        <v>3412</v>
      </c>
      <c r="B3481" s="263">
        <v>125.2696896083408</v>
      </c>
    </row>
    <row r="3482" spans="1:2" x14ac:dyDescent="0.25">
      <c r="A3482" s="264">
        <v>3413</v>
      </c>
      <c r="B3482" s="263">
        <v>93.690551130280099</v>
      </c>
    </row>
    <row r="3483" spans="1:2" x14ac:dyDescent="0.25">
      <c r="A3483" s="264">
        <v>3414</v>
      </c>
      <c r="B3483" s="263">
        <v>147.22373985443912</v>
      </c>
    </row>
    <row r="3484" spans="1:2" x14ac:dyDescent="0.25">
      <c r="A3484" s="264">
        <v>3415</v>
      </c>
      <c r="B3484" s="263">
        <v>151.16848555411136</v>
      </c>
    </row>
    <row r="3485" spans="1:2" x14ac:dyDescent="0.25">
      <c r="A3485" s="264">
        <v>3416</v>
      </c>
      <c r="B3485" s="263">
        <v>76.968752029910718</v>
      </c>
    </row>
    <row r="3486" spans="1:2" x14ac:dyDescent="0.25">
      <c r="A3486" s="264">
        <v>3417</v>
      </c>
      <c r="B3486" s="263">
        <v>118.94198982149037</v>
      </c>
    </row>
    <row r="3487" spans="1:2" x14ac:dyDescent="0.25">
      <c r="A3487" s="264">
        <v>3418</v>
      </c>
      <c r="B3487" s="263">
        <v>114.07630192360315</v>
      </c>
    </row>
    <row r="3488" spans="1:2" x14ac:dyDescent="0.25">
      <c r="A3488" s="264">
        <v>3419</v>
      </c>
      <c r="B3488" s="263">
        <v>148.18860512818887</v>
      </c>
    </row>
    <row r="3489" spans="1:2" x14ac:dyDescent="0.25">
      <c r="A3489" s="264">
        <v>3420</v>
      </c>
      <c r="B3489" s="263">
        <v>107.64770915634726</v>
      </c>
    </row>
    <row r="3490" spans="1:2" x14ac:dyDescent="0.25">
      <c r="A3490" s="264">
        <v>3421</v>
      </c>
      <c r="B3490" s="263">
        <v>116.35646648759283</v>
      </c>
    </row>
    <row r="3491" spans="1:2" x14ac:dyDescent="0.25">
      <c r="A3491" s="264">
        <v>3422</v>
      </c>
      <c r="B3491" s="263">
        <v>93.471204112846493</v>
      </c>
    </row>
    <row r="3492" spans="1:2" x14ac:dyDescent="0.25">
      <c r="A3492" s="264">
        <v>3423</v>
      </c>
      <c r="B3492" s="263">
        <v>130.32371166166385</v>
      </c>
    </row>
    <row r="3493" spans="1:2" x14ac:dyDescent="0.25">
      <c r="A3493" s="264">
        <v>3424</v>
      </c>
      <c r="B3493" s="263">
        <v>132.79018984682952</v>
      </c>
    </row>
    <row r="3494" spans="1:2" x14ac:dyDescent="0.25">
      <c r="A3494" s="264">
        <v>3425</v>
      </c>
      <c r="B3494" s="263">
        <v>115.82978164019016</v>
      </c>
    </row>
    <row r="3495" spans="1:2" x14ac:dyDescent="0.25">
      <c r="A3495" s="264">
        <v>3426</v>
      </c>
      <c r="B3495" s="263">
        <v>112.68814861794708</v>
      </c>
    </row>
    <row r="3496" spans="1:2" x14ac:dyDescent="0.25">
      <c r="A3496" s="264">
        <v>3427</v>
      </c>
      <c r="B3496" s="263">
        <v>92.865277032928915</v>
      </c>
    </row>
    <row r="3497" spans="1:2" x14ac:dyDescent="0.25">
      <c r="A3497" s="264">
        <v>3428</v>
      </c>
      <c r="B3497" s="263">
        <v>151.22756071381815</v>
      </c>
    </row>
    <row r="3498" spans="1:2" x14ac:dyDescent="0.25">
      <c r="A3498" s="264">
        <v>3429</v>
      </c>
      <c r="B3498" s="263">
        <v>138.79825702669217</v>
      </c>
    </row>
    <row r="3499" spans="1:2" x14ac:dyDescent="0.25">
      <c r="A3499" s="264">
        <v>3430</v>
      </c>
      <c r="B3499" s="263">
        <v>160.36692463818417</v>
      </c>
    </row>
    <row r="3500" spans="1:2" x14ac:dyDescent="0.25">
      <c r="A3500" s="264">
        <v>3431</v>
      </c>
      <c r="B3500" s="263">
        <v>150.31700723292471</v>
      </c>
    </row>
    <row r="3501" spans="1:2" x14ac:dyDescent="0.25">
      <c r="A3501" s="264">
        <v>3432</v>
      </c>
      <c r="B3501" s="263">
        <v>136.5631784287049</v>
      </c>
    </row>
    <row r="3502" spans="1:2" x14ac:dyDescent="0.25">
      <c r="A3502" s="264">
        <v>3433</v>
      </c>
      <c r="B3502" s="263">
        <v>109.32151586827403</v>
      </c>
    </row>
    <row r="3503" spans="1:2" x14ac:dyDescent="0.25">
      <c r="A3503" s="264">
        <v>3434</v>
      </c>
      <c r="B3503" s="263">
        <v>89.647243599137482</v>
      </c>
    </row>
    <row r="3504" spans="1:2" x14ac:dyDescent="0.25">
      <c r="A3504" s="264">
        <v>3435</v>
      </c>
      <c r="B3504" s="263">
        <v>95.591334219541267</v>
      </c>
    </row>
    <row r="3505" spans="1:2" x14ac:dyDescent="0.25">
      <c r="A3505" s="264">
        <v>3436</v>
      </c>
      <c r="B3505" s="263">
        <v>88.610308915675745</v>
      </c>
    </row>
    <row r="3506" spans="1:2" x14ac:dyDescent="0.25">
      <c r="A3506" s="264">
        <v>3437</v>
      </c>
      <c r="B3506" s="263">
        <v>121.09409651413156</v>
      </c>
    </row>
    <row r="3507" spans="1:2" x14ac:dyDescent="0.25">
      <c r="A3507" s="264">
        <v>3438</v>
      </c>
      <c r="B3507" s="263">
        <v>92.573150206906163</v>
      </c>
    </row>
    <row r="3508" spans="1:2" x14ac:dyDescent="0.25">
      <c r="A3508" s="264">
        <v>3439</v>
      </c>
      <c r="B3508" s="263">
        <v>141.71179015828764</v>
      </c>
    </row>
    <row r="3509" spans="1:2" x14ac:dyDescent="0.25">
      <c r="A3509" s="264">
        <v>3440</v>
      </c>
      <c r="B3509" s="263">
        <v>133.28664382458672</v>
      </c>
    </row>
    <row r="3510" spans="1:2" x14ac:dyDescent="0.25">
      <c r="A3510" s="264">
        <v>3441</v>
      </c>
      <c r="B3510" s="263">
        <v>138.96070381150307</v>
      </c>
    </row>
    <row r="3511" spans="1:2" x14ac:dyDescent="0.25">
      <c r="A3511" s="264">
        <v>3442</v>
      </c>
      <c r="B3511" s="263">
        <v>136.99172000210089</v>
      </c>
    </row>
    <row r="3512" spans="1:2" x14ac:dyDescent="0.25">
      <c r="A3512" s="264">
        <v>3443</v>
      </c>
      <c r="B3512" s="263">
        <v>108.80683171849023</v>
      </c>
    </row>
    <row r="3513" spans="1:2" x14ac:dyDescent="0.25">
      <c r="A3513" s="264">
        <v>3444</v>
      </c>
      <c r="B3513" s="263">
        <v>124.07001379416852</v>
      </c>
    </row>
    <row r="3514" spans="1:2" x14ac:dyDescent="0.25">
      <c r="A3514" s="264">
        <v>3445</v>
      </c>
      <c r="B3514" s="263">
        <v>100.55125220625109</v>
      </c>
    </row>
    <row r="3515" spans="1:2" x14ac:dyDescent="0.25">
      <c r="A3515" s="264">
        <v>3446</v>
      </c>
      <c r="B3515" s="263">
        <v>132.4523523048959</v>
      </c>
    </row>
    <row r="3516" spans="1:2" x14ac:dyDescent="0.25">
      <c r="A3516" s="264">
        <v>3447</v>
      </c>
      <c r="B3516" s="263">
        <v>137.4319353352424</v>
      </c>
    </row>
    <row r="3517" spans="1:2" x14ac:dyDescent="0.25">
      <c r="A3517" s="264">
        <v>3448</v>
      </c>
      <c r="B3517" s="263">
        <v>135.85487721787203</v>
      </c>
    </row>
    <row r="3518" spans="1:2" x14ac:dyDescent="0.25">
      <c r="A3518" s="264">
        <v>3449</v>
      </c>
      <c r="B3518" s="263">
        <v>135.80785038589224</v>
      </c>
    </row>
    <row r="3519" spans="1:2" x14ac:dyDescent="0.25">
      <c r="A3519" s="264">
        <v>3450</v>
      </c>
      <c r="B3519" s="263">
        <v>135.12190886288761</v>
      </c>
    </row>
    <row r="3520" spans="1:2" x14ac:dyDescent="0.25">
      <c r="A3520" s="264">
        <v>3451</v>
      </c>
      <c r="B3520" s="263">
        <v>123.46820067386089</v>
      </c>
    </row>
    <row r="3521" spans="1:2" x14ac:dyDescent="0.25">
      <c r="A3521" s="264">
        <v>3452</v>
      </c>
      <c r="B3521" s="263">
        <v>99.708758515343717</v>
      </c>
    </row>
    <row r="3522" spans="1:2" x14ac:dyDescent="0.25">
      <c r="A3522" s="264">
        <v>3453</v>
      </c>
      <c r="B3522" s="263">
        <v>102.25304682495056</v>
      </c>
    </row>
    <row r="3523" spans="1:2" x14ac:dyDescent="0.25">
      <c r="A3523" s="264">
        <v>3454</v>
      </c>
      <c r="B3523" s="263">
        <v>105.81774550577506</v>
      </c>
    </row>
    <row r="3524" spans="1:2" x14ac:dyDescent="0.25">
      <c r="A3524" s="264">
        <v>3455</v>
      </c>
      <c r="B3524" s="263">
        <v>140.99001280982694</v>
      </c>
    </row>
    <row r="3525" spans="1:2" x14ac:dyDescent="0.25">
      <c r="A3525" s="264">
        <v>3456</v>
      </c>
      <c r="B3525" s="263">
        <v>120.08349334653118</v>
      </c>
    </row>
    <row r="3526" spans="1:2" x14ac:dyDescent="0.25">
      <c r="A3526" s="264">
        <v>3457</v>
      </c>
      <c r="B3526" s="263">
        <v>155.10227637941921</v>
      </c>
    </row>
    <row r="3527" spans="1:2" x14ac:dyDescent="0.25">
      <c r="A3527" s="264">
        <v>3458</v>
      </c>
      <c r="B3527" s="263">
        <v>134.2759650232901</v>
      </c>
    </row>
    <row r="3528" spans="1:2" x14ac:dyDescent="0.25">
      <c r="A3528" s="264">
        <v>3459</v>
      </c>
      <c r="B3528" s="263">
        <v>144.48283723173586</v>
      </c>
    </row>
    <row r="3529" spans="1:2" x14ac:dyDescent="0.25">
      <c r="A3529" s="264">
        <v>3460</v>
      </c>
      <c r="B3529" s="263">
        <v>107.25753080604018</v>
      </c>
    </row>
    <row r="3530" spans="1:2" x14ac:dyDescent="0.25">
      <c r="A3530" s="264">
        <v>3461</v>
      </c>
      <c r="B3530" s="263">
        <v>105.94402764001201</v>
      </c>
    </row>
    <row r="3531" spans="1:2" x14ac:dyDescent="0.25">
      <c r="A3531" s="264">
        <v>3462</v>
      </c>
      <c r="B3531" s="263">
        <v>120.03414378303469</v>
      </c>
    </row>
    <row r="3532" spans="1:2" x14ac:dyDescent="0.25">
      <c r="A3532" s="264">
        <v>3463</v>
      </c>
      <c r="B3532" s="263">
        <v>140.22441307260394</v>
      </c>
    </row>
    <row r="3533" spans="1:2" x14ac:dyDescent="0.25">
      <c r="A3533" s="264">
        <v>3464</v>
      </c>
      <c r="B3533" s="263">
        <v>135.73117614147773</v>
      </c>
    </row>
    <row r="3534" spans="1:2" x14ac:dyDescent="0.25">
      <c r="A3534" s="264">
        <v>3465</v>
      </c>
      <c r="B3534" s="263">
        <v>106.69105718225029</v>
      </c>
    </row>
    <row r="3535" spans="1:2" x14ac:dyDescent="0.25">
      <c r="A3535" s="264">
        <v>3466</v>
      </c>
      <c r="B3535" s="263">
        <v>142.83258392279046</v>
      </c>
    </row>
    <row r="3536" spans="1:2" x14ac:dyDescent="0.25">
      <c r="A3536" s="264">
        <v>3467</v>
      </c>
      <c r="B3536" s="263">
        <v>144.54402528801256</v>
      </c>
    </row>
    <row r="3537" spans="1:2" x14ac:dyDescent="0.25">
      <c r="A3537" s="264">
        <v>3468</v>
      </c>
      <c r="B3537" s="263">
        <v>157.99493055596221</v>
      </c>
    </row>
    <row r="3538" spans="1:2" x14ac:dyDescent="0.25">
      <c r="A3538" s="264">
        <v>3469</v>
      </c>
      <c r="B3538" s="263">
        <v>86.171352943166511</v>
      </c>
    </row>
    <row r="3539" spans="1:2" x14ac:dyDescent="0.25">
      <c r="A3539" s="264">
        <v>3470</v>
      </c>
      <c r="B3539" s="263">
        <v>95.770038438398331</v>
      </c>
    </row>
    <row r="3540" spans="1:2" x14ac:dyDescent="0.25">
      <c r="A3540" s="264">
        <v>3471</v>
      </c>
      <c r="B3540" s="263">
        <v>119.77290821486461</v>
      </c>
    </row>
    <row r="3541" spans="1:2" x14ac:dyDescent="0.25">
      <c r="A3541" s="264">
        <v>3472</v>
      </c>
      <c r="B3541" s="263">
        <v>82.82132570998283</v>
      </c>
    </row>
    <row r="3542" spans="1:2" x14ac:dyDescent="0.25">
      <c r="A3542" s="264">
        <v>3473</v>
      </c>
      <c r="B3542" s="263">
        <v>132.18465958996643</v>
      </c>
    </row>
    <row r="3543" spans="1:2" x14ac:dyDescent="0.25">
      <c r="A3543" s="264">
        <v>3474</v>
      </c>
      <c r="B3543" s="263">
        <v>75.456650328850429</v>
      </c>
    </row>
    <row r="3544" spans="1:2" x14ac:dyDescent="0.25">
      <c r="A3544" s="264">
        <v>3475</v>
      </c>
      <c r="B3544" s="263">
        <v>124.46387537756014</v>
      </c>
    </row>
    <row r="3545" spans="1:2" x14ac:dyDescent="0.25">
      <c r="A3545" s="264">
        <v>3476</v>
      </c>
      <c r="B3545" s="263">
        <v>126.24300778269294</v>
      </c>
    </row>
    <row r="3546" spans="1:2" x14ac:dyDescent="0.25">
      <c r="A3546" s="264">
        <v>3477</v>
      </c>
      <c r="B3546" s="263">
        <v>143.50808111064981</v>
      </c>
    </row>
    <row r="3547" spans="1:2" x14ac:dyDescent="0.25">
      <c r="A3547" s="264">
        <v>3478</v>
      </c>
      <c r="B3547" s="263">
        <v>147.77587038032144</v>
      </c>
    </row>
    <row r="3548" spans="1:2" x14ac:dyDescent="0.25">
      <c r="A3548" s="264">
        <v>3479</v>
      </c>
      <c r="B3548" s="263">
        <v>108.93294153041907</v>
      </c>
    </row>
    <row r="3549" spans="1:2" x14ac:dyDescent="0.25">
      <c r="A3549" s="264">
        <v>3480</v>
      </c>
      <c r="B3549" s="263">
        <v>139.52042717115839</v>
      </c>
    </row>
    <row r="3550" spans="1:2" x14ac:dyDescent="0.25">
      <c r="A3550" s="264">
        <v>3481</v>
      </c>
      <c r="B3550" s="263">
        <v>155.57571896995091</v>
      </c>
    </row>
    <row r="3551" spans="1:2" x14ac:dyDescent="0.25">
      <c r="A3551" s="264">
        <v>3482</v>
      </c>
      <c r="B3551" s="263">
        <v>95.813234817662433</v>
      </c>
    </row>
    <row r="3552" spans="1:2" x14ac:dyDescent="0.25">
      <c r="A3552" s="264">
        <v>3483</v>
      </c>
      <c r="B3552" s="263">
        <v>98.409215020112981</v>
      </c>
    </row>
    <row r="3553" spans="1:2" x14ac:dyDescent="0.25">
      <c r="A3553" s="264">
        <v>3484</v>
      </c>
      <c r="B3553" s="263">
        <v>99.96916661273309</v>
      </c>
    </row>
    <row r="3554" spans="1:2" x14ac:dyDescent="0.25">
      <c r="A3554" s="264">
        <v>3485</v>
      </c>
      <c r="B3554" s="263">
        <v>132.43179400491653</v>
      </c>
    </row>
    <row r="3555" spans="1:2" x14ac:dyDescent="0.25">
      <c r="A3555" s="264">
        <v>3486</v>
      </c>
      <c r="B3555" s="263">
        <v>110.03095801488772</v>
      </c>
    </row>
    <row r="3556" spans="1:2" x14ac:dyDescent="0.25">
      <c r="A3556" s="264">
        <v>3487</v>
      </c>
      <c r="B3556" s="263">
        <v>115.53768767801317</v>
      </c>
    </row>
    <row r="3557" spans="1:2" x14ac:dyDescent="0.25">
      <c r="A3557" s="264">
        <v>3488</v>
      </c>
      <c r="B3557" s="263">
        <v>178.18031650646176</v>
      </c>
    </row>
    <row r="3558" spans="1:2" x14ac:dyDescent="0.25">
      <c r="A3558" s="264">
        <v>3489</v>
      </c>
      <c r="B3558" s="263">
        <v>153.23036434071275</v>
      </c>
    </row>
    <row r="3559" spans="1:2" x14ac:dyDescent="0.25">
      <c r="A3559" s="264">
        <v>3490</v>
      </c>
      <c r="B3559" s="263">
        <v>139.42955007878052</v>
      </c>
    </row>
    <row r="3560" spans="1:2" x14ac:dyDescent="0.25">
      <c r="A3560" s="264">
        <v>3491</v>
      </c>
      <c r="B3560" s="263">
        <v>101.05679099181788</v>
      </c>
    </row>
    <row r="3561" spans="1:2" x14ac:dyDescent="0.25">
      <c r="A3561" s="264">
        <v>3492</v>
      </c>
      <c r="B3561" s="263">
        <v>68.78160710239689</v>
      </c>
    </row>
    <row r="3562" spans="1:2" x14ac:dyDescent="0.25">
      <c r="A3562" s="264">
        <v>3493</v>
      </c>
      <c r="B3562" s="263">
        <v>120.49099329378939</v>
      </c>
    </row>
    <row r="3563" spans="1:2" x14ac:dyDescent="0.25">
      <c r="A3563" s="264">
        <v>3494</v>
      </c>
      <c r="B3563" s="263">
        <v>100.26051908908529</v>
      </c>
    </row>
    <row r="3564" spans="1:2" x14ac:dyDescent="0.25">
      <c r="A3564" s="264">
        <v>3495</v>
      </c>
      <c r="B3564" s="263">
        <v>132.25580919117743</v>
      </c>
    </row>
    <row r="3565" spans="1:2" x14ac:dyDescent="0.25">
      <c r="A3565" s="264">
        <v>3496</v>
      </c>
      <c r="B3565" s="263">
        <v>119.77065729457098</v>
      </c>
    </row>
    <row r="3566" spans="1:2" x14ac:dyDescent="0.25">
      <c r="A3566" s="264">
        <v>3497</v>
      </c>
      <c r="B3566" s="263">
        <v>143.54559869202694</v>
      </c>
    </row>
    <row r="3567" spans="1:2" x14ac:dyDescent="0.25">
      <c r="A3567" s="264">
        <v>3498</v>
      </c>
      <c r="B3567" s="263">
        <v>87.363499633170775</v>
      </c>
    </row>
    <row r="3568" spans="1:2" x14ac:dyDescent="0.25">
      <c r="A3568" s="264">
        <v>3499</v>
      </c>
      <c r="B3568" s="263">
        <v>108.82669256839201</v>
      </c>
    </row>
    <row r="3569" spans="1:2" x14ac:dyDescent="0.25">
      <c r="A3569" s="264">
        <v>3500</v>
      </c>
      <c r="B3569" s="263">
        <v>104.60935890866725</v>
      </c>
    </row>
    <row r="3570" spans="1:2" x14ac:dyDescent="0.25">
      <c r="A3570" s="264">
        <v>3501</v>
      </c>
      <c r="B3570" s="263">
        <v>155.58791064933047</v>
      </c>
    </row>
    <row r="3571" spans="1:2" x14ac:dyDescent="0.25">
      <c r="A3571" s="264">
        <v>3502</v>
      </c>
      <c r="B3571" s="263">
        <v>113.79868708523578</v>
      </c>
    </row>
    <row r="3572" spans="1:2" x14ac:dyDescent="0.25">
      <c r="A3572" s="264">
        <v>3503</v>
      </c>
      <c r="B3572" s="263">
        <v>112.17979195456846</v>
      </c>
    </row>
    <row r="3573" spans="1:2" x14ac:dyDescent="0.25">
      <c r="A3573" s="264">
        <v>3504</v>
      </c>
      <c r="B3573" s="263">
        <v>135.36337173647166</v>
      </c>
    </row>
    <row r="3574" spans="1:2" x14ac:dyDescent="0.25">
      <c r="A3574" s="264">
        <v>3505</v>
      </c>
      <c r="B3574" s="263">
        <v>136.5223340931862</v>
      </c>
    </row>
    <row r="3575" spans="1:2" x14ac:dyDescent="0.25">
      <c r="A3575" s="264">
        <v>3506</v>
      </c>
      <c r="B3575" s="263">
        <v>130.26494800151437</v>
      </c>
    </row>
    <row r="3576" spans="1:2" x14ac:dyDescent="0.25">
      <c r="A3576" s="264">
        <v>3507</v>
      </c>
      <c r="B3576" s="263">
        <v>107.75802407939986</v>
      </c>
    </row>
    <row r="3577" spans="1:2" x14ac:dyDescent="0.25">
      <c r="A3577" s="264">
        <v>3508</v>
      </c>
      <c r="B3577" s="263">
        <v>131.32388987644671</v>
      </c>
    </row>
    <row r="3578" spans="1:2" x14ac:dyDescent="0.25">
      <c r="A3578" s="264">
        <v>3509</v>
      </c>
      <c r="B3578" s="263">
        <v>123.63290390624184</v>
      </c>
    </row>
    <row r="3579" spans="1:2" x14ac:dyDescent="0.25">
      <c r="A3579" s="264">
        <v>3510</v>
      </c>
      <c r="B3579" s="263">
        <v>123.29207121245933</v>
      </c>
    </row>
    <row r="3580" spans="1:2" x14ac:dyDescent="0.25">
      <c r="A3580" s="264">
        <v>3511</v>
      </c>
      <c r="B3580" s="263">
        <v>121.79623204018444</v>
      </c>
    </row>
    <row r="3581" spans="1:2" x14ac:dyDescent="0.25">
      <c r="A3581" s="264">
        <v>3512</v>
      </c>
      <c r="B3581" s="263">
        <v>92.764355160362896</v>
      </c>
    </row>
    <row r="3582" spans="1:2" x14ac:dyDescent="0.25">
      <c r="A3582" s="264">
        <v>3513</v>
      </c>
      <c r="B3582" s="263">
        <v>91.806387295537277</v>
      </c>
    </row>
    <row r="3583" spans="1:2" x14ac:dyDescent="0.25">
      <c r="A3583" s="264">
        <v>3514</v>
      </c>
      <c r="B3583" s="263">
        <v>132.76854214781898</v>
      </c>
    </row>
    <row r="3584" spans="1:2" x14ac:dyDescent="0.25">
      <c r="A3584" s="264">
        <v>3515</v>
      </c>
      <c r="B3584" s="263">
        <v>110.52858208877562</v>
      </c>
    </row>
    <row r="3585" spans="1:2" x14ac:dyDescent="0.25">
      <c r="A3585" s="264">
        <v>3516</v>
      </c>
      <c r="B3585" s="263">
        <v>109.97250544869621</v>
      </c>
    </row>
    <row r="3586" spans="1:2" x14ac:dyDescent="0.25">
      <c r="A3586" s="264">
        <v>3517</v>
      </c>
      <c r="B3586" s="263">
        <v>172.08773741425344</v>
      </c>
    </row>
    <row r="3587" spans="1:2" x14ac:dyDescent="0.25">
      <c r="A3587" s="264">
        <v>3518</v>
      </c>
      <c r="B3587" s="263">
        <v>108.58439173481582</v>
      </c>
    </row>
    <row r="3588" spans="1:2" x14ac:dyDescent="0.25">
      <c r="A3588" s="264">
        <v>3519</v>
      </c>
      <c r="B3588" s="263">
        <v>120.23248356635239</v>
      </c>
    </row>
    <row r="3589" spans="1:2" x14ac:dyDescent="0.25">
      <c r="A3589" s="264">
        <v>3520</v>
      </c>
      <c r="B3589" s="263">
        <v>143.54475547309761</v>
      </c>
    </row>
    <row r="3590" spans="1:2" x14ac:dyDescent="0.25">
      <c r="A3590" s="264">
        <v>3521</v>
      </c>
      <c r="B3590" s="263">
        <v>154.4082290021656</v>
      </c>
    </row>
    <row r="3591" spans="1:2" x14ac:dyDescent="0.25">
      <c r="A3591" s="264">
        <v>3522</v>
      </c>
      <c r="B3591" s="263">
        <v>100.29844549281509</v>
      </c>
    </row>
    <row r="3592" spans="1:2" x14ac:dyDescent="0.25">
      <c r="A3592" s="264">
        <v>3523</v>
      </c>
      <c r="B3592" s="263">
        <v>112.70001283723334</v>
      </c>
    </row>
    <row r="3593" spans="1:2" x14ac:dyDescent="0.25">
      <c r="A3593" s="264">
        <v>3524</v>
      </c>
      <c r="B3593" s="263">
        <v>102.1259746732516</v>
      </c>
    </row>
    <row r="3594" spans="1:2" x14ac:dyDescent="0.25">
      <c r="A3594" s="264">
        <v>3525</v>
      </c>
      <c r="B3594" s="263">
        <v>138.9912163481076</v>
      </c>
    </row>
    <row r="3595" spans="1:2" x14ac:dyDescent="0.25">
      <c r="A3595" s="264">
        <v>3526</v>
      </c>
      <c r="B3595" s="263">
        <v>154.71871815736134</v>
      </c>
    </row>
    <row r="3596" spans="1:2" x14ac:dyDescent="0.25">
      <c r="A3596" s="264">
        <v>3527</v>
      </c>
      <c r="B3596" s="263">
        <v>169.31237431789447</v>
      </c>
    </row>
    <row r="3597" spans="1:2" x14ac:dyDescent="0.25">
      <c r="A3597" s="264">
        <v>3528</v>
      </c>
      <c r="B3597" s="263">
        <v>107.89367096714227</v>
      </c>
    </row>
    <row r="3598" spans="1:2" x14ac:dyDescent="0.25">
      <c r="A3598" s="264">
        <v>3529</v>
      </c>
      <c r="B3598" s="263">
        <v>114.9554811514253</v>
      </c>
    </row>
    <row r="3599" spans="1:2" x14ac:dyDescent="0.25">
      <c r="A3599" s="264">
        <v>3530</v>
      </c>
      <c r="B3599" s="263">
        <v>129.79306548814498</v>
      </c>
    </row>
    <row r="3600" spans="1:2" x14ac:dyDescent="0.25">
      <c r="A3600" s="264">
        <v>3531</v>
      </c>
      <c r="B3600" s="263">
        <v>111.55772567043888</v>
      </c>
    </row>
    <row r="3601" spans="1:2" x14ac:dyDescent="0.25">
      <c r="A3601" s="264">
        <v>3532</v>
      </c>
      <c r="B3601" s="263">
        <v>103.37470912391726</v>
      </c>
    </row>
    <row r="3602" spans="1:2" x14ac:dyDescent="0.25">
      <c r="A3602" s="264">
        <v>3533</v>
      </c>
      <c r="B3602" s="263">
        <v>124.91907805314241</v>
      </c>
    </row>
    <row r="3603" spans="1:2" x14ac:dyDescent="0.25">
      <c r="A3603" s="264">
        <v>3534</v>
      </c>
      <c r="B3603" s="263">
        <v>157.21586744132316</v>
      </c>
    </row>
    <row r="3604" spans="1:2" x14ac:dyDescent="0.25">
      <c r="A3604" s="264">
        <v>3535</v>
      </c>
      <c r="B3604" s="263">
        <v>119.8018048741138</v>
      </c>
    </row>
    <row r="3605" spans="1:2" x14ac:dyDescent="0.25">
      <c r="A3605" s="264">
        <v>3536</v>
      </c>
      <c r="B3605" s="263">
        <v>99.833037067162564</v>
      </c>
    </row>
    <row r="3606" spans="1:2" x14ac:dyDescent="0.25">
      <c r="A3606" s="264">
        <v>3537</v>
      </c>
      <c r="B3606" s="263">
        <v>105.64609311371072</v>
      </c>
    </row>
    <row r="3607" spans="1:2" x14ac:dyDescent="0.25">
      <c r="A3607" s="264">
        <v>3538</v>
      </c>
      <c r="B3607" s="263">
        <v>133.23597196495331</v>
      </c>
    </row>
    <row r="3608" spans="1:2" x14ac:dyDescent="0.25">
      <c r="A3608" s="264">
        <v>3539</v>
      </c>
      <c r="B3608" s="263">
        <v>104.70808899723632</v>
      </c>
    </row>
    <row r="3609" spans="1:2" x14ac:dyDescent="0.25">
      <c r="A3609" s="264">
        <v>3540</v>
      </c>
      <c r="B3609" s="263">
        <v>109.98472849151024</v>
      </c>
    </row>
    <row r="3610" spans="1:2" x14ac:dyDescent="0.25">
      <c r="A3610" s="264">
        <v>3541</v>
      </c>
      <c r="B3610" s="263">
        <v>142.24235960203714</v>
      </c>
    </row>
    <row r="3611" spans="1:2" x14ac:dyDescent="0.25">
      <c r="A3611" s="264">
        <v>3542</v>
      </c>
      <c r="B3611" s="263">
        <v>119.62160346354813</v>
      </c>
    </row>
    <row r="3612" spans="1:2" x14ac:dyDescent="0.25">
      <c r="A3612" s="264">
        <v>3543</v>
      </c>
      <c r="B3612" s="263">
        <v>144.37176628267886</v>
      </c>
    </row>
    <row r="3613" spans="1:2" x14ac:dyDescent="0.25">
      <c r="A3613" s="264">
        <v>3544</v>
      </c>
      <c r="B3613" s="263">
        <v>130.44616110033616</v>
      </c>
    </row>
    <row r="3614" spans="1:2" x14ac:dyDescent="0.25">
      <c r="A3614" s="264">
        <v>3545</v>
      </c>
      <c r="B3614" s="263">
        <v>141.00509853118095</v>
      </c>
    </row>
    <row r="3615" spans="1:2" x14ac:dyDescent="0.25">
      <c r="A3615" s="264">
        <v>3546</v>
      </c>
      <c r="B3615" s="263">
        <v>128.78564621947496</v>
      </c>
    </row>
    <row r="3616" spans="1:2" x14ac:dyDescent="0.25">
      <c r="A3616" s="264">
        <v>3547</v>
      </c>
      <c r="B3616" s="263">
        <v>168.56949417679616</v>
      </c>
    </row>
    <row r="3617" spans="1:2" x14ac:dyDescent="0.25">
      <c r="A3617" s="264">
        <v>3548</v>
      </c>
      <c r="B3617" s="263">
        <v>135.15532471952645</v>
      </c>
    </row>
    <row r="3618" spans="1:2" x14ac:dyDescent="0.25">
      <c r="A3618" s="264">
        <v>3549</v>
      </c>
      <c r="B3618" s="263">
        <v>104.66370834527625</v>
      </c>
    </row>
    <row r="3619" spans="1:2" x14ac:dyDescent="0.25">
      <c r="A3619" s="264">
        <v>3550</v>
      </c>
      <c r="B3619" s="263">
        <v>102.71085821890129</v>
      </c>
    </row>
    <row r="3620" spans="1:2" x14ac:dyDescent="0.25">
      <c r="A3620" s="264">
        <v>3551</v>
      </c>
      <c r="B3620" s="263">
        <v>80.480409590899754</v>
      </c>
    </row>
    <row r="3621" spans="1:2" x14ac:dyDescent="0.25">
      <c r="A3621" s="264">
        <v>3552</v>
      </c>
      <c r="B3621" s="263">
        <v>112.2147815273165</v>
      </c>
    </row>
    <row r="3622" spans="1:2" x14ac:dyDescent="0.25">
      <c r="A3622" s="264">
        <v>3553</v>
      </c>
      <c r="B3622" s="263">
        <v>123.62148406587184</v>
      </c>
    </row>
    <row r="3623" spans="1:2" x14ac:dyDescent="0.25">
      <c r="A3623" s="264">
        <v>3554</v>
      </c>
      <c r="B3623" s="263">
        <v>117.35092908775515</v>
      </c>
    </row>
    <row r="3624" spans="1:2" x14ac:dyDescent="0.25">
      <c r="A3624" s="264">
        <v>3555</v>
      </c>
      <c r="B3624" s="263">
        <v>131.1958036049119</v>
      </c>
    </row>
    <row r="3625" spans="1:2" x14ac:dyDescent="0.25">
      <c r="A3625" s="264">
        <v>3556</v>
      </c>
      <c r="B3625" s="263">
        <v>147.36533904609439</v>
      </c>
    </row>
    <row r="3626" spans="1:2" x14ac:dyDescent="0.25">
      <c r="A3626" s="264">
        <v>3557</v>
      </c>
      <c r="B3626" s="263">
        <v>150.37386100115006</v>
      </c>
    </row>
    <row r="3627" spans="1:2" x14ac:dyDescent="0.25">
      <c r="A3627" s="264">
        <v>3558</v>
      </c>
      <c r="B3627" s="263">
        <v>129.58057681795498</v>
      </c>
    </row>
    <row r="3628" spans="1:2" x14ac:dyDescent="0.25">
      <c r="A3628" s="264">
        <v>3559</v>
      </c>
      <c r="B3628" s="263">
        <v>168.636675411927</v>
      </c>
    </row>
    <row r="3629" spans="1:2" x14ac:dyDescent="0.25">
      <c r="A3629" s="264">
        <v>3560</v>
      </c>
      <c r="B3629" s="263">
        <v>100.23417528342048</v>
      </c>
    </row>
    <row r="3630" spans="1:2" x14ac:dyDescent="0.25">
      <c r="A3630" s="264">
        <v>3561</v>
      </c>
      <c r="B3630" s="263">
        <v>151.80756570806983</v>
      </c>
    </row>
    <row r="3631" spans="1:2" x14ac:dyDescent="0.25">
      <c r="A3631" s="264">
        <v>3562</v>
      </c>
      <c r="B3631" s="263">
        <v>98.00720929458582</v>
      </c>
    </row>
    <row r="3632" spans="1:2" x14ac:dyDescent="0.25">
      <c r="A3632" s="264">
        <v>3563</v>
      </c>
      <c r="B3632" s="263">
        <v>144.27146480614252</v>
      </c>
    </row>
    <row r="3633" spans="1:2" x14ac:dyDescent="0.25">
      <c r="A3633" s="264">
        <v>3564</v>
      </c>
      <c r="B3633" s="263">
        <v>96.600683931786477</v>
      </c>
    </row>
    <row r="3634" spans="1:2" x14ac:dyDescent="0.25">
      <c r="A3634" s="264">
        <v>3565</v>
      </c>
      <c r="B3634" s="263">
        <v>125.48318857438024</v>
      </c>
    </row>
    <row r="3635" spans="1:2" x14ac:dyDescent="0.25">
      <c r="A3635" s="264">
        <v>3566</v>
      </c>
      <c r="B3635" s="263">
        <v>75.698155792790857</v>
      </c>
    </row>
    <row r="3636" spans="1:2" x14ac:dyDescent="0.25">
      <c r="A3636" s="264">
        <v>3567</v>
      </c>
      <c r="B3636" s="263">
        <v>107.7398762514146</v>
      </c>
    </row>
    <row r="3637" spans="1:2" x14ac:dyDescent="0.25">
      <c r="A3637" s="264">
        <v>3568</v>
      </c>
      <c r="B3637" s="263">
        <v>134.34467575628102</v>
      </c>
    </row>
    <row r="3638" spans="1:2" x14ac:dyDescent="0.25">
      <c r="A3638" s="264">
        <v>3569</v>
      </c>
      <c r="B3638" s="263">
        <v>123.88784165224254</v>
      </c>
    </row>
    <row r="3639" spans="1:2" x14ac:dyDescent="0.25">
      <c r="A3639" s="264">
        <v>3570</v>
      </c>
      <c r="B3639" s="263">
        <v>123.05392892511682</v>
      </c>
    </row>
    <row r="3640" spans="1:2" x14ac:dyDescent="0.25">
      <c r="A3640" s="264">
        <v>3571</v>
      </c>
      <c r="B3640" s="263">
        <v>126.37278504885185</v>
      </c>
    </row>
    <row r="3641" spans="1:2" x14ac:dyDescent="0.25">
      <c r="A3641" s="264">
        <v>3572</v>
      </c>
      <c r="B3641" s="263">
        <v>124.37104875095778</v>
      </c>
    </row>
    <row r="3642" spans="1:2" x14ac:dyDescent="0.25">
      <c r="A3642" s="264">
        <v>3573</v>
      </c>
      <c r="B3642" s="263">
        <v>108.44007428916925</v>
      </c>
    </row>
    <row r="3643" spans="1:2" x14ac:dyDescent="0.25">
      <c r="A3643" s="264">
        <v>3574</v>
      </c>
      <c r="B3643" s="263">
        <v>153.14331071039351</v>
      </c>
    </row>
    <row r="3644" spans="1:2" x14ac:dyDescent="0.25">
      <c r="A3644" s="264">
        <v>3575</v>
      </c>
      <c r="B3644" s="263">
        <v>152.50091518508145</v>
      </c>
    </row>
    <row r="3645" spans="1:2" x14ac:dyDescent="0.25">
      <c r="A3645" s="264">
        <v>3576</v>
      </c>
      <c r="B3645" s="263">
        <v>146.11655789438859</v>
      </c>
    </row>
    <row r="3646" spans="1:2" x14ac:dyDescent="0.25">
      <c r="A3646" s="264">
        <v>3577</v>
      </c>
      <c r="B3646" s="263">
        <v>115.69454704887018</v>
      </c>
    </row>
    <row r="3647" spans="1:2" x14ac:dyDescent="0.25">
      <c r="A3647" s="264">
        <v>3578</v>
      </c>
      <c r="B3647" s="263">
        <v>94.31604618679566</v>
      </c>
    </row>
    <row r="3648" spans="1:2" x14ac:dyDescent="0.25">
      <c r="A3648" s="264">
        <v>3579</v>
      </c>
      <c r="B3648" s="263">
        <v>90.667890698844019</v>
      </c>
    </row>
    <row r="3649" spans="1:2" x14ac:dyDescent="0.25">
      <c r="A3649" s="264">
        <v>3580</v>
      </c>
      <c r="B3649" s="263">
        <v>174.38576362627947</v>
      </c>
    </row>
    <row r="3650" spans="1:2" x14ac:dyDescent="0.25">
      <c r="A3650" s="264">
        <v>3581</v>
      </c>
      <c r="B3650" s="263">
        <v>106.21975081955567</v>
      </c>
    </row>
    <row r="3651" spans="1:2" x14ac:dyDescent="0.25">
      <c r="A3651" s="264">
        <v>3582</v>
      </c>
      <c r="B3651" s="263">
        <v>126.45072636334467</v>
      </c>
    </row>
    <row r="3652" spans="1:2" x14ac:dyDescent="0.25">
      <c r="A3652" s="264">
        <v>3583</v>
      </c>
      <c r="B3652" s="263">
        <v>112.85139782430785</v>
      </c>
    </row>
    <row r="3653" spans="1:2" x14ac:dyDescent="0.25">
      <c r="A3653" s="264">
        <v>3584</v>
      </c>
      <c r="B3653" s="263">
        <v>107.79664289637248</v>
      </c>
    </row>
    <row r="3654" spans="1:2" x14ac:dyDescent="0.25">
      <c r="A3654" s="264">
        <v>3585</v>
      </c>
      <c r="B3654" s="263">
        <v>89.290599372245055</v>
      </c>
    </row>
    <row r="3655" spans="1:2" x14ac:dyDescent="0.25">
      <c r="A3655" s="264">
        <v>3586</v>
      </c>
      <c r="B3655" s="263">
        <v>123.1743117362365</v>
      </c>
    </row>
    <row r="3656" spans="1:2" x14ac:dyDescent="0.25">
      <c r="A3656" s="264">
        <v>3587</v>
      </c>
      <c r="B3656" s="263">
        <v>119.07847586359161</v>
      </c>
    </row>
    <row r="3657" spans="1:2" x14ac:dyDescent="0.25">
      <c r="A3657" s="264">
        <v>3588</v>
      </c>
      <c r="B3657" s="263">
        <v>121.4439338197984</v>
      </c>
    </row>
    <row r="3658" spans="1:2" x14ac:dyDescent="0.25">
      <c r="A3658" s="264">
        <v>3589</v>
      </c>
      <c r="B3658" s="263">
        <v>90.875534475148669</v>
      </c>
    </row>
    <row r="3659" spans="1:2" x14ac:dyDescent="0.25">
      <c r="A3659" s="264">
        <v>3590</v>
      </c>
      <c r="B3659" s="263">
        <v>129.22805364970196</v>
      </c>
    </row>
    <row r="3660" spans="1:2" x14ac:dyDescent="0.25">
      <c r="A3660" s="264">
        <v>3591</v>
      </c>
      <c r="B3660" s="263">
        <v>102.2485435030211</v>
      </c>
    </row>
    <row r="3661" spans="1:2" x14ac:dyDescent="0.25">
      <c r="A3661" s="264">
        <v>3592</v>
      </c>
      <c r="B3661" s="263">
        <v>114.12817319078187</v>
      </c>
    </row>
    <row r="3662" spans="1:2" x14ac:dyDescent="0.25">
      <c r="A3662" s="264">
        <v>3593</v>
      </c>
      <c r="B3662" s="263">
        <v>113.39497501568852</v>
      </c>
    </row>
    <row r="3663" spans="1:2" x14ac:dyDescent="0.25">
      <c r="A3663" s="264">
        <v>3594</v>
      </c>
      <c r="B3663" s="263">
        <v>125.79753707200258</v>
      </c>
    </row>
    <row r="3664" spans="1:2" x14ac:dyDescent="0.25">
      <c r="A3664" s="264">
        <v>3595</v>
      </c>
      <c r="B3664" s="263">
        <v>91.259708781623644</v>
      </c>
    </row>
    <row r="3665" spans="1:2" x14ac:dyDescent="0.25">
      <c r="A3665" s="264">
        <v>3596</v>
      </c>
      <c r="B3665" s="263">
        <v>109.38638681724528</v>
      </c>
    </row>
    <row r="3666" spans="1:2" x14ac:dyDescent="0.25">
      <c r="A3666" s="264">
        <v>3597</v>
      </c>
      <c r="B3666" s="263">
        <v>119.76696537642829</v>
      </c>
    </row>
    <row r="3667" spans="1:2" x14ac:dyDescent="0.25">
      <c r="A3667" s="264">
        <v>3598</v>
      </c>
      <c r="B3667" s="263">
        <v>112.85302084002228</v>
      </c>
    </row>
    <row r="3668" spans="1:2" x14ac:dyDescent="0.25">
      <c r="A3668" s="264">
        <v>3599</v>
      </c>
      <c r="B3668" s="263">
        <v>132.1225849115805</v>
      </c>
    </row>
    <row r="3669" spans="1:2" x14ac:dyDescent="0.25">
      <c r="A3669" s="264">
        <v>3600</v>
      </c>
      <c r="B3669" s="263">
        <v>150.56294209488644</v>
      </c>
    </row>
    <row r="3670" spans="1:2" x14ac:dyDescent="0.25">
      <c r="A3670" s="264">
        <v>3601</v>
      </c>
      <c r="B3670" s="263">
        <v>148.34210993854839</v>
      </c>
    </row>
    <row r="3671" spans="1:2" x14ac:dyDescent="0.25">
      <c r="A3671" s="264">
        <v>3602</v>
      </c>
      <c r="B3671" s="263">
        <v>177.8503920227177</v>
      </c>
    </row>
    <row r="3672" spans="1:2" x14ac:dyDescent="0.25">
      <c r="A3672" s="264">
        <v>3603</v>
      </c>
      <c r="B3672" s="263">
        <v>152.01859798001533</v>
      </c>
    </row>
    <row r="3673" spans="1:2" x14ac:dyDescent="0.25">
      <c r="A3673" s="264">
        <v>3604</v>
      </c>
      <c r="B3673" s="263">
        <v>96.865492721258974</v>
      </c>
    </row>
    <row r="3674" spans="1:2" x14ac:dyDescent="0.25">
      <c r="A3674" s="264">
        <v>3605</v>
      </c>
      <c r="B3674" s="263">
        <v>94.500030988189934</v>
      </c>
    </row>
    <row r="3675" spans="1:2" x14ac:dyDescent="0.25">
      <c r="A3675" s="264">
        <v>3606</v>
      </c>
      <c r="B3675" s="263">
        <v>167.07671145690352</v>
      </c>
    </row>
    <row r="3676" spans="1:2" x14ac:dyDescent="0.25">
      <c r="A3676" s="264">
        <v>3607</v>
      </c>
      <c r="B3676" s="263">
        <v>136.08865637816993</v>
      </c>
    </row>
    <row r="3677" spans="1:2" x14ac:dyDescent="0.25">
      <c r="A3677" s="264">
        <v>3608</v>
      </c>
      <c r="B3677" s="263">
        <v>115.39436625656437</v>
      </c>
    </row>
    <row r="3678" spans="1:2" x14ac:dyDescent="0.25">
      <c r="A3678" s="264">
        <v>3609</v>
      </c>
      <c r="B3678" s="263">
        <v>101.21369736168435</v>
      </c>
    </row>
    <row r="3679" spans="1:2" x14ac:dyDescent="0.25">
      <c r="A3679" s="264">
        <v>3610</v>
      </c>
      <c r="B3679" s="263">
        <v>128.27252953573185</v>
      </c>
    </row>
    <row r="3680" spans="1:2" x14ac:dyDescent="0.25">
      <c r="A3680" s="264">
        <v>3611</v>
      </c>
      <c r="B3680" s="263">
        <v>79.083282483020156</v>
      </c>
    </row>
    <row r="3681" spans="1:2" x14ac:dyDescent="0.25">
      <c r="A3681" s="264">
        <v>3612</v>
      </c>
      <c r="B3681" s="263">
        <v>127.36076140728912</v>
      </c>
    </row>
    <row r="3682" spans="1:2" x14ac:dyDescent="0.25">
      <c r="A3682" s="264">
        <v>3613</v>
      </c>
      <c r="B3682" s="263">
        <v>128.84477971297599</v>
      </c>
    </row>
    <row r="3683" spans="1:2" x14ac:dyDescent="0.25">
      <c r="A3683" s="264">
        <v>3614</v>
      </c>
      <c r="B3683" s="263">
        <v>116.44974133901377</v>
      </c>
    </row>
    <row r="3684" spans="1:2" x14ac:dyDescent="0.25">
      <c r="A3684" s="264">
        <v>3615</v>
      </c>
      <c r="B3684" s="263">
        <v>89.840484703807164</v>
      </c>
    </row>
    <row r="3685" spans="1:2" x14ac:dyDescent="0.25">
      <c r="A3685" s="264">
        <v>3616</v>
      </c>
      <c r="B3685" s="263">
        <v>80.550893669373522</v>
      </c>
    </row>
    <row r="3686" spans="1:2" x14ac:dyDescent="0.25">
      <c r="A3686" s="264">
        <v>3617</v>
      </c>
      <c r="B3686" s="263">
        <v>129.73512422422675</v>
      </c>
    </row>
    <row r="3687" spans="1:2" x14ac:dyDescent="0.25">
      <c r="A3687" s="264">
        <v>3618</v>
      </c>
      <c r="B3687" s="263">
        <v>151.11354205944201</v>
      </c>
    </row>
    <row r="3688" spans="1:2" x14ac:dyDescent="0.25">
      <c r="A3688" s="264">
        <v>3619</v>
      </c>
      <c r="B3688" s="263">
        <v>99.585740779629504</v>
      </c>
    </row>
    <row r="3689" spans="1:2" x14ac:dyDescent="0.25">
      <c r="A3689" s="264">
        <v>3620</v>
      </c>
      <c r="B3689" s="263">
        <v>131.93657997641139</v>
      </c>
    </row>
    <row r="3690" spans="1:2" x14ac:dyDescent="0.25">
      <c r="A3690" s="264">
        <v>3621</v>
      </c>
      <c r="B3690" s="263">
        <v>134.90872893925919</v>
      </c>
    </row>
    <row r="3691" spans="1:2" x14ac:dyDescent="0.25">
      <c r="A3691" s="264">
        <v>3622</v>
      </c>
      <c r="B3691" s="263">
        <v>98.096788298585125</v>
      </c>
    </row>
    <row r="3692" spans="1:2" x14ac:dyDescent="0.25">
      <c r="A3692" s="264">
        <v>3623</v>
      </c>
      <c r="B3692" s="263">
        <v>87.193825903069808</v>
      </c>
    </row>
    <row r="3693" spans="1:2" x14ac:dyDescent="0.25">
      <c r="A3693" s="264">
        <v>3624</v>
      </c>
      <c r="B3693" s="263">
        <v>119.01498259206525</v>
      </c>
    </row>
    <row r="3694" spans="1:2" x14ac:dyDescent="0.25">
      <c r="A3694" s="264">
        <v>3625</v>
      </c>
      <c r="B3694" s="263">
        <v>140.92253431501302</v>
      </c>
    </row>
    <row r="3695" spans="1:2" x14ac:dyDescent="0.25">
      <c r="A3695" s="264">
        <v>3626</v>
      </c>
      <c r="B3695" s="263">
        <v>129.75616786536807</v>
      </c>
    </row>
    <row r="3696" spans="1:2" x14ac:dyDescent="0.25">
      <c r="A3696" s="264">
        <v>3627</v>
      </c>
      <c r="B3696" s="263">
        <v>110.2533976839749</v>
      </c>
    </row>
    <row r="3697" spans="1:2" x14ac:dyDescent="0.25">
      <c r="A3697" s="264">
        <v>3628</v>
      </c>
      <c r="B3697" s="263">
        <v>142.89773703006136</v>
      </c>
    </row>
    <row r="3698" spans="1:2" x14ac:dyDescent="0.25">
      <c r="A3698" s="264">
        <v>3629</v>
      </c>
      <c r="B3698" s="263">
        <v>178.60191104818793</v>
      </c>
    </row>
    <row r="3699" spans="1:2" x14ac:dyDescent="0.25">
      <c r="A3699" s="264">
        <v>3630</v>
      </c>
      <c r="B3699" s="263">
        <v>127.22902154301896</v>
      </c>
    </row>
    <row r="3700" spans="1:2" x14ac:dyDescent="0.25">
      <c r="A3700" s="264">
        <v>3631</v>
      </c>
      <c r="B3700" s="263">
        <v>120.03702132457306</v>
      </c>
    </row>
    <row r="3701" spans="1:2" x14ac:dyDescent="0.25">
      <c r="A3701" s="264">
        <v>3632</v>
      </c>
      <c r="B3701" s="263">
        <v>110.64936780653784</v>
      </c>
    </row>
    <row r="3702" spans="1:2" x14ac:dyDescent="0.25">
      <c r="A3702" s="264">
        <v>3633</v>
      </c>
      <c r="B3702" s="263">
        <v>128.07311574858019</v>
      </c>
    </row>
    <row r="3703" spans="1:2" x14ac:dyDescent="0.25">
      <c r="A3703" s="264">
        <v>3634</v>
      </c>
      <c r="B3703" s="263">
        <v>149.29260130420849</v>
      </c>
    </row>
    <row r="3704" spans="1:2" x14ac:dyDescent="0.25">
      <c r="A3704" s="264">
        <v>3635</v>
      </c>
      <c r="B3704" s="263">
        <v>127.01590377857775</v>
      </c>
    </row>
    <row r="3705" spans="1:2" x14ac:dyDescent="0.25">
      <c r="A3705" s="264">
        <v>3636</v>
      </c>
      <c r="B3705" s="263">
        <v>96.376107391353699</v>
      </c>
    </row>
    <row r="3706" spans="1:2" x14ac:dyDescent="0.25">
      <c r="A3706" s="264">
        <v>3637</v>
      </c>
      <c r="B3706" s="263">
        <v>74.456576136160635</v>
      </c>
    </row>
    <row r="3707" spans="1:2" x14ac:dyDescent="0.25">
      <c r="A3707" s="264">
        <v>3638</v>
      </c>
      <c r="B3707" s="263">
        <v>82.152555769160472</v>
      </c>
    </row>
    <row r="3708" spans="1:2" x14ac:dyDescent="0.25">
      <c r="A3708" s="264">
        <v>3639</v>
      </c>
      <c r="B3708" s="263">
        <v>164.28201556831777</v>
      </c>
    </row>
    <row r="3709" spans="1:2" x14ac:dyDescent="0.25">
      <c r="A3709" s="264">
        <v>3640</v>
      </c>
      <c r="B3709" s="263">
        <v>182.62222095521341</v>
      </c>
    </row>
    <row r="3710" spans="1:2" x14ac:dyDescent="0.25">
      <c r="A3710" s="264">
        <v>3641</v>
      </c>
      <c r="B3710" s="263">
        <v>123.32260533224716</v>
      </c>
    </row>
    <row r="3711" spans="1:2" x14ac:dyDescent="0.25">
      <c r="A3711" s="264">
        <v>3642</v>
      </c>
      <c r="B3711" s="263">
        <v>74.37173721823612</v>
      </c>
    </row>
    <row r="3712" spans="1:2" x14ac:dyDescent="0.25">
      <c r="A3712" s="264">
        <v>3643</v>
      </c>
      <c r="B3712" s="263">
        <v>139.2791044161952</v>
      </c>
    </row>
    <row r="3713" spans="1:2" x14ac:dyDescent="0.25">
      <c r="A3713" s="264">
        <v>3644</v>
      </c>
      <c r="B3713" s="263">
        <v>65.057485219204835</v>
      </c>
    </row>
    <row r="3714" spans="1:2" x14ac:dyDescent="0.25">
      <c r="A3714" s="264">
        <v>3645</v>
      </c>
      <c r="B3714" s="263">
        <v>126.86313007482202</v>
      </c>
    </row>
    <row r="3715" spans="1:2" x14ac:dyDescent="0.25">
      <c r="A3715" s="264">
        <v>3646</v>
      </c>
      <c r="B3715" s="263">
        <v>133.90483815656259</v>
      </c>
    </row>
    <row r="3716" spans="1:2" x14ac:dyDescent="0.25">
      <c r="A3716" s="264">
        <v>3647</v>
      </c>
      <c r="B3716" s="263">
        <v>126.75113000001755</v>
      </c>
    </row>
    <row r="3717" spans="1:2" x14ac:dyDescent="0.25">
      <c r="A3717" s="264">
        <v>3648</v>
      </c>
      <c r="B3717" s="263">
        <v>111.12073486242564</v>
      </c>
    </row>
    <row r="3718" spans="1:2" x14ac:dyDescent="0.25">
      <c r="A3718" s="264">
        <v>3649</v>
      </c>
      <c r="B3718" s="263">
        <v>128.59901540938631</v>
      </c>
    </row>
    <row r="3719" spans="1:2" x14ac:dyDescent="0.25">
      <c r="A3719" s="264">
        <v>3650</v>
      </c>
      <c r="B3719" s="263">
        <v>141.84005504264792</v>
      </c>
    </row>
    <row r="3720" spans="1:2" x14ac:dyDescent="0.25">
      <c r="A3720" s="264">
        <v>3651</v>
      </c>
      <c r="B3720" s="263">
        <v>148.20264164645749</v>
      </c>
    </row>
    <row r="3721" spans="1:2" x14ac:dyDescent="0.25">
      <c r="A3721" s="264">
        <v>3652</v>
      </c>
      <c r="B3721" s="263">
        <v>117.91772056764208</v>
      </c>
    </row>
    <row r="3722" spans="1:2" x14ac:dyDescent="0.25">
      <c r="A3722" s="264">
        <v>3653</v>
      </c>
      <c r="B3722" s="263">
        <v>106.53597853118293</v>
      </c>
    </row>
    <row r="3723" spans="1:2" x14ac:dyDescent="0.25">
      <c r="A3723" s="264">
        <v>3654</v>
      </c>
      <c r="B3723" s="263">
        <v>116.82153839993538</v>
      </c>
    </row>
    <row r="3724" spans="1:2" x14ac:dyDescent="0.25">
      <c r="A3724" s="264">
        <v>3655</v>
      </c>
      <c r="B3724" s="263">
        <v>98.41653601753795</v>
      </c>
    </row>
    <row r="3725" spans="1:2" x14ac:dyDescent="0.25">
      <c r="A3725" s="264">
        <v>3656</v>
      </c>
      <c r="B3725" s="263">
        <v>132.08623577260607</v>
      </c>
    </row>
    <row r="3726" spans="1:2" x14ac:dyDescent="0.25">
      <c r="A3726" s="264">
        <v>3657</v>
      </c>
      <c r="B3726" s="263">
        <v>124.74217813952569</v>
      </c>
    </row>
    <row r="3727" spans="1:2" x14ac:dyDescent="0.25">
      <c r="A3727" s="264">
        <v>3658</v>
      </c>
      <c r="B3727" s="263">
        <v>157.48384692072096</v>
      </c>
    </row>
    <row r="3728" spans="1:2" x14ac:dyDescent="0.25">
      <c r="A3728" s="264">
        <v>3659</v>
      </c>
      <c r="B3728" s="263">
        <v>138.83529745323972</v>
      </c>
    </row>
    <row r="3729" spans="1:2" x14ac:dyDescent="0.25">
      <c r="A3729" s="264">
        <v>3660</v>
      </c>
      <c r="B3729" s="263">
        <v>104.56652223364043</v>
      </c>
    </row>
    <row r="3730" spans="1:2" x14ac:dyDescent="0.25">
      <c r="A3730" s="264">
        <v>3661</v>
      </c>
      <c r="B3730" s="263">
        <v>99.377625045899606</v>
      </c>
    </row>
    <row r="3731" spans="1:2" x14ac:dyDescent="0.25">
      <c r="A3731" s="264">
        <v>3662</v>
      </c>
      <c r="B3731" s="263">
        <v>170.58688770654578</v>
      </c>
    </row>
    <row r="3732" spans="1:2" x14ac:dyDescent="0.25">
      <c r="A3732" s="264">
        <v>3663</v>
      </c>
      <c r="B3732" s="263">
        <v>120.34949171157496</v>
      </c>
    </row>
    <row r="3733" spans="1:2" x14ac:dyDescent="0.25">
      <c r="A3733" s="264">
        <v>3664</v>
      </c>
      <c r="B3733" s="263">
        <v>134.27336544896659</v>
      </c>
    </row>
    <row r="3734" spans="1:2" x14ac:dyDescent="0.25">
      <c r="A3734" s="264">
        <v>3665</v>
      </c>
      <c r="B3734" s="263">
        <v>85.713512124518815</v>
      </c>
    </row>
    <row r="3735" spans="1:2" x14ac:dyDescent="0.25">
      <c r="A3735" s="264">
        <v>3666</v>
      </c>
      <c r="B3735" s="263">
        <v>134.33075342947245</v>
      </c>
    </row>
    <row r="3736" spans="1:2" x14ac:dyDescent="0.25">
      <c r="A3736" s="264">
        <v>3667</v>
      </c>
      <c r="B3736" s="263">
        <v>123.65962215537417</v>
      </c>
    </row>
    <row r="3737" spans="1:2" x14ac:dyDescent="0.25">
      <c r="A3737" s="264">
        <v>3668</v>
      </c>
      <c r="B3737" s="263">
        <v>124.16568828456472</v>
      </c>
    </row>
    <row r="3738" spans="1:2" x14ac:dyDescent="0.25">
      <c r="A3738" s="264">
        <v>3669</v>
      </c>
      <c r="B3738" s="263">
        <v>120.75158715362255</v>
      </c>
    </row>
    <row r="3739" spans="1:2" x14ac:dyDescent="0.25">
      <c r="A3739" s="264">
        <v>3670</v>
      </c>
      <c r="B3739" s="263">
        <v>158.59446922041232</v>
      </c>
    </row>
    <row r="3740" spans="1:2" x14ac:dyDescent="0.25">
      <c r="A3740" s="264">
        <v>3671</v>
      </c>
      <c r="B3740" s="263">
        <v>119.00432472357018</v>
      </c>
    </row>
    <row r="3741" spans="1:2" x14ac:dyDescent="0.25">
      <c r="A3741" s="264">
        <v>3672</v>
      </c>
      <c r="B3741" s="263">
        <v>123.10404742022919</v>
      </c>
    </row>
    <row r="3742" spans="1:2" x14ac:dyDescent="0.25">
      <c r="A3742" s="264">
        <v>3673</v>
      </c>
      <c r="B3742" s="263">
        <v>101.37494417859556</v>
      </c>
    </row>
    <row r="3743" spans="1:2" x14ac:dyDescent="0.25">
      <c r="A3743" s="264">
        <v>3674</v>
      </c>
      <c r="B3743" s="263">
        <v>156.20522055403003</v>
      </c>
    </row>
    <row r="3744" spans="1:2" x14ac:dyDescent="0.25">
      <c r="A3744" s="264">
        <v>3675</v>
      </c>
      <c r="B3744" s="263">
        <v>87.356957065149004</v>
      </c>
    </row>
    <row r="3745" spans="1:2" x14ac:dyDescent="0.25">
      <c r="A3745" s="264">
        <v>3676</v>
      </c>
      <c r="B3745" s="263">
        <v>93.760163535594245</v>
      </c>
    </row>
    <row r="3746" spans="1:2" x14ac:dyDescent="0.25">
      <c r="A3746" s="264">
        <v>3677</v>
      </c>
      <c r="B3746" s="263">
        <v>104.39421700598447</v>
      </c>
    </row>
    <row r="3747" spans="1:2" x14ac:dyDescent="0.25">
      <c r="A3747" s="264">
        <v>3678</v>
      </c>
      <c r="B3747" s="263">
        <v>127.22617199102834</v>
      </c>
    </row>
    <row r="3748" spans="1:2" x14ac:dyDescent="0.25">
      <c r="A3748" s="264">
        <v>3679</v>
      </c>
      <c r="B3748" s="263">
        <v>110.36795797833551</v>
      </c>
    </row>
    <row r="3749" spans="1:2" x14ac:dyDescent="0.25">
      <c r="A3749" s="264">
        <v>3680</v>
      </c>
      <c r="B3749" s="263">
        <v>127.58298687471773</v>
      </c>
    </row>
    <row r="3750" spans="1:2" x14ac:dyDescent="0.25">
      <c r="A3750" s="264">
        <v>3681</v>
      </c>
      <c r="B3750" s="263">
        <v>99.599040167553625</v>
      </c>
    </row>
    <row r="3751" spans="1:2" x14ac:dyDescent="0.25">
      <c r="A3751" s="264">
        <v>3682</v>
      </c>
      <c r="B3751" s="263">
        <v>94.997875460267053</v>
      </c>
    </row>
    <row r="3752" spans="1:2" x14ac:dyDescent="0.25">
      <c r="A3752" s="264">
        <v>3683</v>
      </c>
      <c r="B3752" s="263">
        <v>100.97702483598172</v>
      </c>
    </row>
    <row r="3753" spans="1:2" x14ac:dyDescent="0.25">
      <c r="A3753" s="264">
        <v>3684</v>
      </c>
      <c r="B3753" s="263">
        <v>105.53814244966063</v>
      </c>
    </row>
    <row r="3754" spans="1:2" x14ac:dyDescent="0.25">
      <c r="A3754" s="264">
        <v>3685</v>
      </c>
      <c r="B3754" s="263">
        <v>102.12749940533578</v>
      </c>
    </row>
    <row r="3755" spans="1:2" x14ac:dyDescent="0.25">
      <c r="A3755" s="264">
        <v>3686</v>
      </c>
      <c r="B3755" s="263">
        <v>156.35192876890659</v>
      </c>
    </row>
    <row r="3756" spans="1:2" x14ac:dyDescent="0.25">
      <c r="A3756" s="264">
        <v>3687</v>
      </c>
      <c r="B3756" s="263">
        <v>133.87430165907546</v>
      </c>
    </row>
    <row r="3757" spans="1:2" x14ac:dyDescent="0.25">
      <c r="A3757" s="264">
        <v>3688</v>
      </c>
      <c r="B3757" s="263">
        <v>156.42834629018779</v>
      </c>
    </row>
    <row r="3758" spans="1:2" x14ac:dyDescent="0.25">
      <c r="A3758" s="264">
        <v>3689</v>
      </c>
      <c r="B3758" s="263">
        <v>108.5654109073304</v>
      </c>
    </row>
    <row r="3759" spans="1:2" x14ac:dyDescent="0.25">
      <c r="A3759" s="264">
        <v>3690</v>
      </c>
      <c r="B3759" s="263">
        <v>128.86100595705176</v>
      </c>
    </row>
    <row r="3760" spans="1:2" x14ac:dyDescent="0.25">
      <c r="A3760" s="264">
        <v>3691</v>
      </c>
      <c r="B3760" s="263">
        <v>142.79011119059234</v>
      </c>
    </row>
    <row r="3761" spans="1:2" x14ac:dyDescent="0.25">
      <c r="A3761" s="264">
        <v>3692</v>
      </c>
      <c r="B3761" s="263">
        <v>135.09199067223196</v>
      </c>
    </row>
    <row r="3762" spans="1:2" x14ac:dyDescent="0.25">
      <c r="A3762" s="264">
        <v>3693</v>
      </c>
      <c r="B3762" s="263">
        <v>152.33476055286567</v>
      </c>
    </row>
    <row r="3763" spans="1:2" x14ac:dyDescent="0.25">
      <c r="A3763" s="264">
        <v>3694</v>
      </c>
      <c r="B3763" s="263">
        <v>143.78927835920538</v>
      </c>
    </row>
    <row r="3764" spans="1:2" x14ac:dyDescent="0.25">
      <c r="A3764" s="264">
        <v>3695</v>
      </c>
      <c r="B3764" s="263">
        <v>116.86130122725066</v>
      </c>
    </row>
    <row r="3765" spans="1:2" x14ac:dyDescent="0.25">
      <c r="A3765" s="264">
        <v>3696</v>
      </c>
      <c r="B3765" s="263">
        <v>128.91970482425634</v>
      </c>
    </row>
    <row r="3766" spans="1:2" x14ac:dyDescent="0.25">
      <c r="A3766" s="264">
        <v>3697</v>
      </c>
      <c r="B3766" s="263">
        <v>135.85986247595832</v>
      </c>
    </row>
    <row r="3767" spans="1:2" x14ac:dyDescent="0.25">
      <c r="A3767" s="264">
        <v>3698</v>
      </c>
      <c r="B3767" s="263">
        <v>105.6350811020028</v>
      </c>
    </row>
    <row r="3768" spans="1:2" x14ac:dyDescent="0.25">
      <c r="A3768" s="264">
        <v>3699</v>
      </c>
      <c r="B3768" s="263">
        <v>77.642213907959473</v>
      </c>
    </row>
    <row r="3769" spans="1:2" x14ac:dyDescent="0.25">
      <c r="A3769" s="264">
        <v>3700</v>
      </c>
      <c r="B3769" s="263">
        <v>127.58464830886244</v>
      </c>
    </row>
    <row r="3770" spans="1:2" x14ac:dyDescent="0.25">
      <c r="A3770" s="264">
        <v>3701</v>
      </c>
      <c r="B3770" s="263">
        <v>110.31472790209929</v>
      </c>
    </row>
    <row r="3771" spans="1:2" x14ac:dyDescent="0.25">
      <c r="A3771" s="264">
        <v>3702</v>
      </c>
      <c r="B3771" s="263">
        <v>101.22234136703226</v>
      </c>
    </row>
    <row r="3772" spans="1:2" x14ac:dyDescent="0.25">
      <c r="A3772" s="264">
        <v>3703</v>
      </c>
      <c r="B3772" s="263">
        <v>135.09943937169135</v>
      </c>
    </row>
    <row r="3773" spans="1:2" x14ac:dyDescent="0.25">
      <c r="A3773" s="264">
        <v>3704</v>
      </c>
      <c r="B3773" s="263">
        <v>125.17112228411406</v>
      </c>
    </row>
    <row r="3774" spans="1:2" x14ac:dyDescent="0.25">
      <c r="A3774" s="264">
        <v>3705</v>
      </c>
      <c r="B3774" s="263">
        <v>107.52711943976041</v>
      </c>
    </row>
    <row r="3775" spans="1:2" x14ac:dyDescent="0.25">
      <c r="A3775" s="264">
        <v>3706</v>
      </c>
      <c r="B3775" s="263">
        <v>148.98591772928035</v>
      </c>
    </row>
    <row r="3776" spans="1:2" x14ac:dyDescent="0.25">
      <c r="A3776" s="264">
        <v>3707</v>
      </c>
      <c r="B3776" s="263">
        <v>100.15022994672123</v>
      </c>
    </row>
    <row r="3777" spans="1:2" x14ac:dyDescent="0.25">
      <c r="A3777" s="264">
        <v>3708</v>
      </c>
      <c r="B3777" s="263">
        <v>99.79358010233085</v>
      </c>
    </row>
    <row r="3778" spans="1:2" x14ac:dyDescent="0.25">
      <c r="A3778" s="264">
        <v>3709</v>
      </c>
      <c r="B3778" s="263">
        <v>140.84577831906768</v>
      </c>
    </row>
    <row r="3779" spans="1:2" x14ac:dyDescent="0.25">
      <c r="A3779" s="264">
        <v>3710</v>
      </c>
      <c r="B3779" s="263">
        <v>101.47143102101731</v>
      </c>
    </row>
    <row r="3780" spans="1:2" x14ac:dyDescent="0.25">
      <c r="A3780" s="264">
        <v>3711</v>
      </c>
      <c r="B3780" s="263">
        <v>73.1632571266112</v>
      </c>
    </row>
    <row r="3781" spans="1:2" x14ac:dyDescent="0.25">
      <c r="A3781" s="264">
        <v>3712</v>
      </c>
      <c r="B3781" s="263">
        <v>143.76205727839397</v>
      </c>
    </row>
    <row r="3782" spans="1:2" x14ac:dyDescent="0.25">
      <c r="A3782" s="264">
        <v>3713</v>
      </c>
      <c r="B3782" s="263">
        <v>162.51249809245849</v>
      </c>
    </row>
    <row r="3783" spans="1:2" x14ac:dyDescent="0.25">
      <c r="A3783" s="264">
        <v>3714</v>
      </c>
      <c r="B3783" s="263">
        <v>95.133532266382048</v>
      </c>
    </row>
    <row r="3784" spans="1:2" x14ac:dyDescent="0.25">
      <c r="A3784" s="264">
        <v>3715</v>
      </c>
      <c r="B3784" s="263">
        <v>112.42316122395867</v>
      </c>
    </row>
    <row r="3785" spans="1:2" x14ac:dyDescent="0.25">
      <c r="A3785" s="264">
        <v>3716</v>
      </c>
      <c r="B3785" s="263">
        <v>138.14376222801332</v>
      </c>
    </row>
    <row r="3786" spans="1:2" x14ac:dyDescent="0.25">
      <c r="A3786" s="264">
        <v>3717</v>
      </c>
      <c r="B3786" s="263">
        <v>118.36140183949637</v>
      </c>
    </row>
    <row r="3787" spans="1:2" x14ac:dyDescent="0.25">
      <c r="A3787" s="264">
        <v>3718</v>
      </c>
      <c r="B3787" s="263">
        <v>124.05923547198444</v>
      </c>
    </row>
    <row r="3788" spans="1:2" x14ac:dyDescent="0.25">
      <c r="A3788" s="264">
        <v>3719</v>
      </c>
      <c r="B3788" s="263">
        <v>158.15141589326862</v>
      </c>
    </row>
    <row r="3789" spans="1:2" x14ac:dyDescent="0.25">
      <c r="A3789" s="264">
        <v>3720</v>
      </c>
      <c r="B3789" s="263">
        <v>145.19108319668896</v>
      </c>
    </row>
    <row r="3790" spans="1:2" x14ac:dyDescent="0.25">
      <c r="A3790" s="264">
        <v>3721</v>
      </c>
      <c r="B3790" s="263">
        <v>109.44635760280006</v>
      </c>
    </row>
    <row r="3791" spans="1:2" x14ac:dyDescent="0.25">
      <c r="A3791" s="264">
        <v>3722</v>
      </c>
      <c r="B3791" s="263">
        <v>104.92104620400767</v>
      </c>
    </row>
    <row r="3792" spans="1:2" x14ac:dyDescent="0.25">
      <c r="A3792" s="264">
        <v>3723</v>
      </c>
      <c r="B3792" s="263">
        <v>101.16985884965507</v>
      </c>
    </row>
    <row r="3793" spans="1:2" x14ac:dyDescent="0.25">
      <c r="A3793" s="264">
        <v>3724</v>
      </c>
      <c r="B3793" s="263">
        <v>130.94668112696692</v>
      </c>
    </row>
    <row r="3794" spans="1:2" x14ac:dyDescent="0.25">
      <c r="A3794" s="264">
        <v>3725</v>
      </c>
      <c r="B3794" s="263">
        <v>94.915695210897923</v>
      </c>
    </row>
    <row r="3795" spans="1:2" x14ac:dyDescent="0.25">
      <c r="A3795" s="264">
        <v>3726</v>
      </c>
      <c r="B3795" s="263">
        <v>122.65704429299397</v>
      </c>
    </row>
    <row r="3796" spans="1:2" x14ac:dyDescent="0.25">
      <c r="A3796" s="264">
        <v>3727</v>
      </c>
      <c r="B3796" s="263">
        <v>92.54178754976617</v>
      </c>
    </row>
    <row r="3797" spans="1:2" x14ac:dyDescent="0.25">
      <c r="A3797" s="264">
        <v>3728</v>
      </c>
      <c r="B3797" s="263">
        <v>126.14283412607708</v>
      </c>
    </row>
    <row r="3798" spans="1:2" x14ac:dyDescent="0.25">
      <c r="A3798" s="264">
        <v>3729</v>
      </c>
      <c r="B3798" s="263">
        <v>132.92869814399833</v>
      </c>
    </row>
    <row r="3799" spans="1:2" x14ac:dyDescent="0.25">
      <c r="A3799" s="264">
        <v>3730</v>
      </c>
      <c r="B3799" s="263">
        <v>124.99510222174899</v>
      </c>
    </row>
    <row r="3800" spans="1:2" x14ac:dyDescent="0.25">
      <c r="A3800" s="264">
        <v>3731</v>
      </c>
      <c r="B3800" s="263">
        <v>136.90140399863736</v>
      </c>
    </row>
    <row r="3801" spans="1:2" x14ac:dyDescent="0.25">
      <c r="A3801" s="264">
        <v>3732</v>
      </c>
      <c r="B3801" s="263">
        <v>42.094097958268833</v>
      </c>
    </row>
    <row r="3802" spans="1:2" x14ac:dyDescent="0.25">
      <c r="A3802" s="264">
        <v>3733</v>
      </c>
      <c r="B3802" s="263">
        <v>113.52329545561513</v>
      </c>
    </row>
    <row r="3803" spans="1:2" x14ac:dyDescent="0.25">
      <c r="A3803" s="264">
        <v>3734</v>
      </c>
      <c r="B3803" s="263">
        <v>154.49947397582991</v>
      </c>
    </row>
    <row r="3804" spans="1:2" x14ac:dyDescent="0.25">
      <c r="A3804" s="264">
        <v>3735</v>
      </c>
      <c r="B3804" s="263">
        <v>92.404681504764127</v>
      </c>
    </row>
    <row r="3805" spans="1:2" x14ac:dyDescent="0.25">
      <c r="A3805" s="264">
        <v>3736</v>
      </c>
      <c r="B3805" s="263">
        <v>124.02424453321919</v>
      </c>
    </row>
    <row r="3806" spans="1:2" x14ac:dyDescent="0.25">
      <c r="A3806" s="264">
        <v>3737</v>
      </c>
      <c r="B3806" s="263">
        <v>82.520262392294484</v>
      </c>
    </row>
    <row r="3807" spans="1:2" x14ac:dyDescent="0.25">
      <c r="A3807" s="264">
        <v>3738</v>
      </c>
      <c r="B3807" s="263">
        <v>112.84367314979846</v>
      </c>
    </row>
    <row r="3808" spans="1:2" x14ac:dyDescent="0.25">
      <c r="A3808" s="264">
        <v>3739</v>
      </c>
      <c r="B3808" s="263">
        <v>92.482361596716814</v>
      </c>
    </row>
    <row r="3809" spans="1:2" x14ac:dyDescent="0.25">
      <c r="A3809" s="264">
        <v>3740</v>
      </c>
      <c r="B3809" s="263">
        <v>125.09223388196605</v>
      </c>
    </row>
    <row r="3810" spans="1:2" x14ac:dyDescent="0.25">
      <c r="A3810" s="264">
        <v>3741</v>
      </c>
      <c r="B3810" s="263">
        <v>122.94366961572186</v>
      </c>
    </row>
    <row r="3811" spans="1:2" x14ac:dyDescent="0.25">
      <c r="A3811" s="264">
        <v>3742</v>
      </c>
      <c r="B3811" s="263">
        <v>109.71442431083804</v>
      </c>
    </row>
    <row r="3812" spans="1:2" x14ac:dyDescent="0.25">
      <c r="A3812" s="264">
        <v>3743</v>
      </c>
      <c r="B3812" s="263">
        <v>111.74049556250662</v>
      </c>
    </row>
    <row r="3813" spans="1:2" x14ac:dyDescent="0.25">
      <c r="A3813" s="264">
        <v>3744</v>
      </c>
      <c r="B3813" s="263">
        <v>140.18766897953819</v>
      </c>
    </row>
    <row r="3814" spans="1:2" x14ac:dyDescent="0.25">
      <c r="A3814" s="264">
        <v>3745</v>
      </c>
      <c r="B3814" s="263">
        <v>94.148547095582941</v>
      </c>
    </row>
    <row r="3815" spans="1:2" x14ac:dyDescent="0.25">
      <c r="A3815" s="264">
        <v>3746</v>
      </c>
      <c r="B3815" s="263">
        <v>156.04092610115782</v>
      </c>
    </row>
    <row r="3816" spans="1:2" x14ac:dyDescent="0.25">
      <c r="A3816" s="264">
        <v>3747</v>
      </c>
      <c r="B3816" s="263">
        <v>128.88275536828095</v>
      </c>
    </row>
    <row r="3817" spans="1:2" x14ac:dyDescent="0.25">
      <c r="A3817" s="264">
        <v>3748</v>
      </c>
      <c r="B3817" s="263">
        <v>178.33193248111883</v>
      </c>
    </row>
    <row r="3818" spans="1:2" x14ac:dyDescent="0.25">
      <c r="A3818" s="264">
        <v>3749</v>
      </c>
      <c r="B3818" s="263">
        <v>109.57691788445645</v>
      </c>
    </row>
    <row r="3819" spans="1:2" x14ac:dyDescent="0.25">
      <c r="A3819" s="264">
        <v>3750</v>
      </c>
      <c r="B3819" s="263">
        <v>126.67711842596398</v>
      </c>
    </row>
    <row r="3820" spans="1:2" x14ac:dyDescent="0.25">
      <c r="A3820" s="264">
        <v>3751</v>
      </c>
      <c r="B3820" s="263">
        <v>74.015758562493374</v>
      </c>
    </row>
    <row r="3821" spans="1:2" x14ac:dyDescent="0.25">
      <c r="A3821" s="264">
        <v>3752</v>
      </c>
      <c r="B3821" s="263">
        <v>103.22518280259136</v>
      </c>
    </row>
    <row r="3822" spans="1:2" x14ac:dyDescent="0.25">
      <c r="A3822" s="264">
        <v>3753</v>
      </c>
      <c r="B3822" s="263">
        <v>134.16589961392799</v>
      </c>
    </row>
    <row r="3823" spans="1:2" x14ac:dyDescent="0.25">
      <c r="A3823" s="264">
        <v>3754</v>
      </c>
      <c r="B3823" s="263">
        <v>124.80908752691316</v>
      </c>
    </row>
    <row r="3824" spans="1:2" x14ac:dyDescent="0.25">
      <c r="A3824" s="264">
        <v>3755</v>
      </c>
      <c r="B3824" s="263">
        <v>104.36602691143975</v>
      </c>
    </row>
    <row r="3825" spans="1:2" x14ac:dyDescent="0.25">
      <c r="A3825" s="264">
        <v>3756</v>
      </c>
      <c r="B3825" s="263">
        <v>111.1138907946588</v>
      </c>
    </row>
    <row r="3826" spans="1:2" x14ac:dyDescent="0.25">
      <c r="A3826" s="264">
        <v>3757</v>
      </c>
      <c r="B3826" s="263">
        <v>89.468895847522845</v>
      </c>
    </row>
    <row r="3827" spans="1:2" x14ac:dyDescent="0.25">
      <c r="A3827" s="264">
        <v>3758</v>
      </c>
      <c r="B3827" s="263">
        <v>112.19611518525359</v>
      </c>
    </row>
    <row r="3828" spans="1:2" x14ac:dyDescent="0.25">
      <c r="A3828" s="264">
        <v>3759</v>
      </c>
      <c r="B3828" s="263">
        <v>133.35205911854624</v>
      </c>
    </row>
    <row r="3829" spans="1:2" x14ac:dyDescent="0.25">
      <c r="A3829" s="264">
        <v>3760</v>
      </c>
      <c r="B3829" s="263">
        <v>86.916476079796013</v>
      </c>
    </row>
    <row r="3830" spans="1:2" x14ac:dyDescent="0.25">
      <c r="A3830" s="264">
        <v>3761</v>
      </c>
      <c r="B3830" s="263">
        <v>91.36550666706799</v>
      </c>
    </row>
    <row r="3831" spans="1:2" x14ac:dyDescent="0.25">
      <c r="A3831" s="264">
        <v>3762</v>
      </c>
      <c r="B3831" s="263">
        <v>104.84095316679942</v>
      </c>
    </row>
    <row r="3832" spans="1:2" x14ac:dyDescent="0.25">
      <c r="A3832" s="264">
        <v>3763</v>
      </c>
      <c r="B3832" s="263">
        <v>87.589513451026505</v>
      </c>
    </row>
    <row r="3833" spans="1:2" x14ac:dyDescent="0.25">
      <c r="A3833" s="264">
        <v>3764</v>
      </c>
      <c r="B3833" s="263">
        <v>129.19372207055861</v>
      </c>
    </row>
    <row r="3834" spans="1:2" x14ac:dyDescent="0.25">
      <c r="A3834" s="264">
        <v>3765</v>
      </c>
      <c r="B3834" s="263">
        <v>118.99023778812592</v>
      </c>
    </row>
    <row r="3835" spans="1:2" x14ac:dyDescent="0.25">
      <c r="A3835" s="264">
        <v>3766</v>
      </c>
      <c r="B3835" s="263">
        <v>144.32928119849399</v>
      </c>
    </row>
    <row r="3836" spans="1:2" x14ac:dyDescent="0.25">
      <c r="A3836" s="264">
        <v>3767</v>
      </c>
      <c r="B3836" s="263">
        <v>80.683544182462498</v>
      </c>
    </row>
    <row r="3837" spans="1:2" x14ac:dyDescent="0.25">
      <c r="A3837" s="264">
        <v>3768</v>
      </c>
      <c r="B3837" s="263">
        <v>86.857308645799122</v>
      </c>
    </row>
    <row r="3838" spans="1:2" x14ac:dyDescent="0.25">
      <c r="A3838" s="264">
        <v>3769</v>
      </c>
      <c r="B3838" s="263">
        <v>100.4799504263207</v>
      </c>
    </row>
    <row r="3839" spans="1:2" x14ac:dyDescent="0.25">
      <c r="A3839" s="264">
        <v>3770</v>
      </c>
      <c r="B3839" s="263">
        <v>131.10783975904121</v>
      </c>
    </row>
    <row r="3840" spans="1:2" x14ac:dyDescent="0.25">
      <c r="A3840" s="264">
        <v>3771</v>
      </c>
      <c r="B3840" s="263">
        <v>124.23534935547444</v>
      </c>
    </row>
    <row r="3841" spans="1:2" x14ac:dyDescent="0.25">
      <c r="A3841" s="264">
        <v>3772</v>
      </c>
      <c r="B3841" s="263">
        <v>128.51864194634871</v>
      </c>
    </row>
    <row r="3842" spans="1:2" x14ac:dyDescent="0.25">
      <c r="A3842" s="264">
        <v>3773</v>
      </c>
      <c r="B3842" s="263">
        <v>140.52444129815905</v>
      </c>
    </row>
    <row r="3843" spans="1:2" x14ac:dyDescent="0.25">
      <c r="A3843" s="264">
        <v>3774</v>
      </c>
      <c r="B3843" s="263">
        <v>128.19974845868603</v>
      </c>
    </row>
    <row r="3844" spans="1:2" x14ac:dyDescent="0.25">
      <c r="A3844" s="264">
        <v>3775</v>
      </c>
      <c r="B3844" s="263">
        <v>136.30179022254279</v>
      </c>
    </row>
    <row r="3845" spans="1:2" x14ac:dyDescent="0.25">
      <c r="A3845" s="264">
        <v>3776</v>
      </c>
      <c r="B3845" s="263">
        <v>124.92450637552206</v>
      </c>
    </row>
    <row r="3846" spans="1:2" x14ac:dyDescent="0.25">
      <c r="A3846" s="264">
        <v>3777</v>
      </c>
      <c r="B3846" s="263">
        <v>116.31211880938677</v>
      </c>
    </row>
    <row r="3847" spans="1:2" x14ac:dyDescent="0.25">
      <c r="A3847" s="264">
        <v>3778</v>
      </c>
      <c r="B3847" s="263">
        <v>119.40737436911959</v>
      </c>
    </row>
    <row r="3848" spans="1:2" x14ac:dyDescent="0.25">
      <c r="A3848" s="264">
        <v>3779</v>
      </c>
      <c r="B3848" s="263">
        <v>111.72887966216619</v>
      </c>
    </row>
    <row r="3849" spans="1:2" x14ac:dyDescent="0.25">
      <c r="A3849" s="264">
        <v>3780</v>
      </c>
      <c r="B3849" s="263">
        <v>120.07808190457929</v>
      </c>
    </row>
    <row r="3850" spans="1:2" x14ac:dyDescent="0.25">
      <c r="A3850" s="264">
        <v>3781</v>
      </c>
      <c r="B3850" s="263">
        <v>153.6741005369465</v>
      </c>
    </row>
    <row r="3851" spans="1:2" x14ac:dyDescent="0.25">
      <c r="A3851" s="264">
        <v>3782</v>
      </c>
      <c r="B3851" s="263">
        <v>150.61952836904536</v>
      </c>
    </row>
    <row r="3852" spans="1:2" x14ac:dyDescent="0.25">
      <c r="A3852" s="264">
        <v>3783</v>
      </c>
      <c r="B3852" s="263">
        <v>116.38745909428836</v>
      </c>
    </row>
    <row r="3853" spans="1:2" x14ac:dyDescent="0.25">
      <c r="A3853" s="264">
        <v>3784</v>
      </c>
      <c r="B3853" s="263">
        <v>123.57469485720253</v>
      </c>
    </row>
    <row r="3854" spans="1:2" x14ac:dyDescent="0.25">
      <c r="A3854" s="264">
        <v>3785</v>
      </c>
      <c r="B3854" s="263">
        <v>147.66724046533551</v>
      </c>
    </row>
    <row r="3855" spans="1:2" x14ac:dyDescent="0.25">
      <c r="A3855" s="264">
        <v>3786</v>
      </c>
      <c r="B3855" s="263">
        <v>148.23259363396028</v>
      </c>
    </row>
    <row r="3856" spans="1:2" x14ac:dyDescent="0.25">
      <c r="A3856" s="264">
        <v>3787</v>
      </c>
      <c r="B3856" s="263">
        <v>128.07696872150765</v>
      </c>
    </row>
    <row r="3857" spans="1:2" x14ac:dyDescent="0.25">
      <c r="A3857" s="264">
        <v>3788</v>
      </c>
      <c r="B3857" s="263">
        <v>111.61659684182108</v>
      </c>
    </row>
    <row r="3858" spans="1:2" x14ac:dyDescent="0.25">
      <c r="A3858" s="264">
        <v>3789</v>
      </c>
      <c r="B3858" s="263">
        <v>100.68906441690407</v>
      </c>
    </row>
    <row r="3859" spans="1:2" x14ac:dyDescent="0.25">
      <c r="A3859" s="264">
        <v>3790</v>
      </c>
      <c r="B3859" s="263">
        <v>138.61332235785591</v>
      </c>
    </row>
    <row r="3860" spans="1:2" x14ac:dyDescent="0.25">
      <c r="A3860" s="264">
        <v>3791</v>
      </c>
      <c r="B3860" s="263">
        <v>128.6088499933189</v>
      </c>
    </row>
    <row r="3861" spans="1:2" x14ac:dyDescent="0.25">
      <c r="A3861" s="264">
        <v>3792</v>
      </c>
      <c r="B3861" s="263">
        <v>139.27043780014375</v>
      </c>
    </row>
    <row r="3862" spans="1:2" x14ac:dyDescent="0.25">
      <c r="A3862" s="264">
        <v>3793</v>
      </c>
      <c r="B3862" s="263">
        <v>149.63298494628731</v>
      </c>
    </row>
    <row r="3863" spans="1:2" x14ac:dyDescent="0.25">
      <c r="A3863" s="264">
        <v>3794</v>
      </c>
      <c r="B3863" s="263">
        <v>91.553780457199906</v>
      </c>
    </row>
    <row r="3864" spans="1:2" x14ac:dyDescent="0.25">
      <c r="A3864" s="264">
        <v>3795</v>
      </c>
      <c r="B3864" s="263">
        <v>134.06686574499719</v>
      </c>
    </row>
    <row r="3865" spans="1:2" x14ac:dyDescent="0.25">
      <c r="A3865" s="264">
        <v>3796</v>
      </c>
      <c r="B3865" s="263">
        <v>96.82539809035508</v>
      </c>
    </row>
    <row r="3866" spans="1:2" x14ac:dyDescent="0.25">
      <c r="A3866" s="264">
        <v>3797</v>
      </c>
      <c r="B3866" s="263">
        <v>140.11879488479912</v>
      </c>
    </row>
    <row r="3867" spans="1:2" x14ac:dyDescent="0.25">
      <c r="A3867" s="264">
        <v>3798</v>
      </c>
      <c r="B3867" s="263">
        <v>95.866149989366903</v>
      </c>
    </row>
    <row r="3868" spans="1:2" x14ac:dyDescent="0.25">
      <c r="A3868" s="264">
        <v>3799</v>
      </c>
      <c r="B3868" s="263">
        <v>102.56331663463172</v>
      </c>
    </row>
    <row r="3869" spans="1:2" x14ac:dyDescent="0.25">
      <c r="A3869" s="264">
        <v>3800</v>
      </c>
      <c r="B3869" s="263">
        <v>103.28169536249106</v>
      </c>
    </row>
    <row r="3870" spans="1:2" x14ac:dyDescent="0.25">
      <c r="A3870" s="264">
        <v>3801</v>
      </c>
      <c r="B3870" s="263">
        <v>120.97046944101004</v>
      </c>
    </row>
    <row r="3871" spans="1:2" x14ac:dyDescent="0.25">
      <c r="A3871" s="264">
        <v>3802</v>
      </c>
      <c r="B3871" s="263">
        <v>140.26000590178867</v>
      </c>
    </row>
    <row r="3872" spans="1:2" x14ac:dyDescent="0.25">
      <c r="A3872" s="264">
        <v>3803</v>
      </c>
      <c r="B3872" s="263">
        <v>137.52608955406401</v>
      </c>
    </row>
    <row r="3873" spans="1:2" x14ac:dyDescent="0.25">
      <c r="A3873" s="264">
        <v>3804</v>
      </c>
      <c r="B3873" s="263">
        <v>136.13484676535268</v>
      </c>
    </row>
    <row r="3874" spans="1:2" x14ac:dyDescent="0.25">
      <c r="A3874" s="264">
        <v>3805</v>
      </c>
      <c r="B3874" s="263">
        <v>97.759147396013361</v>
      </c>
    </row>
    <row r="3875" spans="1:2" x14ac:dyDescent="0.25">
      <c r="A3875" s="264">
        <v>3806</v>
      </c>
      <c r="B3875" s="263">
        <v>125.68954222338115</v>
      </c>
    </row>
    <row r="3876" spans="1:2" x14ac:dyDescent="0.25">
      <c r="A3876" s="264">
        <v>3807</v>
      </c>
      <c r="B3876" s="263">
        <v>144.41868983704185</v>
      </c>
    </row>
    <row r="3877" spans="1:2" x14ac:dyDescent="0.25">
      <c r="A3877" s="264">
        <v>3808</v>
      </c>
      <c r="B3877" s="263">
        <v>136.49239351119169</v>
      </c>
    </row>
    <row r="3878" spans="1:2" x14ac:dyDescent="0.25">
      <c r="A3878" s="264">
        <v>3809</v>
      </c>
      <c r="B3878" s="263">
        <v>130.85823063962073</v>
      </c>
    </row>
    <row r="3879" spans="1:2" x14ac:dyDescent="0.25">
      <c r="A3879" s="264">
        <v>3810</v>
      </c>
      <c r="B3879" s="263">
        <v>134.50164324551295</v>
      </c>
    </row>
    <row r="3880" spans="1:2" x14ac:dyDescent="0.25">
      <c r="A3880" s="264">
        <v>3811</v>
      </c>
      <c r="B3880" s="263">
        <v>117.84922415594846</v>
      </c>
    </row>
    <row r="3881" spans="1:2" x14ac:dyDescent="0.25">
      <c r="A3881" s="264">
        <v>3812</v>
      </c>
      <c r="B3881" s="263">
        <v>132.35202821302346</v>
      </c>
    </row>
    <row r="3882" spans="1:2" x14ac:dyDescent="0.25">
      <c r="A3882" s="264">
        <v>3813</v>
      </c>
      <c r="B3882" s="263">
        <v>132.4659709642884</v>
      </c>
    </row>
    <row r="3883" spans="1:2" x14ac:dyDescent="0.25">
      <c r="A3883" s="264">
        <v>3814</v>
      </c>
      <c r="B3883" s="263">
        <v>87.337162446703843</v>
      </c>
    </row>
    <row r="3884" spans="1:2" x14ac:dyDescent="0.25">
      <c r="A3884" s="264">
        <v>3815</v>
      </c>
      <c r="B3884" s="263">
        <v>146.95588899829437</v>
      </c>
    </row>
    <row r="3885" spans="1:2" x14ac:dyDescent="0.25">
      <c r="A3885" s="264">
        <v>3816</v>
      </c>
      <c r="B3885" s="263">
        <v>119.68617944939137</v>
      </c>
    </row>
    <row r="3886" spans="1:2" x14ac:dyDescent="0.25">
      <c r="A3886" s="264">
        <v>3817</v>
      </c>
      <c r="B3886" s="263">
        <v>138.8976682747101</v>
      </c>
    </row>
    <row r="3887" spans="1:2" x14ac:dyDescent="0.25">
      <c r="A3887" s="264">
        <v>3818</v>
      </c>
      <c r="B3887" s="263">
        <v>136.6562743816333</v>
      </c>
    </row>
    <row r="3888" spans="1:2" x14ac:dyDescent="0.25">
      <c r="A3888" s="264">
        <v>3819</v>
      </c>
      <c r="B3888" s="263">
        <v>100.49401441290917</v>
      </c>
    </row>
    <row r="3889" spans="1:2" x14ac:dyDescent="0.25">
      <c r="A3889" s="264">
        <v>3820</v>
      </c>
      <c r="B3889" s="263">
        <v>81.548292224780852</v>
      </c>
    </row>
    <row r="3890" spans="1:2" x14ac:dyDescent="0.25">
      <c r="A3890" s="264">
        <v>3821</v>
      </c>
      <c r="B3890" s="263">
        <v>139.43209944713152</v>
      </c>
    </row>
    <row r="3891" spans="1:2" x14ac:dyDescent="0.25">
      <c r="A3891" s="264">
        <v>3822</v>
      </c>
      <c r="B3891" s="263">
        <v>128.55849426873345</v>
      </c>
    </row>
    <row r="3892" spans="1:2" x14ac:dyDescent="0.25">
      <c r="A3892" s="264">
        <v>3823</v>
      </c>
      <c r="B3892" s="263">
        <v>136.71038952033632</v>
      </c>
    </row>
    <row r="3893" spans="1:2" x14ac:dyDescent="0.25">
      <c r="A3893" s="264">
        <v>3824</v>
      </c>
      <c r="B3893" s="263">
        <v>142.49020112746655</v>
      </c>
    </row>
    <row r="3894" spans="1:2" x14ac:dyDescent="0.25">
      <c r="A3894" s="264">
        <v>3825</v>
      </c>
      <c r="B3894" s="263">
        <v>185.29051512944687</v>
      </c>
    </row>
    <row r="3895" spans="1:2" x14ac:dyDescent="0.25">
      <c r="A3895" s="264">
        <v>3826</v>
      </c>
      <c r="B3895" s="263">
        <v>88.072139850359676</v>
      </c>
    </row>
    <row r="3896" spans="1:2" x14ac:dyDescent="0.25">
      <c r="A3896" s="264">
        <v>3827</v>
      </c>
      <c r="B3896" s="263">
        <v>123.88412749749679</v>
      </c>
    </row>
    <row r="3897" spans="1:2" x14ac:dyDescent="0.25">
      <c r="A3897" s="264">
        <v>3828</v>
      </c>
      <c r="B3897" s="263">
        <v>64.478201315979931</v>
      </c>
    </row>
    <row r="3898" spans="1:2" x14ac:dyDescent="0.25">
      <c r="A3898" s="264">
        <v>3829</v>
      </c>
      <c r="B3898" s="263">
        <v>121.15845698753638</v>
      </c>
    </row>
    <row r="3899" spans="1:2" x14ac:dyDescent="0.25">
      <c r="A3899" s="264">
        <v>3830</v>
      </c>
      <c r="B3899" s="263">
        <v>102.18564555190088</v>
      </c>
    </row>
    <row r="3900" spans="1:2" x14ac:dyDescent="0.25">
      <c r="A3900" s="264">
        <v>3831</v>
      </c>
      <c r="B3900" s="263">
        <v>100.98726651526664</v>
      </c>
    </row>
    <row r="3901" spans="1:2" x14ac:dyDescent="0.25">
      <c r="A3901" s="264">
        <v>3832</v>
      </c>
      <c r="B3901" s="263">
        <v>145.89143896776389</v>
      </c>
    </row>
    <row r="3902" spans="1:2" x14ac:dyDescent="0.25">
      <c r="A3902" s="264">
        <v>3833</v>
      </c>
      <c r="B3902" s="263">
        <v>167.588756564997</v>
      </c>
    </row>
    <row r="3903" spans="1:2" x14ac:dyDescent="0.25">
      <c r="A3903" s="264">
        <v>3834</v>
      </c>
      <c r="B3903" s="263">
        <v>146.65425937373988</v>
      </c>
    </row>
    <row r="3904" spans="1:2" x14ac:dyDescent="0.25">
      <c r="A3904" s="264">
        <v>3835</v>
      </c>
      <c r="B3904" s="263">
        <v>145.59185709942065</v>
      </c>
    </row>
    <row r="3905" spans="1:2" x14ac:dyDescent="0.25">
      <c r="A3905" s="264">
        <v>3836</v>
      </c>
      <c r="B3905" s="263">
        <v>131.91357702797191</v>
      </c>
    </row>
    <row r="3906" spans="1:2" x14ac:dyDescent="0.25">
      <c r="A3906" s="264">
        <v>3837</v>
      </c>
      <c r="B3906" s="263">
        <v>121.59457653543502</v>
      </c>
    </row>
    <row r="3907" spans="1:2" x14ac:dyDescent="0.25">
      <c r="A3907" s="264">
        <v>3838</v>
      </c>
      <c r="B3907" s="263">
        <v>135.43607277853027</v>
      </c>
    </row>
    <row r="3908" spans="1:2" x14ac:dyDescent="0.25">
      <c r="A3908" s="264">
        <v>3839</v>
      </c>
      <c r="B3908" s="263">
        <v>80.10520456610088</v>
      </c>
    </row>
    <row r="3909" spans="1:2" x14ac:dyDescent="0.25">
      <c r="A3909" s="264">
        <v>3840</v>
      </c>
      <c r="B3909" s="263">
        <v>82.718142577823514</v>
      </c>
    </row>
    <row r="3910" spans="1:2" x14ac:dyDescent="0.25">
      <c r="A3910" s="264">
        <v>3841</v>
      </c>
      <c r="B3910" s="263">
        <v>153.8935627790805</v>
      </c>
    </row>
    <row r="3911" spans="1:2" x14ac:dyDescent="0.25">
      <c r="A3911" s="264">
        <v>3842</v>
      </c>
      <c r="B3911" s="263">
        <v>130.87274232665382</v>
      </c>
    </row>
    <row r="3912" spans="1:2" x14ac:dyDescent="0.25">
      <c r="A3912" s="264">
        <v>3843</v>
      </c>
      <c r="B3912" s="263">
        <v>119.22780591277954</v>
      </c>
    </row>
    <row r="3913" spans="1:2" x14ac:dyDescent="0.25">
      <c r="A3913" s="264">
        <v>3844</v>
      </c>
      <c r="B3913" s="263">
        <v>114.9121870407526</v>
      </c>
    </row>
    <row r="3914" spans="1:2" x14ac:dyDescent="0.25">
      <c r="A3914" s="264">
        <v>3845</v>
      </c>
      <c r="B3914" s="263">
        <v>102.18014465472781</v>
      </c>
    </row>
    <row r="3915" spans="1:2" x14ac:dyDescent="0.25">
      <c r="A3915" s="264">
        <v>3846</v>
      </c>
      <c r="B3915" s="263">
        <v>101.96278826906352</v>
      </c>
    </row>
    <row r="3916" spans="1:2" x14ac:dyDescent="0.25">
      <c r="A3916" s="264">
        <v>3847</v>
      </c>
      <c r="B3916" s="263">
        <v>86.13938691173567</v>
      </c>
    </row>
    <row r="3917" spans="1:2" x14ac:dyDescent="0.25">
      <c r="A3917" s="264">
        <v>3848</v>
      </c>
      <c r="B3917" s="263">
        <v>116.58338589663768</v>
      </c>
    </row>
    <row r="3918" spans="1:2" x14ac:dyDescent="0.25">
      <c r="A3918" s="264">
        <v>3849</v>
      </c>
      <c r="B3918" s="263">
        <v>127.07546147481014</v>
      </c>
    </row>
    <row r="3919" spans="1:2" x14ac:dyDescent="0.25">
      <c r="A3919" s="264">
        <v>3850</v>
      </c>
      <c r="B3919" s="263">
        <v>116.95197174522096</v>
      </c>
    </row>
    <row r="3920" spans="1:2" x14ac:dyDescent="0.25">
      <c r="A3920" s="264">
        <v>3851</v>
      </c>
      <c r="B3920" s="263">
        <v>170.44382324534462</v>
      </c>
    </row>
    <row r="3921" spans="1:2" x14ac:dyDescent="0.25">
      <c r="A3921" s="264">
        <v>3852</v>
      </c>
      <c r="B3921" s="263">
        <v>117.77083273929186</v>
      </c>
    </row>
    <row r="3922" spans="1:2" x14ac:dyDescent="0.25">
      <c r="A3922" s="264">
        <v>3853</v>
      </c>
      <c r="B3922" s="263">
        <v>164.50106368498001</v>
      </c>
    </row>
    <row r="3923" spans="1:2" x14ac:dyDescent="0.25">
      <c r="A3923" s="264">
        <v>3854</v>
      </c>
      <c r="B3923" s="263">
        <v>143.38514370826115</v>
      </c>
    </row>
    <row r="3924" spans="1:2" x14ac:dyDescent="0.25">
      <c r="A3924" s="264">
        <v>3855</v>
      </c>
      <c r="B3924" s="263">
        <v>82.063676810556601</v>
      </c>
    </row>
    <row r="3925" spans="1:2" x14ac:dyDescent="0.25">
      <c r="A3925" s="264">
        <v>3856</v>
      </c>
      <c r="B3925" s="263">
        <v>113.71837445068491</v>
      </c>
    </row>
    <row r="3926" spans="1:2" x14ac:dyDescent="0.25">
      <c r="A3926" s="264">
        <v>3857</v>
      </c>
      <c r="B3926" s="263">
        <v>109.75579513586992</v>
      </c>
    </row>
    <row r="3927" spans="1:2" x14ac:dyDescent="0.25">
      <c r="A3927" s="264">
        <v>3858</v>
      </c>
      <c r="B3927" s="263">
        <v>120.15921545432337</v>
      </c>
    </row>
    <row r="3928" spans="1:2" x14ac:dyDescent="0.25">
      <c r="A3928" s="264">
        <v>3859</v>
      </c>
      <c r="B3928" s="263">
        <v>126.76730300280344</v>
      </c>
    </row>
    <row r="3929" spans="1:2" x14ac:dyDescent="0.25">
      <c r="A3929" s="264">
        <v>3860</v>
      </c>
      <c r="B3929" s="263">
        <v>102.11132958354447</v>
      </c>
    </row>
    <row r="3930" spans="1:2" x14ac:dyDescent="0.25">
      <c r="A3930" s="264">
        <v>3861</v>
      </c>
      <c r="B3930" s="263">
        <v>141.4322422587116</v>
      </c>
    </row>
    <row r="3931" spans="1:2" x14ac:dyDescent="0.25">
      <c r="A3931" s="264">
        <v>3862</v>
      </c>
      <c r="B3931" s="263">
        <v>123.40372834136377</v>
      </c>
    </row>
    <row r="3932" spans="1:2" x14ac:dyDescent="0.25">
      <c r="A3932" s="264">
        <v>3863</v>
      </c>
      <c r="B3932" s="263">
        <v>159.23360365481892</v>
      </c>
    </row>
    <row r="3933" spans="1:2" x14ac:dyDescent="0.25">
      <c r="A3933" s="264">
        <v>3864</v>
      </c>
      <c r="B3933" s="263">
        <v>111.99465513732534</v>
      </c>
    </row>
    <row r="3934" spans="1:2" x14ac:dyDescent="0.25">
      <c r="A3934" s="264">
        <v>3865</v>
      </c>
      <c r="B3934" s="263">
        <v>91.678597306652705</v>
      </c>
    </row>
    <row r="3935" spans="1:2" x14ac:dyDescent="0.25">
      <c r="A3935" s="264">
        <v>3866</v>
      </c>
      <c r="B3935" s="263">
        <v>144.0941282273144</v>
      </c>
    </row>
    <row r="3936" spans="1:2" x14ac:dyDescent="0.25">
      <c r="A3936" s="264">
        <v>3867</v>
      </c>
      <c r="B3936" s="263">
        <v>187.83046379221759</v>
      </c>
    </row>
    <row r="3937" spans="1:2" x14ac:dyDescent="0.25">
      <c r="A3937" s="264">
        <v>3868</v>
      </c>
      <c r="B3937" s="263">
        <v>125.5397341775117</v>
      </c>
    </row>
    <row r="3938" spans="1:2" x14ac:dyDescent="0.25">
      <c r="A3938" s="264">
        <v>3869</v>
      </c>
      <c r="B3938" s="263">
        <v>153.77712271629008</v>
      </c>
    </row>
    <row r="3939" spans="1:2" x14ac:dyDescent="0.25">
      <c r="A3939" s="264">
        <v>3870</v>
      </c>
      <c r="B3939" s="263">
        <v>130.42524730515106</v>
      </c>
    </row>
    <row r="3940" spans="1:2" x14ac:dyDescent="0.25">
      <c r="A3940" s="264">
        <v>3871</v>
      </c>
      <c r="B3940" s="263">
        <v>154.82342880377149</v>
      </c>
    </row>
    <row r="3941" spans="1:2" x14ac:dyDescent="0.25">
      <c r="A3941" s="264">
        <v>3872</v>
      </c>
      <c r="B3941" s="263">
        <v>125.01095252283015</v>
      </c>
    </row>
    <row r="3942" spans="1:2" x14ac:dyDescent="0.25">
      <c r="A3942" s="264">
        <v>3873</v>
      </c>
      <c r="B3942" s="263">
        <v>133.43214524317528</v>
      </c>
    </row>
    <row r="3943" spans="1:2" x14ac:dyDescent="0.25">
      <c r="A3943" s="264">
        <v>3874</v>
      </c>
      <c r="B3943" s="263">
        <v>128.90368127317475</v>
      </c>
    </row>
    <row r="3944" spans="1:2" x14ac:dyDescent="0.25">
      <c r="A3944" s="264">
        <v>3875</v>
      </c>
      <c r="B3944" s="263">
        <v>113.47465708278581</v>
      </c>
    </row>
    <row r="3945" spans="1:2" x14ac:dyDescent="0.25">
      <c r="A3945" s="264">
        <v>3876</v>
      </c>
      <c r="B3945" s="263">
        <v>120.14462031765004</v>
      </c>
    </row>
    <row r="3946" spans="1:2" x14ac:dyDescent="0.25">
      <c r="A3946" s="264">
        <v>3877</v>
      </c>
      <c r="B3946" s="263">
        <v>91.219602070183996</v>
      </c>
    </row>
    <row r="3947" spans="1:2" x14ac:dyDescent="0.25">
      <c r="A3947" s="264">
        <v>3878</v>
      </c>
      <c r="B3947" s="263">
        <v>92.01677397046943</v>
      </c>
    </row>
    <row r="3948" spans="1:2" x14ac:dyDescent="0.25">
      <c r="A3948" s="264">
        <v>3879</v>
      </c>
      <c r="B3948" s="263">
        <v>148.23583719509938</v>
      </c>
    </row>
    <row r="3949" spans="1:2" x14ac:dyDescent="0.25">
      <c r="A3949" s="264">
        <v>3880</v>
      </c>
      <c r="B3949" s="263">
        <v>151.09311693344983</v>
      </c>
    </row>
    <row r="3950" spans="1:2" x14ac:dyDescent="0.25">
      <c r="A3950" s="264">
        <v>3881</v>
      </c>
      <c r="B3950" s="263">
        <v>78.992190152467444</v>
      </c>
    </row>
    <row r="3951" spans="1:2" x14ac:dyDescent="0.25">
      <c r="A3951" s="264">
        <v>3882</v>
      </c>
      <c r="B3951" s="263">
        <v>75.501644676871905</v>
      </c>
    </row>
    <row r="3952" spans="1:2" x14ac:dyDescent="0.25">
      <c r="A3952" s="264">
        <v>3883</v>
      </c>
      <c r="B3952" s="263">
        <v>111.99488029201478</v>
      </c>
    </row>
    <row r="3953" spans="1:2" x14ac:dyDescent="0.25">
      <c r="A3953" s="264">
        <v>3884</v>
      </c>
      <c r="B3953" s="263">
        <v>141.03032176991169</v>
      </c>
    </row>
    <row r="3954" spans="1:2" x14ac:dyDescent="0.25">
      <c r="A3954" s="264">
        <v>3885</v>
      </c>
      <c r="B3954" s="263">
        <v>131.22168050145208</v>
      </c>
    </row>
    <row r="3955" spans="1:2" x14ac:dyDescent="0.25">
      <c r="A3955" s="264">
        <v>3886</v>
      </c>
      <c r="B3955" s="263">
        <v>124.16587857339731</v>
      </c>
    </row>
    <row r="3956" spans="1:2" x14ac:dyDescent="0.25">
      <c r="A3956" s="264">
        <v>3887</v>
      </c>
      <c r="B3956" s="263">
        <v>141.77785127807977</v>
      </c>
    </row>
    <row r="3957" spans="1:2" x14ac:dyDescent="0.25">
      <c r="A3957" s="264">
        <v>3888</v>
      </c>
      <c r="B3957" s="263">
        <v>119.46417796694305</v>
      </c>
    </row>
    <row r="3958" spans="1:2" x14ac:dyDescent="0.25">
      <c r="A3958" s="264">
        <v>3889</v>
      </c>
      <c r="B3958" s="263">
        <v>125.68296316002937</v>
      </c>
    </row>
    <row r="3959" spans="1:2" x14ac:dyDescent="0.25">
      <c r="A3959" s="264">
        <v>3890</v>
      </c>
      <c r="B3959" s="263">
        <v>100.92807342242156</v>
      </c>
    </row>
    <row r="3960" spans="1:2" x14ac:dyDescent="0.25">
      <c r="A3960" s="264">
        <v>3891</v>
      </c>
      <c r="B3960" s="263">
        <v>102.629279495589</v>
      </c>
    </row>
    <row r="3961" spans="1:2" x14ac:dyDescent="0.25">
      <c r="A3961" s="264">
        <v>3892</v>
      </c>
      <c r="B3961" s="263">
        <v>110.87150353941155</v>
      </c>
    </row>
    <row r="3962" spans="1:2" x14ac:dyDescent="0.25">
      <c r="A3962" s="264">
        <v>3893</v>
      </c>
      <c r="B3962" s="263">
        <v>177.67927134983864</v>
      </c>
    </row>
    <row r="3963" spans="1:2" x14ac:dyDescent="0.25">
      <c r="A3963" s="264">
        <v>3894</v>
      </c>
      <c r="B3963" s="263">
        <v>75.12817237707651</v>
      </c>
    </row>
    <row r="3964" spans="1:2" x14ac:dyDescent="0.25">
      <c r="A3964" s="264">
        <v>3895</v>
      </c>
      <c r="B3964" s="263">
        <v>133.56450439719765</v>
      </c>
    </row>
    <row r="3965" spans="1:2" x14ac:dyDescent="0.25">
      <c r="A3965" s="264">
        <v>3896</v>
      </c>
      <c r="B3965" s="263">
        <v>149.64289174662122</v>
      </c>
    </row>
    <row r="3966" spans="1:2" x14ac:dyDescent="0.25">
      <c r="A3966" s="264">
        <v>3897</v>
      </c>
      <c r="B3966" s="263">
        <v>134.63239655857743</v>
      </c>
    </row>
    <row r="3967" spans="1:2" x14ac:dyDescent="0.25">
      <c r="A3967" s="264">
        <v>3898</v>
      </c>
      <c r="B3967" s="263">
        <v>114.62706625194264</v>
      </c>
    </row>
    <row r="3968" spans="1:2" x14ac:dyDescent="0.25">
      <c r="A3968" s="264">
        <v>3899</v>
      </c>
      <c r="B3968" s="263">
        <v>110.21464569152724</v>
      </c>
    </row>
    <row r="3969" spans="1:2" x14ac:dyDescent="0.25">
      <c r="A3969" s="264">
        <v>3900</v>
      </c>
      <c r="B3969" s="263">
        <v>111.89165147838813</v>
      </c>
    </row>
    <row r="3970" spans="1:2" x14ac:dyDescent="0.25">
      <c r="A3970" s="264">
        <v>3901</v>
      </c>
      <c r="B3970" s="263">
        <v>96.654428179583562</v>
      </c>
    </row>
    <row r="3971" spans="1:2" x14ac:dyDescent="0.25">
      <c r="A3971" s="264">
        <v>3902</v>
      </c>
      <c r="B3971" s="263">
        <v>93.991346375937169</v>
      </c>
    </row>
    <row r="3972" spans="1:2" x14ac:dyDescent="0.25">
      <c r="A3972" s="264">
        <v>3903</v>
      </c>
      <c r="B3972" s="263">
        <v>162.65907979225875</v>
      </c>
    </row>
    <row r="3973" spans="1:2" x14ac:dyDescent="0.25">
      <c r="A3973" s="264">
        <v>3904</v>
      </c>
      <c r="B3973" s="263">
        <v>106.57336012216237</v>
      </c>
    </row>
    <row r="3974" spans="1:2" x14ac:dyDescent="0.25">
      <c r="A3974" s="264">
        <v>3905</v>
      </c>
      <c r="B3974" s="263">
        <v>157.30758931623785</v>
      </c>
    </row>
    <row r="3975" spans="1:2" x14ac:dyDescent="0.25">
      <c r="A3975" s="264">
        <v>3906</v>
      </c>
      <c r="B3975" s="263">
        <v>110.96731305268875</v>
      </c>
    </row>
    <row r="3976" spans="1:2" x14ac:dyDescent="0.25">
      <c r="A3976" s="264">
        <v>3907</v>
      </c>
      <c r="B3976" s="263">
        <v>176.0513646244251</v>
      </c>
    </row>
    <row r="3977" spans="1:2" x14ac:dyDescent="0.25">
      <c r="A3977" s="264">
        <v>3908</v>
      </c>
      <c r="B3977" s="263">
        <v>108.81174281910229</v>
      </c>
    </row>
    <row r="3978" spans="1:2" x14ac:dyDescent="0.25">
      <c r="A3978" s="264">
        <v>3909</v>
      </c>
      <c r="B3978" s="263">
        <v>151.33679075685654</v>
      </c>
    </row>
    <row r="3979" spans="1:2" x14ac:dyDescent="0.25">
      <c r="A3979" s="264">
        <v>3910</v>
      </c>
      <c r="B3979" s="263">
        <v>116.63642273761255</v>
      </c>
    </row>
    <row r="3980" spans="1:2" x14ac:dyDescent="0.25">
      <c r="A3980" s="264">
        <v>3911</v>
      </c>
      <c r="B3980" s="263">
        <v>137.26007135606639</v>
      </c>
    </row>
    <row r="3981" spans="1:2" x14ac:dyDescent="0.25">
      <c r="A3981" s="264">
        <v>3912</v>
      </c>
      <c r="B3981" s="263">
        <v>112.37634779566051</v>
      </c>
    </row>
    <row r="3982" spans="1:2" x14ac:dyDescent="0.25">
      <c r="A3982" s="264">
        <v>3913</v>
      </c>
      <c r="B3982" s="263">
        <v>121.61763518114896</v>
      </c>
    </row>
    <row r="3983" spans="1:2" x14ac:dyDescent="0.25">
      <c r="A3983" s="264">
        <v>3914</v>
      </c>
      <c r="B3983" s="263">
        <v>135.17247091715723</v>
      </c>
    </row>
    <row r="3984" spans="1:2" x14ac:dyDescent="0.25">
      <c r="A3984" s="264">
        <v>3915</v>
      </c>
      <c r="B3984" s="263">
        <v>160.14216596458678</v>
      </c>
    </row>
    <row r="3985" spans="1:2" x14ac:dyDescent="0.25">
      <c r="A3985" s="264">
        <v>3916</v>
      </c>
      <c r="B3985" s="263">
        <v>143.72727982665091</v>
      </c>
    </row>
    <row r="3986" spans="1:2" x14ac:dyDescent="0.25">
      <c r="A3986" s="264">
        <v>3917</v>
      </c>
      <c r="B3986" s="263">
        <v>124.35240898073152</v>
      </c>
    </row>
    <row r="3987" spans="1:2" x14ac:dyDescent="0.25">
      <c r="A3987" s="264">
        <v>3918</v>
      </c>
      <c r="B3987" s="263">
        <v>138.46132519186341</v>
      </c>
    </row>
    <row r="3988" spans="1:2" x14ac:dyDescent="0.25">
      <c r="A3988" s="264">
        <v>3919</v>
      </c>
      <c r="B3988" s="263">
        <v>116.93589188953423</v>
      </c>
    </row>
    <row r="3989" spans="1:2" x14ac:dyDescent="0.25">
      <c r="A3989" s="264">
        <v>3920</v>
      </c>
      <c r="B3989" s="263">
        <v>105.00565718041841</v>
      </c>
    </row>
    <row r="3990" spans="1:2" x14ac:dyDescent="0.25">
      <c r="A3990" s="264">
        <v>3921</v>
      </c>
      <c r="B3990" s="263">
        <v>95.616495661876172</v>
      </c>
    </row>
    <row r="3991" spans="1:2" x14ac:dyDescent="0.25">
      <c r="A3991" s="264">
        <v>3922</v>
      </c>
      <c r="B3991" s="263">
        <v>95.383533436641514</v>
      </c>
    </row>
    <row r="3992" spans="1:2" x14ac:dyDescent="0.25">
      <c r="A3992" s="264">
        <v>3923</v>
      </c>
      <c r="B3992" s="263">
        <v>127.97433983887284</v>
      </c>
    </row>
    <row r="3993" spans="1:2" x14ac:dyDescent="0.25">
      <c r="A3993" s="264">
        <v>3924</v>
      </c>
      <c r="B3993" s="263">
        <v>109.44728546540868</v>
      </c>
    </row>
    <row r="3994" spans="1:2" x14ac:dyDescent="0.25">
      <c r="A3994" s="264">
        <v>3925</v>
      </c>
      <c r="B3994" s="263">
        <v>142.726299749616</v>
      </c>
    </row>
    <row r="3995" spans="1:2" x14ac:dyDescent="0.25">
      <c r="A3995" s="264">
        <v>3926</v>
      </c>
      <c r="B3995" s="263">
        <v>97.111917784786598</v>
      </c>
    </row>
    <row r="3996" spans="1:2" x14ac:dyDescent="0.25">
      <c r="A3996" s="264">
        <v>3927</v>
      </c>
      <c r="B3996" s="263">
        <v>105.11584402574042</v>
      </c>
    </row>
    <row r="3997" spans="1:2" x14ac:dyDescent="0.25">
      <c r="A3997" s="264">
        <v>3928</v>
      </c>
      <c r="B3997" s="263">
        <v>120.19156492590091</v>
      </c>
    </row>
    <row r="3998" spans="1:2" x14ac:dyDescent="0.25">
      <c r="A3998" s="264">
        <v>3929</v>
      </c>
      <c r="B3998" s="263">
        <v>130.24476347096842</v>
      </c>
    </row>
    <row r="3999" spans="1:2" x14ac:dyDescent="0.25">
      <c r="A3999" s="264">
        <v>3930</v>
      </c>
      <c r="B3999" s="263">
        <v>158.08203367801838</v>
      </c>
    </row>
    <row r="4000" spans="1:2" x14ac:dyDescent="0.25">
      <c r="A4000" s="264">
        <v>3931</v>
      </c>
      <c r="B4000" s="263">
        <v>105.65314832153931</v>
      </c>
    </row>
    <row r="4001" spans="1:2" x14ac:dyDescent="0.25">
      <c r="A4001" s="264">
        <v>3932</v>
      </c>
      <c r="B4001" s="263">
        <v>109.97803687247585</v>
      </c>
    </row>
    <row r="4002" spans="1:2" x14ac:dyDescent="0.25">
      <c r="A4002" s="264">
        <v>3933</v>
      </c>
      <c r="B4002" s="263">
        <v>149.1762429044233</v>
      </c>
    </row>
    <row r="4003" spans="1:2" x14ac:dyDescent="0.25">
      <c r="A4003" s="264">
        <v>3934</v>
      </c>
      <c r="B4003" s="263">
        <v>132.85795512916189</v>
      </c>
    </row>
    <row r="4004" spans="1:2" x14ac:dyDescent="0.25">
      <c r="A4004" s="264">
        <v>3935</v>
      </c>
      <c r="B4004" s="263">
        <v>90.162359046328731</v>
      </c>
    </row>
    <row r="4005" spans="1:2" x14ac:dyDescent="0.25">
      <c r="A4005" s="264">
        <v>3936</v>
      </c>
      <c r="B4005" s="263">
        <v>140.49549946289221</v>
      </c>
    </row>
    <row r="4006" spans="1:2" x14ac:dyDescent="0.25">
      <c r="A4006" s="264">
        <v>3937</v>
      </c>
      <c r="B4006" s="263">
        <v>134.52024091701654</v>
      </c>
    </row>
    <row r="4007" spans="1:2" x14ac:dyDescent="0.25">
      <c r="A4007" s="264">
        <v>3938</v>
      </c>
      <c r="B4007" s="263">
        <v>113.05460074930077</v>
      </c>
    </row>
    <row r="4008" spans="1:2" x14ac:dyDescent="0.25">
      <c r="A4008" s="264">
        <v>3939</v>
      </c>
      <c r="B4008" s="263">
        <v>111.56060483404815</v>
      </c>
    </row>
    <row r="4009" spans="1:2" x14ac:dyDescent="0.25">
      <c r="A4009" s="264">
        <v>3940</v>
      </c>
      <c r="B4009" s="263">
        <v>117.54199008579495</v>
      </c>
    </row>
    <row r="4010" spans="1:2" x14ac:dyDescent="0.25">
      <c r="A4010" s="264">
        <v>3941</v>
      </c>
      <c r="B4010" s="263">
        <v>129.89787413697883</v>
      </c>
    </row>
    <row r="4011" spans="1:2" x14ac:dyDescent="0.25">
      <c r="A4011" s="264">
        <v>3942</v>
      </c>
      <c r="B4011" s="263">
        <v>139.10980741880971</v>
      </c>
    </row>
    <row r="4012" spans="1:2" x14ac:dyDescent="0.25">
      <c r="A4012" s="264">
        <v>3943</v>
      </c>
      <c r="B4012" s="263">
        <v>133.4762006332453</v>
      </c>
    </row>
    <row r="4013" spans="1:2" x14ac:dyDescent="0.25">
      <c r="A4013" s="264">
        <v>3944</v>
      </c>
      <c r="B4013" s="263">
        <v>99.735990620804472</v>
      </c>
    </row>
    <row r="4014" spans="1:2" x14ac:dyDescent="0.25">
      <c r="A4014" s="264">
        <v>3945</v>
      </c>
      <c r="B4014" s="263">
        <v>121.23176224614144</v>
      </c>
    </row>
    <row r="4015" spans="1:2" x14ac:dyDescent="0.25">
      <c r="A4015" s="264">
        <v>3946</v>
      </c>
      <c r="B4015" s="263">
        <v>137.56679549558012</v>
      </c>
    </row>
    <row r="4016" spans="1:2" x14ac:dyDescent="0.25">
      <c r="A4016" s="264">
        <v>3947</v>
      </c>
      <c r="B4016" s="263">
        <v>175.37928625922535</v>
      </c>
    </row>
    <row r="4017" spans="1:2" x14ac:dyDescent="0.25">
      <c r="A4017" s="264">
        <v>3948</v>
      </c>
      <c r="B4017" s="263">
        <v>112.98694696803923</v>
      </c>
    </row>
    <row r="4018" spans="1:2" x14ac:dyDescent="0.25">
      <c r="A4018" s="264">
        <v>3949</v>
      </c>
      <c r="B4018" s="263">
        <v>72.709548201702461</v>
      </c>
    </row>
    <row r="4019" spans="1:2" x14ac:dyDescent="0.25">
      <c r="A4019" s="264">
        <v>3950</v>
      </c>
      <c r="B4019" s="263">
        <v>112.0097590127934</v>
      </c>
    </row>
    <row r="4020" spans="1:2" x14ac:dyDescent="0.25">
      <c r="A4020" s="264">
        <v>3951</v>
      </c>
      <c r="B4020" s="263">
        <v>104.47586800332286</v>
      </c>
    </row>
    <row r="4021" spans="1:2" x14ac:dyDescent="0.25">
      <c r="A4021" s="264">
        <v>3952</v>
      </c>
      <c r="B4021" s="263">
        <v>95.299324049587398</v>
      </c>
    </row>
    <row r="4022" spans="1:2" x14ac:dyDescent="0.25">
      <c r="A4022" s="264">
        <v>3953</v>
      </c>
      <c r="B4022" s="263">
        <v>127.69160419020371</v>
      </c>
    </row>
    <row r="4023" spans="1:2" x14ac:dyDescent="0.25">
      <c r="A4023" s="264">
        <v>3954</v>
      </c>
      <c r="B4023" s="263">
        <v>114.22217043854499</v>
      </c>
    </row>
    <row r="4024" spans="1:2" x14ac:dyDescent="0.25">
      <c r="A4024" s="264">
        <v>3955</v>
      </c>
      <c r="B4024" s="263">
        <v>123.7299966451171</v>
      </c>
    </row>
    <row r="4025" spans="1:2" x14ac:dyDescent="0.25">
      <c r="A4025" s="264">
        <v>3956</v>
      </c>
      <c r="B4025" s="263">
        <v>107.08574601200407</v>
      </c>
    </row>
    <row r="4026" spans="1:2" x14ac:dyDescent="0.25">
      <c r="A4026" s="264">
        <v>3957</v>
      </c>
      <c r="B4026" s="263">
        <v>151.90995724022423</v>
      </c>
    </row>
    <row r="4027" spans="1:2" x14ac:dyDescent="0.25">
      <c r="A4027" s="264">
        <v>3958</v>
      </c>
      <c r="B4027" s="263">
        <v>103.87969434569658</v>
      </c>
    </row>
    <row r="4028" spans="1:2" x14ac:dyDescent="0.25">
      <c r="A4028" s="264">
        <v>3959</v>
      </c>
      <c r="B4028" s="263">
        <v>118.27867853827954</v>
      </c>
    </row>
    <row r="4029" spans="1:2" x14ac:dyDescent="0.25">
      <c r="A4029" s="264">
        <v>3960</v>
      </c>
      <c r="B4029" s="263">
        <v>90.142518661192028</v>
      </c>
    </row>
    <row r="4030" spans="1:2" x14ac:dyDescent="0.25">
      <c r="A4030" s="264">
        <v>3961</v>
      </c>
      <c r="B4030" s="263">
        <v>90.755707722016268</v>
      </c>
    </row>
    <row r="4031" spans="1:2" x14ac:dyDescent="0.25">
      <c r="A4031" s="264">
        <v>3962</v>
      </c>
      <c r="B4031" s="263">
        <v>105.50045793560767</v>
      </c>
    </row>
    <row r="4032" spans="1:2" x14ac:dyDescent="0.25">
      <c r="A4032" s="264">
        <v>3963</v>
      </c>
      <c r="B4032" s="263">
        <v>182.08982427728631</v>
      </c>
    </row>
    <row r="4033" spans="1:2" x14ac:dyDescent="0.25">
      <c r="A4033" s="264">
        <v>3964</v>
      </c>
      <c r="B4033" s="263">
        <v>133.5179479822126</v>
      </c>
    </row>
    <row r="4034" spans="1:2" x14ac:dyDescent="0.25">
      <c r="A4034" s="264">
        <v>3965</v>
      </c>
      <c r="B4034" s="263">
        <v>114.07008880708709</v>
      </c>
    </row>
    <row r="4035" spans="1:2" x14ac:dyDescent="0.25">
      <c r="A4035" s="264">
        <v>3966</v>
      </c>
      <c r="B4035" s="263">
        <v>110.42242136829515</v>
      </c>
    </row>
    <row r="4036" spans="1:2" x14ac:dyDescent="0.25">
      <c r="A4036" s="264">
        <v>3967</v>
      </c>
      <c r="B4036" s="263">
        <v>154.51699105257214</v>
      </c>
    </row>
    <row r="4037" spans="1:2" x14ac:dyDescent="0.25">
      <c r="A4037" s="264">
        <v>3968</v>
      </c>
      <c r="B4037" s="263">
        <v>109.67372624605848</v>
      </c>
    </row>
    <row r="4038" spans="1:2" x14ac:dyDescent="0.25">
      <c r="A4038" s="264">
        <v>3969</v>
      </c>
      <c r="B4038" s="263">
        <v>115.51287116229257</v>
      </c>
    </row>
    <row r="4039" spans="1:2" x14ac:dyDescent="0.25">
      <c r="A4039" s="264">
        <v>3970</v>
      </c>
      <c r="B4039" s="263">
        <v>144.09497938211058</v>
      </c>
    </row>
    <row r="4040" spans="1:2" x14ac:dyDescent="0.25">
      <c r="A4040" s="264">
        <v>3971</v>
      </c>
      <c r="B4040" s="263">
        <v>130.56059017414196</v>
      </c>
    </row>
    <row r="4041" spans="1:2" x14ac:dyDescent="0.25">
      <c r="A4041" s="264">
        <v>3972</v>
      </c>
      <c r="B4041" s="263">
        <v>121.2872560781564</v>
      </c>
    </row>
    <row r="4042" spans="1:2" x14ac:dyDescent="0.25">
      <c r="A4042" s="264">
        <v>3973</v>
      </c>
      <c r="B4042" s="263">
        <v>119.59464772674228</v>
      </c>
    </row>
    <row r="4043" spans="1:2" x14ac:dyDescent="0.25">
      <c r="A4043" s="264">
        <v>3974</v>
      </c>
      <c r="B4043" s="263">
        <v>110.05795833052483</v>
      </c>
    </row>
    <row r="4044" spans="1:2" x14ac:dyDescent="0.25">
      <c r="A4044" s="264">
        <v>3975</v>
      </c>
      <c r="B4044" s="263">
        <v>126.40963173247101</v>
      </c>
    </row>
    <row r="4045" spans="1:2" x14ac:dyDescent="0.25">
      <c r="A4045" s="264">
        <v>3976</v>
      </c>
      <c r="B4045" s="263">
        <v>126.48200864741749</v>
      </c>
    </row>
    <row r="4046" spans="1:2" x14ac:dyDescent="0.25">
      <c r="A4046" s="264">
        <v>3977</v>
      </c>
      <c r="B4046" s="263">
        <v>89.428887162676858</v>
      </c>
    </row>
    <row r="4047" spans="1:2" x14ac:dyDescent="0.25">
      <c r="A4047" s="264">
        <v>3978</v>
      </c>
      <c r="B4047" s="263">
        <v>129.28054175208396</v>
      </c>
    </row>
    <row r="4048" spans="1:2" x14ac:dyDescent="0.25">
      <c r="A4048" s="264">
        <v>3979</v>
      </c>
      <c r="B4048" s="263">
        <v>97.038955764481315</v>
      </c>
    </row>
    <row r="4049" spans="1:2" x14ac:dyDescent="0.25">
      <c r="A4049" s="264">
        <v>3980</v>
      </c>
      <c r="B4049" s="263">
        <v>87.488289911337517</v>
      </c>
    </row>
    <row r="4050" spans="1:2" x14ac:dyDescent="0.25">
      <c r="A4050" s="264">
        <v>3981</v>
      </c>
      <c r="B4050" s="263">
        <v>151.02261180404372</v>
      </c>
    </row>
    <row r="4051" spans="1:2" x14ac:dyDescent="0.25">
      <c r="A4051" s="264">
        <v>3982</v>
      </c>
      <c r="B4051" s="263">
        <v>114.52586000048035</v>
      </c>
    </row>
    <row r="4052" spans="1:2" x14ac:dyDescent="0.25">
      <c r="A4052" s="264">
        <v>3983</v>
      </c>
      <c r="B4052" s="263">
        <v>101.28350671934015</v>
      </c>
    </row>
    <row r="4053" spans="1:2" x14ac:dyDescent="0.25">
      <c r="A4053" s="264">
        <v>3984</v>
      </c>
      <c r="B4053" s="263">
        <v>118.69954280746181</v>
      </c>
    </row>
    <row r="4054" spans="1:2" x14ac:dyDescent="0.25">
      <c r="A4054" s="264">
        <v>3985</v>
      </c>
      <c r="B4054" s="263">
        <v>85.758248095053531</v>
      </c>
    </row>
    <row r="4055" spans="1:2" x14ac:dyDescent="0.25">
      <c r="A4055" s="264">
        <v>3986</v>
      </c>
      <c r="B4055" s="263">
        <v>75.971919447859847</v>
      </c>
    </row>
    <row r="4056" spans="1:2" x14ac:dyDescent="0.25">
      <c r="A4056" s="264">
        <v>3987</v>
      </c>
      <c r="B4056" s="263">
        <v>118.23802639380315</v>
      </c>
    </row>
    <row r="4057" spans="1:2" x14ac:dyDescent="0.25">
      <c r="A4057" s="264">
        <v>3988</v>
      </c>
      <c r="B4057" s="263">
        <v>117.13273427682664</v>
      </c>
    </row>
    <row r="4058" spans="1:2" x14ac:dyDescent="0.25">
      <c r="A4058" s="264">
        <v>3989</v>
      </c>
      <c r="B4058" s="263">
        <v>80.158319296274016</v>
      </c>
    </row>
    <row r="4059" spans="1:2" x14ac:dyDescent="0.25">
      <c r="A4059" s="264">
        <v>3990</v>
      </c>
      <c r="B4059" s="263">
        <v>137.11793686480434</v>
      </c>
    </row>
    <row r="4060" spans="1:2" x14ac:dyDescent="0.25">
      <c r="A4060" s="264">
        <v>3991</v>
      </c>
      <c r="B4060" s="263">
        <v>115.5271188101314</v>
      </c>
    </row>
    <row r="4061" spans="1:2" x14ac:dyDescent="0.25">
      <c r="A4061" s="264">
        <v>3992</v>
      </c>
      <c r="B4061" s="263">
        <v>110.67891226734329</v>
      </c>
    </row>
    <row r="4062" spans="1:2" x14ac:dyDescent="0.25">
      <c r="A4062" s="264">
        <v>3993</v>
      </c>
      <c r="B4062" s="263">
        <v>129.23907237731396</v>
      </c>
    </row>
    <row r="4063" spans="1:2" x14ac:dyDescent="0.25">
      <c r="A4063" s="264">
        <v>3994</v>
      </c>
      <c r="B4063" s="263">
        <v>89.926626337583031</v>
      </c>
    </row>
    <row r="4064" spans="1:2" x14ac:dyDescent="0.25">
      <c r="A4064" s="264">
        <v>3995</v>
      </c>
      <c r="B4064" s="263">
        <v>89.05462479460526</v>
      </c>
    </row>
    <row r="4065" spans="1:2" x14ac:dyDescent="0.25">
      <c r="A4065" s="264">
        <v>3996</v>
      </c>
      <c r="B4065" s="263">
        <v>122.8261611206029</v>
      </c>
    </row>
    <row r="4066" spans="1:2" x14ac:dyDescent="0.25">
      <c r="A4066" s="264">
        <v>3997</v>
      </c>
      <c r="B4066" s="263">
        <v>91.324530768293911</v>
      </c>
    </row>
    <row r="4067" spans="1:2" x14ac:dyDescent="0.25">
      <c r="A4067" s="264">
        <v>3998</v>
      </c>
      <c r="B4067" s="263">
        <v>105.01584882895872</v>
      </c>
    </row>
    <row r="4068" spans="1:2" x14ac:dyDescent="0.25">
      <c r="A4068" s="264">
        <v>3999</v>
      </c>
      <c r="B4068" s="263">
        <v>110.66309735994783</v>
      </c>
    </row>
    <row r="4069" spans="1:2" x14ac:dyDescent="0.25">
      <c r="A4069" s="264">
        <v>4000</v>
      </c>
      <c r="B4069" s="263">
        <v>128.26057161842516</v>
      </c>
    </row>
    <row r="4070" spans="1:2" x14ac:dyDescent="0.25">
      <c r="A4070" s="264">
        <v>4001</v>
      </c>
      <c r="B4070" s="263">
        <v>69.154692744685775</v>
      </c>
    </row>
    <row r="4071" spans="1:2" x14ac:dyDescent="0.25">
      <c r="A4071" s="264">
        <v>4002</v>
      </c>
      <c r="B4071" s="263">
        <v>132.58986283608252</v>
      </c>
    </row>
    <row r="4072" spans="1:2" x14ac:dyDescent="0.25">
      <c r="A4072" s="264">
        <v>4003</v>
      </c>
      <c r="B4072" s="263">
        <v>81.485402652517323</v>
      </c>
    </row>
    <row r="4073" spans="1:2" x14ac:dyDescent="0.25">
      <c r="A4073" s="264">
        <v>4004</v>
      </c>
      <c r="B4073" s="263">
        <v>88.239647052546175</v>
      </c>
    </row>
    <row r="4074" spans="1:2" x14ac:dyDescent="0.25">
      <c r="A4074" s="264">
        <v>4005</v>
      </c>
      <c r="B4074" s="263">
        <v>124.91424640926839</v>
      </c>
    </row>
    <row r="4075" spans="1:2" x14ac:dyDescent="0.25">
      <c r="A4075" s="264">
        <v>4006</v>
      </c>
      <c r="B4075" s="263">
        <v>103.91965173684973</v>
      </c>
    </row>
    <row r="4076" spans="1:2" x14ac:dyDescent="0.25">
      <c r="A4076" s="264">
        <v>4007</v>
      </c>
      <c r="B4076" s="263">
        <v>122.51610872284134</v>
      </c>
    </row>
    <row r="4077" spans="1:2" x14ac:dyDescent="0.25">
      <c r="A4077" s="264">
        <v>4008</v>
      </c>
      <c r="B4077" s="263">
        <v>96.419420089025266</v>
      </c>
    </row>
    <row r="4078" spans="1:2" x14ac:dyDescent="0.25">
      <c r="A4078" s="264">
        <v>4009</v>
      </c>
      <c r="B4078" s="263">
        <v>98.673165814319617</v>
      </c>
    </row>
    <row r="4079" spans="1:2" x14ac:dyDescent="0.25">
      <c r="A4079" s="264">
        <v>4010</v>
      </c>
      <c r="B4079" s="263">
        <v>120.19330420612195</v>
      </c>
    </row>
    <row r="4080" spans="1:2" x14ac:dyDescent="0.25">
      <c r="A4080" s="264">
        <v>4011</v>
      </c>
      <c r="B4080" s="263">
        <v>171.98893898934102</v>
      </c>
    </row>
    <row r="4081" spans="1:2" x14ac:dyDescent="0.25">
      <c r="A4081" s="264">
        <v>4012</v>
      </c>
      <c r="B4081" s="263">
        <v>87.544755513460885</v>
      </c>
    </row>
    <row r="4082" spans="1:2" x14ac:dyDescent="0.25">
      <c r="A4082" s="264">
        <v>4013</v>
      </c>
      <c r="B4082" s="263">
        <v>98.399379480706784</v>
      </c>
    </row>
    <row r="4083" spans="1:2" x14ac:dyDescent="0.25">
      <c r="A4083" s="264">
        <v>4014</v>
      </c>
      <c r="B4083" s="263">
        <v>97.022182018898604</v>
      </c>
    </row>
    <row r="4084" spans="1:2" x14ac:dyDescent="0.25">
      <c r="A4084" s="264">
        <v>4015</v>
      </c>
      <c r="B4084" s="263">
        <v>123.93636633257917</v>
      </c>
    </row>
    <row r="4085" spans="1:2" x14ac:dyDescent="0.25">
      <c r="A4085" s="264">
        <v>4016</v>
      </c>
      <c r="B4085" s="263">
        <v>95.622523194750158</v>
      </c>
    </row>
    <row r="4086" spans="1:2" x14ac:dyDescent="0.25">
      <c r="A4086" s="264">
        <v>4017</v>
      </c>
      <c r="B4086" s="263">
        <v>76.976639598783933</v>
      </c>
    </row>
    <row r="4087" spans="1:2" x14ac:dyDescent="0.25">
      <c r="A4087" s="264">
        <v>4018</v>
      </c>
      <c r="B4087" s="263">
        <v>92.71280896988533</v>
      </c>
    </row>
    <row r="4088" spans="1:2" x14ac:dyDescent="0.25">
      <c r="A4088" s="264">
        <v>4019</v>
      </c>
      <c r="B4088" s="263">
        <v>68.56489047016322</v>
      </c>
    </row>
    <row r="4089" spans="1:2" x14ac:dyDescent="0.25">
      <c r="A4089" s="264">
        <v>4020</v>
      </c>
      <c r="B4089" s="263">
        <v>111.07972070860673</v>
      </c>
    </row>
    <row r="4090" spans="1:2" x14ac:dyDescent="0.25">
      <c r="A4090" s="264">
        <v>4021</v>
      </c>
      <c r="B4090" s="263">
        <v>91.376457400647922</v>
      </c>
    </row>
    <row r="4091" spans="1:2" x14ac:dyDescent="0.25">
      <c r="A4091" s="264">
        <v>4022</v>
      </c>
      <c r="B4091" s="263">
        <v>149.69368518909266</v>
      </c>
    </row>
    <row r="4092" spans="1:2" x14ac:dyDescent="0.25">
      <c r="A4092" s="264">
        <v>4023</v>
      </c>
      <c r="B4092" s="263">
        <v>87.83200764712204</v>
      </c>
    </row>
    <row r="4093" spans="1:2" x14ac:dyDescent="0.25">
      <c r="A4093" s="264">
        <v>4024</v>
      </c>
      <c r="B4093" s="263">
        <v>118.43335388895956</v>
      </c>
    </row>
    <row r="4094" spans="1:2" x14ac:dyDescent="0.25">
      <c r="A4094" s="264">
        <v>4025</v>
      </c>
      <c r="B4094" s="263">
        <v>120.91743398653342</v>
      </c>
    </row>
    <row r="4095" spans="1:2" x14ac:dyDescent="0.25">
      <c r="A4095" s="264">
        <v>4026</v>
      </c>
      <c r="B4095" s="263">
        <v>104.98944959506856</v>
      </c>
    </row>
    <row r="4096" spans="1:2" x14ac:dyDescent="0.25">
      <c r="A4096" s="264">
        <v>4027</v>
      </c>
      <c r="B4096" s="263">
        <v>119.97424652956244</v>
      </c>
    </row>
    <row r="4097" spans="1:2" x14ac:dyDescent="0.25">
      <c r="A4097" s="264">
        <v>4028</v>
      </c>
      <c r="B4097" s="263">
        <v>111.95571878904408</v>
      </c>
    </row>
    <row r="4098" spans="1:2" x14ac:dyDescent="0.25">
      <c r="A4098" s="264">
        <v>4029</v>
      </c>
      <c r="B4098" s="263">
        <v>126.56477036250186</v>
      </c>
    </row>
    <row r="4099" spans="1:2" x14ac:dyDescent="0.25">
      <c r="A4099" s="264">
        <v>4030</v>
      </c>
      <c r="B4099" s="263">
        <v>77.393381531021376</v>
      </c>
    </row>
    <row r="4100" spans="1:2" x14ac:dyDescent="0.25">
      <c r="A4100" s="264">
        <v>4031</v>
      </c>
      <c r="B4100" s="263">
        <v>97.039975189111132</v>
      </c>
    </row>
    <row r="4101" spans="1:2" x14ac:dyDescent="0.25">
      <c r="A4101" s="264">
        <v>4032</v>
      </c>
      <c r="B4101" s="263">
        <v>120.49766649869821</v>
      </c>
    </row>
    <row r="4102" spans="1:2" x14ac:dyDescent="0.25">
      <c r="A4102" s="264">
        <v>4033</v>
      </c>
      <c r="B4102" s="263">
        <v>147.90286259414108</v>
      </c>
    </row>
    <row r="4103" spans="1:2" x14ac:dyDescent="0.25">
      <c r="A4103" s="264">
        <v>4034</v>
      </c>
      <c r="B4103" s="263">
        <v>107.56824559802664</v>
      </c>
    </row>
    <row r="4104" spans="1:2" x14ac:dyDescent="0.25">
      <c r="A4104" s="264">
        <v>4035</v>
      </c>
      <c r="B4104" s="263">
        <v>109.18323740497023</v>
      </c>
    </row>
    <row r="4105" spans="1:2" x14ac:dyDescent="0.25">
      <c r="A4105" s="264">
        <v>4036</v>
      </c>
      <c r="B4105" s="263">
        <v>100.25937789419129</v>
      </c>
    </row>
    <row r="4106" spans="1:2" x14ac:dyDescent="0.25">
      <c r="A4106" s="264">
        <v>4037</v>
      </c>
      <c r="B4106" s="263">
        <v>178.4220049183686</v>
      </c>
    </row>
    <row r="4107" spans="1:2" x14ac:dyDescent="0.25">
      <c r="A4107" s="264">
        <v>4038</v>
      </c>
      <c r="B4107" s="263">
        <v>157.31255107172026</v>
      </c>
    </row>
    <row r="4108" spans="1:2" x14ac:dyDescent="0.25">
      <c r="A4108" s="264">
        <v>4039</v>
      </c>
      <c r="B4108" s="263">
        <v>108.45953817213179</v>
      </c>
    </row>
    <row r="4109" spans="1:2" x14ac:dyDescent="0.25">
      <c r="A4109" s="264">
        <v>4040</v>
      </c>
      <c r="B4109" s="263">
        <v>110.32984487944812</v>
      </c>
    </row>
    <row r="4110" spans="1:2" x14ac:dyDescent="0.25">
      <c r="A4110" s="264">
        <v>4041</v>
      </c>
      <c r="B4110" s="263">
        <v>150.80905969074604</v>
      </c>
    </row>
    <row r="4111" spans="1:2" x14ac:dyDescent="0.25">
      <c r="A4111" s="264">
        <v>4042</v>
      </c>
      <c r="B4111" s="263">
        <v>109.83063351341633</v>
      </c>
    </row>
    <row r="4112" spans="1:2" x14ac:dyDescent="0.25">
      <c r="A4112" s="264">
        <v>4043</v>
      </c>
      <c r="B4112" s="263">
        <v>125.47271370057001</v>
      </c>
    </row>
    <row r="4113" spans="1:2" x14ac:dyDescent="0.25">
      <c r="A4113" s="264">
        <v>4044</v>
      </c>
      <c r="B4113" s="263">
        <v>115.50494727045755</v>
      </c>
    </row>
    <row r="4114" spans="1:2" x14ac:dyDescent="0.25">
      <c r="A4114" s="264">
        <v>4045</v>
      </c>
      <c r="B4114" s="263">
        <v>162.87480071585733</v>
      </c>
    </row>
    <row r="4115" spans="1:2" x14ac:dyDescent="0.25">
      <c r="A4115" s="264">
        <v>4046</v>
      </c>
      <c r="B4115" s="263">
        <v>123.91044217232017</v>
      </c>
    </row>
    <row r="4116" spans="1:2" x14ac:dyDescent="0.25">
      <c r="A4116" s="264">
        <v>4047</v>
      </c>
      <c r="B4116" s="263">
        <v>141.74845330194617</v>
      </c>
    </row>
    <row r="4117" spans="1:2" x14ac:dyDescent="0.25">
      <c r="A4117" s="264">
        <v>4048</v>
      </c>
      <c r="B4117" s="263">
        <v>98.792799720175935</v>
      </c>
    </row>
    <row r="4118" spans="1:2" x14ac:dyDescent="0.25">
      <c r="A4118" s="264">
        <v>4049</v>
      </c>
      <c r="B4118" s="263">
        <v>127.04484677550461</v>
      </c>
    </row>
    <row r="4119" spans="1:2" x14ac:dyDescent="0.25">
      <c r="A4119" s="264">
        <v>4050</v>
      </c>
      <c r="B4119" s="263">
        <v>140.37835142858984</v>
      </c>
    </row>
    <row r="4120" spans="1:2" x14ac:dyDescent="0.25">
      <c r="A4120" s="264">
        <v>4051</v>
      </c>
      <c r="B4120" s="263">
        <v>141.59089154704748</v>
      </c>
    </row>
    <row r="4121" spans="1:2" x14ac:dyDescent="0.25">
      <c r="A4121" s="264">
        <v>4052</v>
      </c>
      <c r="B4121" s="263">
        <v>139.98223588500571</v>
      </c>
    </row>
    <row r="4122" spans="1:2" x14ac:dyDescent="0.25">
      <c r="A4122" s="264">
        <v>4053</v>
      </c>
      <c r="B4122" s="263">
        <v>106.53861071492493</v>
      </c>
    </row>
    <row r="4123" spans="1:2" x14ac:dyDescent="0.25">
      <c r="A4123" s="264">
        <v>4054</v>
      </c>
      <c r="B4123" s="263">
        <v>144.5952063221514</v>
      </c>
    </row>
    <row r="4124" spans="1:2" x14ac:dyDescent="0.25">
      <c r="A4124" s="264">
        <v>4055</v>
      </c>
      <c r="B4124" s="263">
        <v>126.30347221006775</v>
      </c>
    </row>
    <row r="4125" spans="1:2" x14ac:dyDescent="0.25">
      <c r="A4125" s="264">
        <v>4056</v>
      </c>
      <c r="B4125" s="263">
        <v>140.68032925788617</v>
      </c>
    </row>
    <row r="4126" spans="1:2" x14ac:dyDescent="0.25">
      <c r="A4126" s="264">
        <v>4057</v>
      </c>
      <c r="B4126" s="263">
        <v>153.62361085842218</v>
      </c>
    </row>
    <row r="4127" spans="1:2" x14ac:dyDescent="0.25">
      <c r="A4127" s="264">
        <v>4058</v>
      </c>
      <c r="B4127" s="263">
        <v>144.15923187924849</v>
      </c>
    </row>
    <row r="4128" spans="1:2" x14ac:dyDescent="0.25">
      <c r="A4128" s="264">
        <v>4059</v>
      </c>
      <c r="B4128" s="263">
        <v>121.19012678127098</v>
      </c>
    </row>
    <row r="4129" spans="1:2" x14ac:dyDescent="0.25">
      <c r="A4129" s="264">
        <v>4060</v>
      </c>
      <c r="B4129" s="263">
        <v>131.00585303126672</v>
      </c>
    </row>
    <row r="4130" spans="1:2" x14ac:dyDescent="0.25">
      <c r="A4130" s="264">
        <v>4061</v>
      </c>
      <c r="B4130" s="263">
        <v>115.48570331327667</v>
      </c>
    </row>
    <row r="4131" spans="1:2" x14ac:dyDescent="0.25">
      <c r="A4131" s="264">
        <v>4062</v>
      </c>
      <c r="B4131" s="263">
        <v>110.87626115511416</v>
      </c>
    </row>
    <row r="4132" spans="1:2" x14ac:dyDescent="0.25">
      <c r="A4132" s="264">
        <v>4063</v>
      </c>
      <c r="B4132" s="263">
        <v>122.78871380795506</v>
      </c>
    </row>
    <row r="4133" spans="1:2" x14ac:dyDescent="0.25">
      <c r="A4133" s="264">
        <v>4064</v>
      </c>
      <c r="B4133" s="263">
        <v>76.570874313197663</v>
      </c>
    </row>
    <row r="4134" spans="1:2" x14ac:dyDescent="0.25">
      <c r="A4134" s="264">
        <v>4065</v>
      </c>
      <c r="B4134" s="263">
        <v>97.257909340555472</v>
      </c>
    </row>
    <row r="4135" spans="1:2" x14ac:dyDescent="0.25">
      <c r="A4135" s="264">
        <v>4066</v>
      </c>
      <c r="B4135" s="263">
        <v>157.21886687638198</v>
      </c>
    </row>
    <row r="4136" spans="1:2" x14ac:dyDescent="0.25">
      <c r="A4136" s="264">
        <v>4067</v>
      </c>
      <c r="B4136" s="263">
        <v>140.58966082156877</v>
      </c>
    </row>
    <row r="4137" spans="1:2" x14ac:dyDescent="0.25">
      <c r="A4137" s="264">
        <v>4068</v>
      </c>
      <c r="B4137" s="263">
        <v>115.77036558669775</v>
      </c>
    </row>
    <row r="4138" spans="1:2" x14ac:dyDescent="0.25">
      <c r="A4138" s="264">
        <v>4069</v>
      </c>
      <c r="B4138" s="263">
        <v>101.51477629568038</v>
      </c>
    </row>
    <row r="4139" spans="1:2" x14ac:dyDescent="0.25">
      <c r="A4139" s="264">
        <v>4070</v>
      </c>
      <c r="B4139" s="263">
        <v>91.27340485099684</v>
      </c>
    </row>
    <row r="4140" spans="1:2" x14ac:dyDescent="0.25">
      <c r="A4140" s="264">
        <v>4071</v>
      </c>
      <c r="B4140" s="263">
        <v>89.290838400995383</v>
      </c>
    </row>
    <row r="4141" spans="1:2" x14ac:dyDescent="0.25">
      <c r="A4141" s="264">
        <v>4072</v>
      </c>
      <c r="B4141" s="263">
        <v>96.957463966706953</v>
      </c>
    </row>
    <row r="4142" spans="1:2" x14ac:dyDescent="0.25">
      <c r="A4142" s="264">
        <v>4073</v>
      </c>
      <c r="B4142" s="263">
        <v>94.319539131478464</v>
      </c>
    </row>
    <row r="4143" spans="1:2" x14ac:dyDescent="0.25">
      <c r="A4143" s="264">
        <v>4074</v>
      </c>
      <c r="B4143" s="263">
        <v>157.18681071975843</v>
      </c>
    </row>
    <row r="4144" spans="1:2" x14ac:dyDescent="0.25">
      <c r="A4144" s="264">
        <v>4075</v>
      </c>
      <c r="B4144" s="263">
        <v>134.77182518779779</v>
      </c>
    </row>
    <row r="4145" spans="1:2" x14ac:dyDescent="0.25">
      <c r="A4145" s="264">
        <v>4076</v>
      </c>
      <c r="B4145" s="263">
        <v>197.95670928187695</v>
      </c>
    </row>
    <row r="4146" spans="1:2" x14ac:dyDescent="0.25">
      <c r="A4146" s="264">
        <v>4077</v>
      </c>
      <c r="B4146" s="263">
        <v>127.53367543314916</v>
      </c>
    </row>
    <row r="4147" spans="1:2" x14ac:dyDescent="0.25">
      <c r="A4147" s="264">
        <v>4078</v>
      </c>
      <c r="B4147" s="263">
        <v>115.47367134847194</v>
      </c>
    </row>
    <row r="4148" spans="1:2" x14ac:dyDescent="0.25">
      <c r="A4148" s="264">
        <v>4079</v>
      </c>
      <c r="B4148" s="263">
        <v>140.69632049117439</v>
      </c>
    </row>
    <row r="4149" spans="1:2" x14ac:dyDescent="0.25">
      <c r="A4149" s="264">
        <v>4080</v>
      </c>
      <c r="B4149" s="263">
        <v>103.18292878186654</v>
      </c>
    </row>
    <row r="4150" spans="1:2" x14ac:dyDescent="0.25">
      <c r="A4150" s="264">
        <v>4081</v>
      </c>
      <c r="B4150" s="263">
        <v>139.6435569510285</v>
      </c>
    </row>
    <row r="4151" spans="1:2" x14ac:dyDescent="0.25">
      <c r="A4151" s="264">
        <v>4082</v>
      </c>
      <c r="B4151" s="263">
        <v>108.21373919752577</v>
      </c>
    </row>
    <row r="4152" spans="1:2" x14ac:dyDescent="0.25">
      <c r="A4152" s="264">
        <v>4083</v>
      </c>
      <c r="B4152" s="263">
        <v>139.11313593707186</v>
      </c>
    </row>
    <row r="4153" spans="1:2" x14ac:dyDescent="0.25">
      <c r="A4153" s="264">
        <v>4084</v>
      </c>
      <c r="B4153" s="263">
        <v>116.92803409052387</v>
      </c>
    </row>
    <row r="4154" spans="1:2" x14ac:dyDescent="0.25">
      <c r="A4154" s="264">
        <v>4085</v>
      </c>
      <c r="B4154" s="263">
        <v>128.53726558905552</v>
      </c>
    </row>
    <row r="4155" spans="1:2" x14ac:dyDescent="0.25">
      <c r="A4155" s="264">
        <v>4086</v>
      </c>
      <c r="B4155" s="263">
        <v>88.175105994646685</v>
      </c>
    </row>
    <row r="4156" spans="1:2" x14ac:dyDescent="0.25">
      <c r="A4156" s="264">
        <v>4087</v>
      </c>
      <c r="B4156" s="263">
        <v>120.98040930607472</v>
      </c>
    </row>
    <row r="4157" spans="1:2" x14ac:dyDescent="0.25">
      <c r="A4157" s="264">
        <v>4088</v>
      </c>
      <c r="B4157" s="263">
        <v>118.4405346478255</v>
      </c>
    </row>
    <row r="4158" spans="1:2" x14ac:dyDescent="0.25">
      <c r="A4158" s="264">
        <v>4089</v>
      </c>
      <c r="B4158" s="263">
        <v>128.41511099400935</v>
      </c>
    </row>
    <row r="4159" spans="1:2" x14ac:dyDescent="0.25">
      <c r="A4159" s="264">
        <v>4090</v>
      </c>
      <c r="B4159" s="263">
        <v>98.628784060626984</v>
      </c>
    </row>
    <row r="4160" spans="1:2" x14ac:dyDescent="0.25">
      <c r="A4160" s="264">
        <v>4091</v>
      </c>
      <c r="B4160" s="263">
        <v>113.81180141522047</v>
      </c>
    </row>
    <row r="4161" spans="1:2" x14ac:dyDescent="0.25">
      <c r="A4161" s="264">
        <v>4092</v>
      </c>
      <c r="B4161" s="263">
        <v>122.3442096363639</v>
      </c>
    </row>
    <row r="4162" spans="1:2" x14ac:dyDescent="0.25">
      <c r="A4162" s="264">
        <v>4093</v>
      </c>
      <c r="B4162" s="263">
        <v>81.224740210961599</v>
      </c>
    </row>
    <row r="4163" spans="1:2" x14ac:dyDescent="0.25">
      <c r="A4163" s="264">
        <v>4094</v>
      </c>
      <c r="B4163" s="263">
        <v>127.25569529506859</v>
      </c>
    </row>
    <row r="4164" spans="1:2" x14ac:dyDescent="0.25">
      <c r="A4164" s="264">
        <v>4095</v>
      </c>
      <c r="B4164" s="263">
        <v>118.77360932153793</v>
      </c>
    </row>
    <row r="4165" spans="1:2" x14ac:dyDescent="0.25">
      <c r="A4165" s="264">
        <v>4096</v>
      </c>
      <c r="B4165" s="263">
        <v>133.87141158965068</v>
      </c>
    </row>
    <row r="4166" spans="1:2" x14ac:dyDescent="0.25">
      <c r="A4166" s="264">
        <v>4097</v>
      </c>
      <c r="B4166" s="263">
        <v>151.1493699119238</v>
      </c>
    </row>
    <row r="4167" spans="1:2" x14ac:dyDescent="0.25">
      <c r="A4167" s="264">
        <v>4098</v>
      </c>
      <c r="B4167" s="263">
        <v>98.587955072548567</v>
      </c>
    </row>
    <row r="4168" spans="1:2" x14ac:dyDescent="0.25">
      <c r="A4168" s="264">
        <v>4099</v>
      </c>
      <c r="B4168" s="263">
        <v>121.07957979465007</v>
      </c>
    </row>
    <row r="4169" spans="1:2" x14ac:dyDescent="0.25">
      <c r="A4169" s="264">
        <v>4100</v>
      </c>
      <c r="B4169" s="263">
        <v>113.97135756692228</v>
      </c>
    </row>
    <row r="4170" spans="1:2" x14ac:dyDescent="0.25">
      <c r="A4170" s="264">
        <v>4101</v>
      </c>
      <c r="B4170" s="263">
        <v>138.51041912485093</v>
      </c>
    </row>
    <row r="4171" spans="1:2" x14ac:dyDescent="0.25">
      <c r="A4171" s="264">
        <v>4102</v>
      </c>
      <c r="B4171" s="263">
        <v>78.919867397926396</v>
      </c>
    </row>
    <row r="4172" spans="1:2" x14ac:dyDescent="0.25">
      <c r="A4172" s="264">
        <v>4103</v>
      </c>
      <c r="B4172" s="263">
        <v>122.61892491394953</v>
      </c>
    </row>
    <row r="4173" spans="1:2" x14ac:dyDescent="0.25">
      <c r="A4173" s="264">
        <v>4104</v>
      </c>
      <c r="B4173" s="263">
        <v>106.24724596602104</v>
      </c>
    </row>
    <row r="4174" spans="1:2" x14ac:dyDescent="0.25">
      <c r="A4174" s="264">
        <v>4105</v>
      </c>
      <c r="B4174" s="263">
        <v>122.16848173998814</v>
      </c>
    </row>
    <row r="4175" spans="1:2" x14ac:dyDescent="0.25">
      <c r="A4175" s="264">
        <v>4106</v>
      </c>
      <c r="B4175" s="263">
        <v>127.45915302348898</v>
      </c>
    </row>
    <row r="4176" spans="1:2" x14ac:dyDescent="0.25">
      <c r="A4176" s="264">
        <v>4107</v>
      </c>
      <c r="B4176" s="263">
        <v>91.857457642449234</v>
      </c>
    </row>
    <row r="4177" spans="1:2" x14ac:dyDescent="0.25">
      <c r="A4177" s="264">
        <v>4108</v>
      </c>
      <c r="B4177" s="263">
        <v>112.01729194275828</v>
      </c>
    </row>
    <row r="4178" spans="1:2" x14ac:dyDescent="0.25">
      <c r="A4178" s="264">
        <v>4109</v>
      </c>
      <c r="B4178" s="263">
        <v>122.88097170160356</v>
      </c>
    </row>
    <row r="4179" spans="1:2" x14ac:dyDescent="0.25">
      <c r="A4179" s="264">
        <v>4110</v>
      </c>
      <c r="B4179" s="263">
        <v>110.69092542360127</v>
      </c>
    </row>
    <row r="4180" spans="1:2" x14ac:dyDescent="0.25">
      <c r="A4180" s="264">
        <v>4111</v>
      </c>
      <c r="B4180" s="263">
        <v>103.70970342126655</v>
      </c>
    </row>
    <row r="4181" spans="1:2" x14ac:dyDescent="0.25">
      <c r="A4181" s="264">
        <v>4112</v>
      </c>
      <c r="B4181" s="263">
        <v>114.73945942999923</v>
      </c>
    </row>
    <row r="4182" spans="1:2" x14ac:dyDescent="0.25">
      <c r="A4182" s="264">
        <v>4113</v>
      </c>
      <c r="B4182" s="263">
        <v>96.748032359877016</v>
      </c>
    </row>
    <row r="4183" spans="1:2" x14ac:dyDescent="0.25">
      <c r="A4183" s="264">
        <v>4114</v>
      </c>
      <c r="B4183" s="263">
        <v>177.60333737026605</v>
      </c>
    </row>
    <row r="4184" spans="1:2" x14ac:dyDescent="0.25">
      <c r="A4184" s="264">
        <v>4115</v>
      </c>
      <c r="B4184" s="263">
        <v>125.1537148334309</v>
      </c>
    </row>
    <row r="4185" spans="1:2" x14ac:dyDescent="0.25">
      <c r="A4185" s="264">
        <v>4116</v>
      </c>
      <c r="B4185" s="263">
        <v>110.52748646882826</v>
      </c>
    </row>
    <row r="4186" spans="1:2" x14ac:dyDescent="0.25">
      <c r="A4186" s="264">
        <v>4117</v>
      </c>
      <c r="B4186" s="263">
        <v>105.23841603641669</v>
      </c>
    </row>
    <row r="4187" spans="1:2" x14ac:dyDescent="0.25">
      <c r="A4187" s="264">
        <v>4118</v>
      </c>
      <c r="B4187" s="263">
        <v>164.06837228961419</v>
      </c>
    </row>
    <row r="4188" spans="1:2" x14ac:dyDescent="0.25">
      <c r="A4188" s="264">
        <v>4119</v>
      </c>
      <c r="B4188" s="263">
        <v>134.30976779953525</v>
      </c>
    </row>
    <row r="4189" spans="1:2" x14ac:dyDescent="0.25">
      <c r="A4189" s="264">
        <v>4120</v>
      </c>
      <c r="B4189" s="263">
        <v>125.82544003552756</v>
      </c>
    </row>
    <row r="4190" spans="1:2" x14ac:dyDescent="0.25">
      <c r="A4190" s="264">
        <v>4121</v>
      </c>
      <c r="B4190" s="263">
        <v>128.26253340277114</v>
      </c>
    </row>
    <row r="4191" spans="1:2" x14ac:dyDescent="0.25">
      <c r="A4191" s="264">
        <v>4122</v>
      </c>
      <c r="B4191" s="263">
        <v>127.86355100419152</v>
      </c>
    </row>
    <row r="4192" spans="1:2" x14ac:dyDescent="0.25">
      <c r="A4192" s="264">
        <v>4123</v>
      </c>
      <c r="B4192" s="263">
        <v>130.36751510669566</v>
      </c>
    </row>
    <row r="4193" spans="1:2" x14ac:dyDescent="0.25">
      <c r="A4193" s="264">
        <v>4124</v>
      </c>
      <c r="B4193" s="263">
        <v>128.52928466157269</v>
      </c>
    </row>
    <row r="4194" spans="1:2" x14ac:dyDescent="0.25">
      <c r="A4194" s="264">
        <v>4125</v>
      </c>
      <c r="B4194" s="263">
        <v>89.766750516551895</v>
      </c>
    </row>
    <row r="4195" spans="1:2" x14ac:dyDescent="0.25">
      <c r="A4195" s="264">
        <v>4126</v>
      </c>
      <c r="B4195" s="263">
        <v>133.58745498082232</v>
      </c>
    </row>
    <row r="4196" spans="1:2" x14ac:dyDescent="0.25">
      <c r="A4196" s="264">
        <v>4127</v>
      </c>
      <c r="B4196" s="263">
        <v>134.0039342516819</v>
      </c>
    </row>
    <row r="4197" spans="1:2" x14ac:dyDescent="0.25">
      <c r="A4197" s="264">
        <v>4128</v>
      </c>
      <c r="B4197" s="263">
        <v>126.22747879494224</v>
      </c>
    </row>
    <row r="4198" spans="1:2" x14ac:dyDescent="0.25">
      <c r="A4198" s="264">
        <v>4129</v>
      </c>
      <c r="B4198" s="263">
        <v>133.49122279604197</v>
      </c>
    </row>
    <row r="4199" spans="1:2" x14ac:dyDescent="0.25">
      <c r="A4199" s="264">
        <v>4130</v>
      </c>
      <c r="B4199" s="263">
        <v>152.54172136896287</v>
      </c>
    </row>
    <row r="4200" spans="1:2" x14ac:dyDescent="0.25">
      <c r="A4200" s="264">
        <v>4131</v>
      </c>
      <c r="B4200" s="263">
        <v>145.92611728075406</v>
      </c>
    </row>
    <row r="4201" spans="1:2" x14ac:dyDescent="0.25">
      <c r="A4201" s="264">
        <v>4132</v>
      </c>
      <c r="B4201" s="263">
        <v>138.93664103929945</v>
      </c>
    </row>
    <row r="4202" spans="1:2" x14ac:dyDescent="0.25">
      <c r="A4202" s="264">
        <v>4133</v>
      </c>
      <c r="B4202" s="263">
        <v>124.95853791127577</v>
      </c>
    </row>
    <row r="4203" spans="1:2" x14ac:dyDescent="0.25">
      <c r="A4203" s="264">
        <v>4134</v>
      </c>
      <c r="B4203" s="263">
        <v>78.603069528656363</v>
      </c>
    </row>
    <row r="4204" spans="1:2" x14ac:dyDescent="0.25">
      <c r="A4204" s="264">
        <v>4135</v>
      </c>
      <c r="B4204" s="263">
        <v>118.33855937001672</v>
      </c>
    </row>
    <row r="4205" spans="1:2" x14ac:dyDescent="0.25">
      <c r="A4205" s="264">
        <v>4136</v>
      </c>
      <c r="B4205" s="263">
        <v>143.78152678165611</v>
      </c>
    </row>
    <row r="4206" spans="1:2" x14ac:dyDescent="0.25">
      <c r="A4206" s="264">
        <v>4137</v>
      </c>
      <c r="B4206" s="263">
        <v>160.2158488111925</v>
      </c>
    </row>
    <row r="4207" spans="1:2" x14ac:dyDescent="0.25">
      <c r="A4207" s="264">
        <v>4138</v>
      </c>
      <c r="B4207" s="263">
        <v>128.33274933254677</v>
      </c>
    </row>
    <row r="4208" spans="1:2" x14ac:dyDescent="0.25">
      <c r="A4208" s="264">
        <v>4139</v>
      </c>
      <c r="B4208" s="263">
        <v>118.9382728545054</v>
      </c>
    </row>
    <row r="4209" spans="1:2" x14ac:dyDescent="0.25">
      <c r="A4209" s="264">
        <v>4140</v>
      </c>
      <c r="B4209" s="263">
        <v>112.63412591384792</v>
      </c>
    </row>
    <row r="4210" spans="1:2" x14ac:dyDescent="0.25">
      <c r="A4210" s="264">
        <v>4141</v>
      </c>
      <c r="B4210" s="263">
        <v>133.58326329672548</v>
      </c>
    </row>
    <row r="4211" spans="1:2" x14ac:dyDescent="0.25">
      <c r="A4211" s="264">
        <v>4142</v>
      </c>
      <c r="B4211" s="263">
        <v>116.52887015772464</v>
      </c>
    </row>
    <row r="4212" spans="1:2" x14ac:dyDescent="0.25">
      <c r="A4212" s="264">
        <v>4143</v>
      </c>
      <c r="B4212" s="263">
        <v>121.26732629942373</v>
      </c>
    </row>
    <row r="4213" spans="1:2" x14ac:dyDescent="0.25">
      <c r="A4213" s="264">
        <v>4144</v>
      </c>
      <c r="B4213" s="263">
        <v>142.95927279111504</v>
      </c>
    </row>
    <row r="4214" spans="1:2" x14ac:dyDescent="0.25">
      <c r="A4214" s="264">
        <v>4145</v>
      </c>
      <c r="B4214" s="263">
        <v>142.20919870368908</v>
      </c>
    </row>
    <row r="4215" spans="1:2" x14ac:dyDescent="0.25">
      <c r="A4215" s="264">
        <v>4146</v>
      </c>
      <c r="B4215" s="263">
        <v>136.38313848258122</v>
      </c>
    </row>
    <row r="4216" spans="1:2" x14ac:dyDescent="0.25">
      <c r="A4216" s="264">
        <v>4147</v>
      </c>
      <c r="B4216" s="263">
        <v>77.221917868596634</v>
      </c>
    </row>
    <row r="4217" spans="1:2" x14ac:dyDescent="0.25">
      <c r="A4217" s="264">
        <v>4148</v>
      </c>
      <c r="B4217" s="263">
        <v>92.7635563505562</v>
      </c>
    </row>
    <row r="4218" spans="1:2" x14ac:dyDescent="0.25">
      <c r="A4218" s="264">
        <v>4149</v>
      </c>
      <c r="B4218" s="263">
        <v>144.67552177578068</v>
      </c>
    </row>
    <row r="4219" spans="1:2" x14ac:dyDescent="0.25">
      <c r="A4219" s="264">
        <v>4150</v>
      </c>
      <c r="B4219" s="263">
        <v>134.7896149643627</v>
      </c>
    </row>
    <row r="4220" spans="1:2" x14ac:dyDescent="0.25">
      <c r="A4220" s="264">
        <v>4151</v>
      </c>
      <c r="B4220" s="263">
        <v>119.39863120558114</v>
      </c>
    </row>
    <row r="4221" spans="1:2" x14ac:dyDescent="0.25">
      <c r="A4221" s="264">
        <v>4152</v>
      </c>
      <c r="B4221" s="263">
        <v>94.451995435508962</v>
      </c>
    </row>
    <row r="4222" spans="1:2" x14ac:dyDescent="0.25">
      <c r="A4222" s="264">
        <v>4153</v>
      </c>
      <c r="B4222" s="263">
        <v>134.53767406881767</v>
      </c>
    </row>
    <row r="4223" spans="1:2" x14ac:dyDescent="0.25">
      <c r="A4223" s="264">
        <v>4154</v>
      </c>
      <c r="B4223" s="263">
        <v>117.53812690892937</v>
      </c>
    </row>
    <row r="4224" spans="1:2" x14ac:dyDescent="0.25">
      <c r="A4224" s="264">
        <v>4155</v>
      </c>
      <c r="B4224" s="263">
        <v>130.03033049860304</v>
      </c>
    </row>
    <row r="4225" spans="1:2" x14ac:dyDescent="0.25">
      <c r="A4225" s="264">
        <v>4156</v>
      </c>
      <c r="B4225" s="263">
        <v>130.03671561488648</v>
      </c>
    </row>
    <row r="4226" spans="1:2" x14ac:dyDescent="0.25">
      <c r="A4226" s="264">
        <v>4157</v>
      </c>
      <c r="B4226" s="263">
        <v>118.4628278712328</v>
      </c>
    </row>
    <row r="4227" spans="1:2" x14ac:dyDescent="0.25">
      <c r="A4227" s="264">
        <v>4158</v>
      </c>
      <c r="B4227" s="263">
        <v>111.99996093762434</v>
      </c>
    </row>
    <row r="4228" spans="1:2" x14ac:dyDescent="0.25">
      <c r="A4228" s="264">
        <v>4159</v>
      </c>
      <c r="B4228" s="263">
        <v>135.58100454752122</v>
      </c>
    </row>
    <row r="4229" spans="1:2" x14ac:dyDescent="0.25">
      <c r="A4229" s="264">
        <v>4160</v>
      </c>
      <c r="B4229" s="263">
        <v>80.359106929580634</v>
      </c>
    </row>
    <row r="4230" spans="1:2" x14ac:dyDescent="0.25">
      <c r="A4230" s="264">
        <v>4161</v>
      </c>
      <c r="B4230" s="263">
        <v>95.196270740665057</v>
      </c>
    </row>
    <row r="4231" spans="1:2" x14ac:dyDescent="0.25">
      <c r="A4231" s="264">
        <v>4162</v>
      </c>
      <c r="B4231" s="263">
        <v>108.6167298486622</v>
      </c>
    </row>
    <row r="4232" spans="1:2" x14ac:dyDescent="0.25">
      <c r="A4232" s="264">
        <v>4163</v>
      </c>
      <c r="B4232" s="263">
        <v>152.86126183203623</v>
      </c>
    </row>
    <row r="4233" spans="1:2" x14ac:dyDescent="0.25">
      <c r="A4233" s="264">
        <v>4164</v>
      </c>
      <c r="B4233" s="263">
        <v>140.52595476669333</v>
      </c>
    </row>
    <row r="4234" spans="1:2" x14ac:dyDescent="0.25">
      <c r="A4234" s="264">
        <v>4165</v>
      </c>
      <c r="B4234" s="263">
        <v>133.0249846224317</v>
      </c>
    </row>
    <row r="4235" spans="1:2" x14ac:dyDescent="0.25">
      <c r="A4235" s="264">
        <v>4166</v>
      </c>
      <c r="B4235" s="263">
        <v>155.99104286289187</v>
      </c>
    </row>
    <row r="4236" spans="1:2" x14ac:dyDescent="0.25">
      <c r="A4236" s="264">
        <v>4167</v>
      </c>
      <c r="B4236" s="263">
        <v>124.56741365419209</v>
      </c>
    </row>
    <row r="4237" spans="1:2" x14ac:dyDescent="0.25">
      <c r="A4237" s="264">
        <v>4168</v>
      </c>
      <c r="B4237" s="263">
        <v>130.60103574605992</v>
      </c>
    </row>
    <row r="4238" spans="1:2" x14ac:dyDescent="0.25">
      <c r="A4238" s="264">
        <v>4169</v>
      </c>
      <c r="B4238" s="263">
        <v>144.48734423551591</v>
      </c>
    </row>
    <row r="4239" spans="1:2" x14ac:dyDescent="0.25">
      <c r="A4239" s="264">
        <v>4170</v>
      </c>
      <c r="B4239" s="263">
        <v>133.46152487466128</v>
      </c>
    </row>
    <row r="4240" spans="1:2" x14ac:dyDescent="0.25">
      <c r="A4240" s="264">
        <v>4171</v>
      </c>
      <c r="B4240" s="263">
        <v>180.14231543262997</v>
      </c>
    </row>
    <row r="4241" spans="1:2" x14ac:dyDescent="0.25">
      <c r="A4241" s="264">
        <v>4172</v>
      </c>
      <c r="B4241" s="263">
        <v>146.05262381780082</v>
      </c>
    </row>
    <row r="4242" spans="1:2" x14ac:dyDescent="0.25">
      <c r="A4242" s="264">
        <v>4173</v>
      </c>
      <c r="B4242" s="263">
        <v>101.96089305026835</v>
      </c>
    </row>
    <row r="4243" spans="1:2" x14ac:dyDescent="0.25">
      <c r="A4243" s="264">
        <v>4174</v>
      </c>
      <c r="B4243" s="263">
        <v>125.0246308080857</v>
      </c>
    </row>
    <row r="4244" spans="1:2" x14ac:dyDescent="0.25">
      <c r="A4244" s="264">
        <v>4175</v>
      </c>
      <c r="B4244" s="263">
        <v>135.42654991405209</v>
      </c>
    </row>
    <row r="4245" spans="1:2" x14ac:dyDescent="0.25">
      <c r="A4245" s="264">
        <v>4176</v>
      </c>
      <c r="B4245" s="263">
        <v>126.67214321258086</v>
      </c>
    </row>
    <row r="4246" spans="1:2" x14ac:dyDescent="0.25">
      <c r="A4246" s="264">
        <v>4177</v>
      </c>
      <c r="B4246" s="263">
        <v>89.793848555943185</v>
      </c>
    </row>
    <row r="4247" spans="1:2" x14ac:dyDescent="0.25">
      <c r="A4247" s="264">
        <v>4178</v>
      </c>
      <c r="B4247" s="263">
        <v>113.48150768819066</v>
      </c>
    </row>
    <row r="4248" spans="1:2" x14ac:dyDescent="0.25">
      <c r="A4248" s="264">
        <v>4179</v>
      </c>
      <c r="B4248" s="263">
        <v>103.48570468664668</v>
      </c>
    </row>
    <row r="4249" spans="1:2" x14ac:dyDescent="0.25">
      <c r="A4249" s="264">
        <v>4180</v>
      </c>
      <c r="B4249" s="263">
        <v>153.25380813793518</v>
      </c>
    </row>
    <row r="4250" spans="1:2" x14ac:dyDescent="0.25">
      <c r="A4250" s="264">
        <v>4181</v>
      </c>
      <c r="B4250" s="263">
        <v>92.890698762046483</v>
      </c>
    </row>
    <row r="4251" spans="1:2" x14ac:dyDescent="0.25">
      <c r="A4251" s="264">
        <v>4182</v>
      </c>
      <c r="B4251" s="263">
        <v>102.47787616928522</v>
      </c>
    </row>
    <row r="4252" spans="1:2" x14ac:dyDescent="0.25">
      <c r="A4252" s="264">
        <v>4183</v>
      </c>
      <c r="B4252" s="263">
        <v>162.66011398491594</v>
      </c>
    </row>
    <row r="4253" spans="1:2" x14ac:dyDescent="0.25">
      <c r="A4253" s="264">
        <v>4184</v>
      </c>
      <c r="B4253" s="263">
        <v>128.59763872862698</v>
      </c>
    </row>
    <row r="4254" spans="1:2" x14ac:dyDescent="0.25">
      <c r="A4254" s="264">
        <v>4185</v>
      </c>
      <c r="B4254" s="263">
        <v>113.35481094537398</v>
      </c>
    </row>
    <row r="4255" spans="1:2" x14ac:dyDescent="0.25">
      <c r="A4255" s="264">
        <v>4186</v>
      </c>
      <c r="B4255" s="263">
        <v>87.668948773129713</v>
      </c>
    </row>
    <row r="4256" spans="1:2" x14ac:dyDescent="0.25">
      <c r="A4256" s="264">
        <v>4187</v>
      </c>
      <c r="B4256" s="263">
        <v>118.50605105020792</v>
      </c>
    </row>
    <row r="4257" spans="1:2" x14ac:dyDescent="0.25">
      <c r="A4257" s="264">
        <v>4188</v>
      </c>
      <c r="B4257" s="263">
        <v>142.77692237653639</v>
      </c>
    </row>
    <row r="4258" spans="1:2" x14ac:dyDescent="0.25">
      <c r="A4258" s="264">
        <v>4189</v>
      </c>
      <c r="B4258" s="263">
        <v>108.64829984666916</v>
      </c>
    </row>
    <row r="4259" spans="1:2" x14ac:dyDescent="0.25">
      <c r="A4259" s="264">
        <v>4190</v>
      </c>
      <c r="B4259" s="263">
        <v>111.44053999611421</v>
      </c>
    </row>
    <row r="4260" spans="1:2" x14ac:dyDescent="0.25">
      <c r="A4260" s="264">
        <v>4191</v>
      </c>
      <c r="B4260" s="263">
        <v>107.52895434556972</v>
      </c>
    </row>
    <row r="4261" spans="1:2" x14ac:dyDescent="0.25">
      <c r="A4261" s="264">
        <v>4192</v>
      </c>
      <c r="B4261" s="263">
        <v>149.44859441781901</v>
      </c>
    </row>
    <row r="4262" spans="1:2" x14ac:dyDescent="0.25">
      <c r="A4262" s="264">
        <v>4193</v>
      </c>
      <c r="B4262" s="263">
        <v>124.64476199612079</v>
      </c>
    </row>
    <row r="4263" spans="1:2" x14ac:dyDescent="0.25">
      <c r="A4263" s="264">
        <v>4194</v>
      </c>
      <c r="B4263" s="263">
        <v>122.41759902761395</v>
      </c>
    </row>
    <row r="4264" spans="1:2" x14ac:dyDescent="0.25">
      <c r="A4264" s="264">
        <v>4195</v>
      </c>
      <c r="B4264" s="263">
        <v>99.319990833355192</v>
      </c>
    </row>
    <row r="4265" spans="1:2" x14ac:dyDescent="0.25">
      <c r="A4265" s="264">
        <v>4196</v>
      </c>
      <c r="B4265" s="263">
        <v>110.0189788042305</v>
      </c>
    </row>
    <row r="4266" spans="1:2" x14ac:dyDescent="0.25">
      <c r="A4266" s="264">
        <v>4197</v>
      </c>
      <c r="B4266" s="263">
        <v>112.16544218215185</v>
      </c>
    </row>
    <row r="4267" spans="1:2" x14ac:dyDescent="0.25">
      <c r="A4267" s="264">
        <v>4198</v>
      </c>
      <c r="B4267" s="263">
        <v>112.60532235485459</v>
      </c>
    </row>
    <row r="4268" spans="1:2" x14ac:dyDescent="0.25">
      <c r="A4268" s="264">
        <v>4199</v>
      </c>
      <c r="B4268" s="263">
        <v>139.91819220490203</v>
      </c>
    </row>
    <row r="4269" spans="1:2" x14ac:dyDescent="0.25">
      <c r="A4269" s="264">
        <v>4200</v>
      </c>
      <c r="B4269" s="263">
        <v>108.15013207822879</v>
      </c>
    </row>
    <row r="4270" spans="1:2" x14ac:dyDescent="0.25">
      <c r="A4270" s="264">
        <v>4201</v>
      </c>
      <c r="B4270" s="263">
        <v>133.67803229747781</v>
      </c>
    </row>
    <row r="4271" spans="1:2" x14ac:dyDescent="0.25">
      <c r="A4271" s="264">
        <v>4202</v>
      </c>
      <c r="B4271" s="263">
        <v>98.545301304980015</v>
      </c>
    </row>
    <row r="4272" spans="1:2" x14ac:dyDescent="0.25">
      <c r="A4272" s="264">
        <v>4203</v>
      </c>
      <c r="B4272" s="263">
        <v>79.1877735056392</v>
      </c>
    </row>
    <row r="4273" spans="1:2" x14ac:dyDescent="0.25">
      <c r="A4273" s="264">
        <v>4204</v>
      </c>
      <c r="B4273" s="263">
        <v>140.3653819840828</v>
      </c>
    </row>
    <row r="4274" spans="1:2" x14ac:dyDescent="0.25">
      <c r="A4274" s="264">
        <v>4205</v>
      </c>
      <c r="B4274" s="263">
        <v>101.04240908843182</v>
      </c>
    </row>
    <row r="4275" spans="1:2" x14ac:dyDescent="0.25">
      <c r="A4275" s="264">
        <v>4206</v>
      </c>
      <c r="B4275" s="263">
        <v>107.72553326689801</v>
      </c>
    </row>
    <row r="4276" spans="1:2" x14ac:dyDescent="0.25">
      <c r="A4276" s="264">
        <v>4207</v>
      </c>
      <c r="B4276" s="263">
        <v>146.85331342512262</v>
      </c>
    </row>
    <row r="4277" spans="1:2" x14ac:dyDescent="0.25">
      <c r="A4277" s="264">
        <v>4208</v>
      </c>
      <c r="B4277" s="263">
        <v>85.159577403250012</v>
      </c>
    </row>
    <row r="4278" spans="1:2" x14ac:dyDescent="0.25">
      <c r="A4278" s="264">
        <v>4209</v>
      </c>
      <c r="B4278" s="263">
        <v>54.758097843354861</v>
      </c>
    </row>
    <row r="4279" spans="1:2" x14ac:dyDescent="0.25">
      <c r="A4279" s="264">
        <v>4210</v>
      </c>
      <c r="B4279" s="263">
        <v>133.07033815139565</v>
      </c>
    </row>
    <row r="4280" spans="1:2" x14ac:dyDescent="0.25">
      <c r="A4280" s="264">
        <v>4211</v>
      </c>
      <c r="B4280" s="263">
        <v>179.7978010320692</v>
      </c>
    </row>
    <row r="4281" spans="1:2" x14ac:dyDescent="0.25">
      <c r="A4281" s="264">
        <v>4212</v>
      </c>
      <c r="B4281" s="263">
        <v>96.264102425568154</v>
      </c>
    </row>
    <row r="4282" spans="1:2" x14ac:dyDescent="0.25">
      <c r="A4282" s="264">
        <v>4213</v>
      </c>
      <c r="B4282" s="263">
        <v>91.547054805702345</v>
      </c>
    </row>
    <row r="4283" spans="1:2" x14ac:dyDescent="0.25">
      <c r="A4283" s="264">
        <v>4214</v>
      </c>
      <c r="B4283" s="263">
        <v>156.49700145675592</v>
      </c>
    </row>
    <row r="4284" spans="1:2" x14ac:dyDescent="0.25">
      <c r="A4284" s="264">
        <v>4215</v>
      </c>
      <c r="B4284" s="263">
        <v>153.75743746676437</v>
      </c>
    </row>
    <row r="4285" spans="1:2" x14ac:dyDescent="0.25">
      <c r="A4285" s="264">
        <v>4216</v>
      </c>
      <c r="B4285" s="263">
        <v>93.490615131530333</v>
      </c>
    </row>
    <row r="4286" spans="1:2" x14ac:dyDescent="0.25">
      <c r="A4286" s="264">
        <v>4217</v>
      </c>
      <c r="B4286" s="263">
        <v>152.40148394977865</v>
      </c>
    </row>
    <row r="4287" spans="1:2" x14ac:dyDescent="0.25">
      <c r="A4287" s="264">
        <v>4218</v>
      </c>
      <c r="B4287" s="263">
        <v>135.36637279956309</v>
      </c>
    </row>
    <row r="4288" spans="1:2" x14ac:dyDescent="0.25">
      <c r="A4288" s="264">
        <v>4219</v>
      </c>
      <c r="B4288" s="263">
        <v>138.92501095073575</v>
      </c>
    </row>
    <row r="4289" spans="1:2" x14ac:dyDescent="0.25">
      <c r="A4289" s="264">
        <v>4220</v>
      </c>
      <c r="B4289" s="263">
        <v>104.31765770192914</v>
      </c>
    </row>
    <row r="4290" spans="1:2" x14ac:dyDescent="0.25">
      <c r="A4290" s="264">
        <v>4221</v>
      </c>
      <c r="B4290" s="263">
        <v>115.20032703905818</v>
      </c>
    </row>
    <row r="4291" spans="1:2" x14ac:dyDescent="0.25">
      <c r="A4291" s="264">
        <v>4222</v>
      </c>
      <c r="B4291" s="263">
        <v>117.47337991451766</v>
      </c>
    </row>
    <row r="4292" spans="1:2" x14ac:dyDescent="0.25">
      <c r="A4292" s="264">
        <v>4223</v>
      </c>
      <c r="B4292" s="263">
        <v>115.25451294363091</v>
      </c>
    </row>
    <row r="4293" spans="1:2" x14ac:dyDescent="0.25">
      <c r="A4293" s="264">
        <v>4224</v>
      </c>
      <c r="B4293" s="263">
        <v>156.71779677593642</v>
      </c>
    </row>
    <row r="4294" spans="1:2" x14ac:dyDescent="0.25">
      <c r="A4294" s="264">
        <v>4225</v>
      </c>
      <c r="B4294" s="263">
        <v>110.74248064065871</v>
      </c>
    </row>
    <row r="4295" spans="1:2" x14ac:dyDescent="0.25">
      <c r="A4295" s="264">
        <v>4226</v>
      </c>
      <c r="B4295" s="263">
        <v>130.79420094126172</v>
      </c>
    </row>
    <row r="4296" spans="1:2" x14ac:dyDescent="0.25">
      <c r="A4296" s="264">
        <v>4227</v>
      </c>
      <c r="B4296" s="263">
        <v>112.51740210211376</v>
      </c>
    </row>
    <row r="4297" spans="1:2" x14ac:dyDescent="0.25">
      <c r="A4297" s="264">
        <v>4228</v>
      </c>
      <c r="B4297" s="263">
        <v>148.88921192366155</v>
      </c>
    </row>
    <row r="4298" spans="1:2" x14ac:dyDescent="0.25">
      <c r="A4298" s="264">
        <v>4229</v>
      </c>
      <c r="B4298" s="263">
        <v>120.25519567566677</v>
      </c>
    </row>
    <row r="4299" spans="1:2" x14ac:dyDescent="0.25">
      <c r="A4299" s="264">
        <v>4230</v>
      </c>
      <c r="B4299" s="263">
        <v>116.13916164818048</v>
      </c>
    </row>
    <row r="4300" spans="1:2" x14ac:dyDescent="0.25">
      <c r="A4300" s="264">
        <v>4231</v>
      </c>
      <c r="B4300" s="263">
        <v>93.93360682796731</v>
      </c>
    </row>
    <row r="4301" spans="1:2" x14ac:dyDescent="0.25">
      <c r="A4301" s="264">
        <v>4232</v>
      </c>
      <c r="B4301" s="263">
        <v>99.153210051732472</v>
      </c>
    </row>
    <row r="4302" spans="1:2" x14ac:dyDescent="0.25">
      <c r="A4302" s="264">
        <v>4233</v>
      </c>
      <c r="B4302" s="263">
        <v>106.03363493976393</v>
      </c>
    </row>
    <row r="4303" spans="1:2" x14ac:dyDescent="0.25">
      <c r="A4303" s="264">
        <v>4234</v>
      </c>
      <c r="B4303" s="263">
        <v>106.76885622117194</v>
      </c>
    </row>
    <row r="4304" spans="1:2" x14ac:dyDescent="0.25">
      <c r="A4304" s="264">
        <v>4235</v>
      </c>
      <c r="B4304" s="263">
        <v>128.63778385266602</v>
      </c>
    </row>
    <row r="4305" spans="1:2" x14ac:dyDescent="0.25">
      <c r="A4305" s="264">
        <v>4236</v>
      </c>
      <c r="B4305" s="263">
        <v>137.25860209401921</v>
      </c>
    </row>
    <row r="4306" spans="1:2" x14ac:dyDescent="0.25">
      <c r="A4306" s="264">
        <v>4237</v>
      </c>
      <c r="B4306" s="263">
        <v>115.11175969628607</v>
      </c>
    </row>
    <row r="4307" spans="1:2" x14ac:dyDescent="0.25">
      <c r="A4307" s="264">
        <v>4238</v>
      </c>
      <c r="B4307" s="263">
        <v>125.57504210215266</v>
      </c>
    </row>
    <row r="4308" spans="1:2" x14ac:dyDescent="0.25">
      <c r="A4308" s="264">
        <v>4239</v>
      </c>
      <c r="B4308" s="263">
        <v>103.57893168871477</v>
      </c>
    </row>
    <row r="4309" spans="1:2" x14ac:dyDescent="0.25">
      <c r="A4309" s="264">
        <v>4240</v>
      </c>
      <c r="B4309" s="263">
        <v>131.04590660386472</v>
      </c>
    </row>
    <row r="4310" spans="1:2" x14ac:dyDescent="0.25">
      <c r="A4310" s="264">
        <v>4241</v>
      </c>
      <c r="B4310" s="263">
        <v>103.59160492880274</v>
      </c>
    </row>
    <row r="4311" spans="1:2" x14ac:dyDescent="0.25">
      <c r="A4311" s="264">
        <v>4242</v>
      </c>
      <c r="B4311" s="263">
        <v>109.42527447989166</v>
      </c>
    </row>
    <row r="4312" spans="1:2" x14ac:dyDescent="0.25">
      <c r="A4312" s="264">
        <v>4243</v>
      </c>
      <c r="B4312" s="263">
        <v>119.4679678982787</v>
      </c>
    </row>
    <row r="4313" spans="1:2" x14ac:dyDescent="0.25">
      <c r="A4313" s="264">
        <v>4244</v>
      </c>
      <c r="B4313" s="263">
        <v>104.22152467570933</v>
      </c>
    </row>
    <row r="4314" spans="1:2" x14ac:dyDescent="0.25">
      <c r="A4314" s="264">
        <v>4245</v>
      </c>
      <c r="B4314" s="263">
        <v>66.332064902013826</v>
      </c>
    </row>
    <row r="4315" spans="1:2" x14ac:dyDescent="0.25">
      <c r="A4315" s="264">
        <v>4246</v>
      </c>
      <c r="B4315" s="263">
        <v>114.87026727328301</v>
      </c>
    </row>
    <row r="4316" spans="1:2" x14ac:dyDescent="0.25">
      <c r="A4316" s="264">
        <v>4247</v>
      </c>
      <c r="B4316" s="263">
        <v>118.48383542044647</v>
      </c>
    </row>
    <row r="4317" spans="1:2" x14ac:dyDescent="0.25">
      <c r="A4317" s="264">
        <v>4248</v>
      </c>
      <c r="B4317" s="263">
        <v>141.28608104638946</v>
      </c>
    </row>
    <row r="4318" spans="1:2" x14ac:dyDescent="0.25">
      <c r="A4318" s="264">
        <v>4249</v>
      </c>
      <c r="B4318" s="263">
        <v>102.85320944586502</v>
      </c>
    </row>
    <row r="4319" spans="1:2" x14ac:dyDescent="0.25">
      <c r="A4319" s="264">
        <v>4250</v>
      </c>
      <c r="B4319" s="263">
        <v>102.73726030174279</v>
      </c>
    </row>
    <row r="4320" spans="1:2" x14ac:dyDescent="0.25">
      <c r="A4320" s="264">
        <v>4251</v>
      </c>
      <c r="B4320" s="263">
        <v>99.329311248782318</v>
      </c>
    </row>
    <row r="4321" spans="1:2" x14ac:dyDescent="0.25">
      <c r="A4321" s="264">
        <v>4252</v>
      </c>
      <c r="B4321" s="263">
        <v>156.8907815653877</v>
      </c>
    </row>
    <row r="4322" spans="1:2" x14ac:dyDescent="0.25">
      <c r="A4322" s="264">
        <v>4253</v>
      </c>
      <c r="B4322" s="263">
        <v>135.4541573280209</v>
      </c>
    </row>
    <row r="4323" spans="1:2" x14ac:dyDescent="0.25">
      <c r="A4323" s="264">
        <v>4254</v>
      </c>
      <c r="B4323" s="263">
        <v>134.43923186092775</v>
      </c>
    </row>
    <row r="4324" spans="1:2" x14ac:dyDescent="0.25">
      <c r="A4324" s="264">
        <v>4255</v>
      </c>
      <c r="B4324" s="263">
        <v>96.308130727815808</v>
      </c>
    </row>
    <row r="4325" spans="1:2" x14ac:dyDescent="0.25">
      <c r="A4325" s="264">
        <v>4256</v>
      </c>
      <c r="B4325" s="263">
        <v>149.31530238403039</v>
      </c>
    </row>
    <row r="4326" spans="1:2" x14ac:dyDescent="0.25">
      <c r="A4326" s="264">
        <v>4257</v>
      </c>
      <c r="B4326" s="263">
        <v>92.311089848715284</v>
      </c>
    </row>
    <row r="4327" spans="1:2" x14ac:dyDescent="0.25">
      <c r="A4327" s="264">
        <v>4258</v>
      </c>
      <c r="B4327" s="263">
        <v>148.06916777707667</v>
      </c>
    </row>
    <row r="4328" spans="1:2" x14ac:dyDescent="0.25">
      <c r="A4328" s="264">
        <v>4259</v>
      </c>
      <c r="B4328" s="263">
        <v>85.878076304263899</v>
      </c>
    </row>
    <row r="4329" spans="1:2" x14ac:dyDescent="0.25">
      <c r="A4329" s="264">
        <v>4260</v>
      </c>
      <c r="B4329" s="263">
        <v>144.76270097923742</v>
      </c>
    </row>
    <row r="4330" spans="1:2" x14ac:dyDescent="0.25">
      <c r="A4330" s="264">
        <v>4261</v>
      </c>
      <c r="B4330" s="263">
        <v>128.70920370150137</v>
      </c>
    </row>
    <row r="4331" spans="1:2" x14ac:dyDescent="0.25">
      <c r="A4331" s="264">
        <v>4262</v>
      </c>
      <c r="B4331" s="263">
        <v>95.664048964397978</v>
      </c>
    </row>
    <row r="4332" spans="1:2" x14ac:dyDescent="0.25">
      <c r="A4332" s="264">
        <v>4263</v>
      </c>
      <c r="B4332" s="263">
        <v>85.602150901027997</v>
      </c>
    </row>
    <row r="4333" spans="1:2" x14ac:dyDescent="0.25">
      <c r="A4333" s="264">
        <v>4264</v>
      </c>
      <c r="B4333" s="263">
        <v>89.200762964801896</v>
      </c>
    </row>
    <row r="4334" spans="1:2" x14ac:dyDescent="0.25">
      <c r="A4334" s="264">
        <v>4265</v>
      </c>
      <c r="B4334" s="263">
        <v>165.27367911642216</v>
      </c>
    </row>
    <row r="4335" spans="1:2" x14ac:dyDescent="0.25">
      <c r="A4335" s="264">
        <v>4266</v>
      </c>
      <c r="B4335" s="263">
        <v>103.66063675133171</v>
      </c>
    </row>
    <row r="4336" spans="1:2" x14ac:dyDescent="0.25">
      <c r="A4336" s="264">
        <v>4267</v>
      </c>
      <c r="B4336" s="263">
        <v>133.03908931075995</v>
      </c>
    </row>
    <row r="4337" spans="1:2" x14ac:dyDescent="0.25">
      <c r="A4337" s="264">
        <v>4268</v>
      </c>
      <c r="B4337" s="263">
        <v>141.31848922960523</v>
      </c>
    </row>
    <row r="4338" spans="1:2" x14ac:dyDescent="0.25">
      <c r="A4338" s="264">
        <v>4269</v>
      </c>
      <c r="B4338" s="263">
        <v>118.85747891566498</v>
      </c>
    </row>
    <row r="4339" spans="1:2" x14ac:dyDescent="0.25">
      <c r="A4339" s="264">
        <v>4270</v>
      </c>
      <c r="B4339" s="263">
        <v>125.90984393824436</v>
      </c>
    </row>
    <row r="4340" spans="1:2" x14ac:dyDescent="0.25">
      <c r="A4340" s="264">
        <v>4271</v>
      </c>
      <c r="B4340" s="263">
        <v>121.57816678522745</v>
      </c>
    </row>
    <row r="4341" spans="1:2" x14ac:dyDescent="0.25">
      <c r="A4341" s="264">
        <v>4272</v>
      </c>
      <c r="B4341" s="263">
        <v>158.22441425539071</v>
      </c>
    </row>
    <row r="4342" spans="1:2" x14ac:dyDescent="0.25">
      <c r="A4342" s="264">
        <v>4273</v>
      </c>
      <c r="B4342" s="263">
        <v>84.97490237643548</v>
      </c>
    </row>
    <row r="4343" spans="1:2" x14ac:dyDescent="0.25">
      <c r="A4343" s="264">
        <v>4274</v>
      </c>
      <c r="B4343" s="263">
        <v>76.77039599261478</v>
      </c>
    </row>
    <row r="4344" spans="1:2" x14ac:dyDescent="0.25">
      <c r="A4344" s="264">
        <v>4275</v>
      </c>
      <c r="B4344" s="263">
        <v>100.83532294625611</v>
      </c>
    </row>
    <row r="4345" spans="1:2" x14ac:dyDescent="0.25">
      <c r="A4345" s="264">
        <v>4276</v>
      </c>
      <c r="B4345" s="263">
        <v>109.37345864642141</v>
      </c>
    </row>
    <row r="4346" spans="1:2" x14ac:dyDescent="0.25">
      <c r="A4346" s="264">
        <v>4277</v>
      </c>
      <c r="B4346" s="263">
        <v>90.385335899556054</v>
      </c>
    </row>
    <row r="4347" spans="1:2" x14ac:dyDescent="0.25">
      <c r="A4347" s="264">
        <v>4278</v>
      </c>
      <c r="B4347" s="263">
        <v>97.941454109127989</v>
      </c>
    </row>
    <row r="4348" spans="1:2" x14ac:dyDescent="0.25">
      <c r="A4348" s="264">
        <v>4279</v>
      </c>
      <c r="B4348" s="263">
        <v>149.50121419529708</v>
      </c>
    </row>
    <row r="4349" spans="1:2" x14ac:dyDescent="0.25">
      <c r="A4349" s="264">
        <v>4280</v>
      </c>
      <c r="B4349" s="263">
        <v>144.96222367881444</v>
      </c>
    </row>
    <row r="4350" spans="1:2" x14ac:dyDescent="0.25">
      <c r="A4350" s="264">
        <v>4281</v>
      </c>
      <c r="B4350" s="263">
        <v>152.98919357150817</v>
      </c>
    </row>
    <row r="4351" spans="1:2" x14ac:dyDescent="0.25">
      <c r="A4351" s="264">
        <v>4282</v>
      </c>
      <c r="B4351" s="263">
        <v>139.11003485468549</v>
      </c>
    </row>
    <row r="4352" spans="1:2" x14ac:dyDescent="0.25">
      <c r="A4352" s="264">
        <v>4283</v>
      </c>
      <c r="B4352" s="263">
        <v>96.48148168123808</v>
      </c>
    </row>
    <row r="4353" spans="1:2" x14ac:dyDescent="0.25">
      <c r="A4353" s="264">
        <v>4284</v>
      </c>
      <c r="B4353" s="263">
        <v>134.50503200784991</v>
      </c>
    </row>
    <row r="4354" spans="1:2" x14ac:dyDescent="0.25">
      <c r="A4354" s="264">
        <v>4285</v>
      </c>
      <c r="B4354" s="263">
        <v>156.96957561466598</v>
      </c>
    </row>
    <row r="4355" spans="1:2" x14ac:dyDescent="0.25">
      <c r="A4355" s="264">
        <v>4286</v>
      </c>
      <c r="B4355" s="263">
        <v>91.12372317925977</v>
      </c>
    </row>
    <row r="4356" spans="1:2" x14ac:dyDescent="0.25">
      <c r="A4356" s="264">
        <v>4287</v>
      </c>
      <c r="B4356" s="263">
        <v>110.21099870236705</v>
      </c>
    </row>
    <row r="4357" spans="1:2" x14ac:dyDescent="0.25">
      <c r="A4357" s="264">
        <v>4288</v>
      </c>
      <c r="B4357" s="263">
        <v>103.8829649597718</v>
      </c>
    </row>
    <row r="4358" spans="1:2" x14ac:dyDescent="0.25">
      <c r="A4358" s="264">
        <v>4289</v>
      </c>
      <c r="B4358" s="263">
        <v>139.76407368024081</v>
      </c>
    </row>
    <row r="4359" spans="1:2" x14ac:dyDescent="0.25">
      <c r="A4359" s="264">
        <v>4290</v>
      </c>
      <c r="B4359" s="263">
        <v>131.27064795959879</v>
      </c>
    </row>
    <row r="4360" spans="1:2" x14ac:dyDescent="0.25">
      <c r="A4360" s="264">
        <v>4291</v>
      </c>
      <c r="B4360" s="263">
        <v>113.30482859250337</v>
      </c>
    </row>
    <row r="4361" spans="1:2" x14ac:dyDescent="0.25">
      <c r="A4361" s="264">
        <v>4292</v>
      </c>
      <c r="B4361" s="263">
        <v>97.773287101517042</v>
      </c>
    </row>
    <row r="4362" spans="1:2" x14ac:dyDescent="0.25">
      <c r="A4362" s="264">
        <v>4293</v>
      </c>
      <c r="B4362" s="263">
        <v>136.4389545991385</v>
      </c>
    </row>
    <row r="4363" spans="1:2" x14ac:dyDescent="0.25">
      <c r="A4363" s="264">
        <v>4294</v>
      </c>
      <c r="B4363" s="263">
        <v>132.0325283901463</v>
      </c>
    </row>
    <row r="4364" spans="1:2" x14ac:dyDescent="0.25">
      <c r="A4364" s="264">
        <v>4295</v>
      </c>
      <c r="B4364" s="263">
        <v>90.676797945255373</v>
      </c>
    </row>
    <row r="4365" spans="1:2" x14ac:dyDescent="0.25">
      <c r="A4365" s="264">
        <v>4296</v>
      </c>
      <c r="B4365" s="263">
        <v>108.79425904299745</v>
      </c>
    </row>
    <row r="4366" spans="1:2" x14ac:dyDescent="0.25">
      <c r="A4366" s="264">
        <v>4297</v>
      </c>
      <c r="B4366" s="263">
        <v>92.733500868365056</v>
      </c>
    </row>
    <row r="4367" spans="1:2" x14ac:dyDescent="0.25">
      <c r="A4367" s="264">
        <v>4298</v>
      </c>
      <c r="B4367" s="263">
        <v>138.83047771143774</v>
      </c>
    </row>
    <row r="4368" spans="1:2" x14ac:dyDescent="0.25">
      <c r="A4368" s="264">
        <v>4299</v>
      </c>
      <c r="B4368" s="263">
        <v>133.74305765396474</v>
      </c>
    </row>
    <row r="4369" spans="1:2" x14ac:dyDescent="0.25">
      <c r="A4369" s="264">
        <v>4300</v>
      </c>
      <c r="B4369" s="263">
        <v>127.13206963911038</v>
      </c>
    </row>
    <row r="4370" spans="1:2" x14ac:dyDescent="0.25">
      <c r="A4370" s="264">
        <v>4301</v>
      </c>
      <c r="B4370" s="263">
        <v>48.627045965862322</v>
      </c>
    </row>
    <row r="4371" spans="1:2" x14ac:dyDescent="0.25">
      <c r="A4371" s="264">
        <v>4302</v>
      </c>
      <c r="B4371" s="263">
        <v>113.4024246153712</v>
      </c>
    </row>
    <row r="4372" spans="1:2" x14ac:dyDescent="0.25">
      <c r="A4372" s="264">
        <v>4303</v>
      </c>
      <c r="B4372" s="263">
        <v>132.70813886178664</v>
      </c>
    </row>
    <row r="4373" spans="1:2" x14ac:dyDescent="0.25">
      <c r="A4373" s="264">
        <v>4304</v>
      </c>
      <c r="B4373" s="263">
        <v>127.10374966666603</v>
      </c>
    </row>
    <row r="4374" spans="1:2" x14ac:dyDescent="0.25">
      <c r="A4374" s="264">
        <v>4305</v>
      </c>
      <c r="B4374" s="263">
        <v>156.64968812072888</v>
      </c>
    </row>
    <row r="4375" spans="1:2" x14ac:dyDescent="0.25">
      <c r="A4375" s="264">
        <v>4306</v>
      </c>
      <c r="B4375" s="263">
        <v>95.06611324291157</v>
      </c>
    </row>
    <row r="4376" spans="1:2" x14ac:dyDescent="0.25">
      <c r="A4376" s="264">
        <v>4307</v>
      </c>
      <c r="B4376" s="263">
        <v>100.92745940040743</v>
      </c>
    </row>
    <row r="4377" spans="1:2" x14ac:dyDescent="0.25">
      <c r="A4377" s="264">
        <v>4308</v>
      </c>
      <c r="B4377" s="263">
        <v>131.69906380052998</v>
      </c>
    </row>
    <row r="4378" spans="1:2" x14ac:dyDescent="0.25">
      <c r="A4378" s="264">
        <v>4309</v>
      </c>
      <c r="B4378" s="263">
        <v>132.22719271824792</v>
      </c>
    </row>
    <row r="4379" spans="1:2" x14ac:dyDescent="0.25">
      <c r="A4379" s="264">
        <v>4310</v>
      </c>
      <c r="B4379" s="263">
        <v>141.77624662031874</v>
      </c>
    </row>
    <row r="4380" spans="1:2" x14ac:dyDescent="0.25">
      <c r="A4380" s="264">
        <v>4311</v>
      </c>
      <c r="B4380" s="263">
        <v>88.948293809147629</v>
      </c>
    </row>
    <row r="4381" spans="1:2" x14ac:dyDescent="0.25">
      <c r="A4381" s="264">
        <v>4312</v>
      </c>
      <c r="B4381" s="263">
        <v>125.58591742964288</v>
      </c>
    </row>
    <row r="4382" spans="1:2" x14ac:dyDescent="0.25">
      <c r="A4382" s="264">
        <v>4313</v>
      </c>
      <c r="B4382" s="263">
        <v>99.409339989719086</v>
      </c>
    </row>
    <row r="4383" spans="1:2" x14ac:dyDescent="0.25">
      <c r="A4383" s="264">
        <v>4314</v>
      </c>
      <c r="B4383" s="263">
        <v>93.243114561678084</v>
      </c>
    </row>
    <row r="4384" spans="1:2" x14ac:dyDescent="0.25">
      <c r="A4384" s="264">
        <v>4315</v>
      </c>
      <c r="B4384" s="263">
        <v>109.89594603082575</v>
      </c>
    </row>
    <row r="4385" spans="1:2" x14ac:dyDescent="0.25">
      <c r="A4385" s="264">
        <v>4316</v>
      </c>
      <c r="B4385" s="263">
        <v>126.9046929946697</v>
      </c>
    </row>
    <row r="4386" spans="1:2" x14ac:dyDescent="0.25">
      <c r="A4386" s="264">
        <v>4317</v>
      </c>
      <c r="B4386" s="263">
        <v>104.73183746153732</v>
      </c>
    </row>
    <row r="4387" spans="1:2" x14ac:dyDescent="0.25">
      <c r="A4387" s="264">
        <v>4318</v>
      </c>
      <c r="B4387" s="263">
        <v>103.06533487606198</v>
      </c>
    </row>
    <row r="4388" spans="1:2" x14ac:dyDescent="0.25">
      <c r="A4388" s="264">
        <v>4319</v>
      </c>
      <c r="B4388" s="263">
        <v>72.906424997627042</v>
      </c>
    </row>
    <row r="4389" spans="1:2" x14ac:dyDescent="0.25">
      <c r="A4389" s="264">
        <v>4320</v>
      </c>
      <c r="B4389" s="263">
        <v>104.50934765263379</v>
      </c>
    </row>
    <row r="4390" spans="1:2" x14ac:dyDescent="0.25">
      <c r="A4390" s="264">
        <v>4321</v>
      </c>
      <c r="B4390" s="263">
        <v>102.03900048163004</v>
      </c>
    </row>
    <row r="4391" spans="1:2" x14ac:dyDescent="0.25">
      <c r="A4391" s="264">
        <v>4322</v>
      </c>
      <c r="B4391" s="263">
        <v>139.82130875420663</v>
      </c>
    </row>
    <row r="4392" spans="1:2" x14ac:dyDescent="0.25">
      <c r="A4392" s="264">
        <v>4323</v>
      </c>
      <c r="B4392" s="263">
        <v>94.588679127062107</v>
      </c>
    </row>
    <row r="4393" spans="1:2" x14ac:dyDescent="0.25">
      <c r="A4393" s="264">
        <v>4324</v>
      </c>
      <c r="B4393" s="263">
        <v>84.20067309821529</v>
      </c>
    </row>
    <row r="4394" spans="1:2" x14ac:dyDescent="0.25">
      <c r="A4394" s="264">
        <v>4325</v>
      </c>
      <c r="B4394" s="263">
        <v>112.07627349301215</v>
      </c>
    </row>
    <row r="4395" spans="1:2" x14ac:dyDescent="0.25">
      <c r="A4395" s="264">
        <v>4326</v>
      </c>
      <c r="B4395" s="263">
        <v>110.37387894291911</v>
      </c>
    </row>
    <row r="4396" spans="1:2" x14ac:dyDescent="0.25">
      <c r="A4396" s="264">
        <v>4327</v>
      </c>
      <c r="B4396" s="263">
        <v>129.11110403426292</v>
      </c>
    </row>
    <row r="4397" spans="1:2" x14ac:dyDescent="0.25">
      <c r="A4397" s="264">
        <v>4328</v>
      </c>
      <c r="B4397" s="263">
        <v>83.730065418361789</v>
      </c>
    </row>
    <row r="4398" spans="1:2" x14ac:dyDescent="0.25">
      <c r="A4398" s="264">
        <v>4329</v>
      </c>
      <c r="B4398" s="263">
        <v>125.7723663253918</v>
      </c>
    </row>
    <row r="4399" spans="1:2" x14ac:dyDescent="0.25">
      <c r="A4399" s="264">
        <v>4330</v>
      </c>
      <c r="B4399" s="263">
        <v>92.66429512059338</v>
      </c>
    </row>
    <row r="4400" spans="1:2" x14ac:dyDescent="0.25">
      <c r="A4400" s="264">
        <v>4331</v>
      </c>
      <c r="B4400" s="263">
        <v>105.34125280616716</v>
      </c>
    </row>
    <row r="4401" spans="1:2" x14ac:dyDescent="0.25">
      <c r="A4401" s="264">
        <v>4332</v>
      </c>
      <c r="B4401" s="263">
        <v>130.62352273520025</v>
      </c>
    </row>
    <row r="4402" spans="1:2" x14ac:dyDescent="0.25">
      <c r="A4402" s="264">
        <v>4333</v>
      </c>
      <c r="B4402" s="263">
        <v>135.09176190848908</v>
      </c>
    </row>
    <row r="4403" spans="1:2" x14ac:dyDescent="0.25">
      <c r="A4403" s="264">
        <v>4334</v>
      </c>
      <c r="B4403" s="263">
        <v>60.467930745011515</v>
      </c>
    </row>
    <row r="4404" spans="1:2" x14ac:dyDescent="0.25">
      <c r="A4404" s="264">
        <v>4335</v>
      </c>
      <c r="B4404" s="263">
        <v>108.99762357125044</v>
      </c>
    </row>
    <row r="4405" spans="1:2" x14ac:dyDescent="0.25">
      <c r="A4405" s="264">
        <v>4336</v>
      </c>
      <c r="B4405" s="263">
        <v>87.264050690496816</v>
      </c>
    </row>
    <row r="4406" spans="1:2" x14ac:dyDescent="0.25">
      <c r="A4406" s="264">
        <v>4337</v>
      </c>
      <c r="B4406" s="263">
        <v>97.745817077314314</v>
      </c>
    </row>
    <row r="4407" spans="1:2" x14ac:dyDescent="0.25">
      <c r="A4407" s="264">
        <v>4338</v>
      </c>
      <c r="B4407" s="263">
        <v>119.43991738779542</v>
      </c>
    </row>
    <row r="4408" spans="1:2" x14ac:dyDescent="0.25">
      <c r="A4408" s="264">
        <v>4339</v>
      </c>
      <c r="B4408" s="263">
        <v>116.835199234527</v>
      </c>
    </row>
    <row r="4409" spans="1:2" x14ac:dyDescent="0.25">
      <c r="A4409" s="264">
        <v>4340</v>
      </c>
      <c r="B4409" s="263">
        <v>113.07357641485173</v>
      </c>
    </row>
    <row r="4410" spans="1:2" x14ac:dyDescent="0.25">
      <c r="A4410" s="264">
        <v>4341</v>
      </c>
      <c r="B4410" s="263">
        <v>149.2693189482174</v>
      </c>
    </row>
    <row r="4411" spans="1:2" x14ac:dyDescent="0.25">
      <c r="A4411" s="264">
        <v>4342</v>
      </c>
      <c r="B4411" s="263">
        <v>113.40379631282801</v>
      </c>
    </row>
    <row r="4412" spans="1:2" x14ac:dyDescent="0.25">
      <c r="A4412" s="264">
        <v>4343</v>
      </c>
      <c r="B4412" s="263">
        <v>122.8327540727359</v>
      </c>
    </row>
    <row r="4413" spans="1:2" x14ac:dyDescent="0.25">
      <c r="A4413" s="264">
        <v>4344</v>
      </c>
      <c r="B4413" s="263">
        <v>134.49765890366652</v>
      </c>
    </row>
    <row r="4414" spans="1:2" x14ac:dyDescent="0.25">
      <c r="A4414" s="264">
        <v>4345</v>
      </c>
      <c r="B4414" s="263">
        <v>117.1287077344534</v>
      </c>
    </row>
    <row r="4415" spans="1:2" x14ac:dyDescent="0.25">
      <c r="A4415" s="264">
        <v>4346</v>
      </c>
      <c r="B4415" s="263">
        <v>92.007529653362809</v>
      </c>
    </row>
    <row r="4416" spans="1:2" x14ac:dyDescent="0.25">
      <c r="A4416" s="264">
        <v>4347</v>
      </c>
      <c r="B4416" s="263">
        <v>131.80650284742046</v>
      </c>
    </row>
    <row r="4417" spans="1:2" x14ac:dyDescent="0.25">
      <c r="A4417" s="264">
        <v>4348</v>
      </c>
      <c r="B4417" s="263">
        <v>98.467610678183448</v>
      </c>
    </row>
    <row r="4418" spans="1:2" x14ac:dyDescent="0.25">
      <c r="A4418" s="264">
        <v>4349</v>
      </c>
      <c r="B4418" s="263">
        <v>132.86478232225943</v>
      </c>
    </row>
    <row r="4419" spans="1:2" x14ac:dyDescent="0.25">
      <c r="A4419" s="264">
        <v>4350</v>
      </c>
      <c r="B4419" s="263">
        <v>95.011664590539539</v>
      </c>
    </row>
    <row r="4420" spans="1:2" x14ac:dyDescent="0.25">
      <c r="A4420" s="264">
        <v>4351</v>
      </c>
      <c r="B4420" s="263">
        <v>116.66624079736725</v>
      </c>
    </row>
    <row r="4421" spans="1:2" x14ac:dyDescent="0.25">
      <c r="A4421" s="264">
        <v>4352</v>
      </c>
      <c r="B4421" s="263">
        <v>122.06277826092045</v>
      </c>
    </row>
    <row r="4422" spans="1:2" x14ac:dyDescent="0.25">
      <c r="A4422" s="264">
        <v>4353</v>
      </c>
      <c r="B4422" s="263">
        <v>150.23219314947306</v>
      </c>
    </row>
    <row r="4423" spans="1:2" x14ac:dyDescent="0.25">
      <c r="A4423" s="264">
        <v>4354</v>
      </c>
      <c r="B4423" s="263">
        <v>92.276093456664171</v>
      </c>
    </row>
    <row r="4424" spans="1:2" x14ac:dyDescent="0.25">
      <c r="A4424" s="264">
        <v>4355</v>
      </c>
      <c r="B4424" s="263">
        <v>120.29045227479656</v>
      </c>
    </row>
    <row r="4425" spans="1:2" x14ac:dyDescent="0.25">
      <c r="A4425" s="264">
        <v>4356</v>
      </c>
      <c r="B4425" s="263">
        <v>77.808956433002422</v>
      </c>
    </row>
    <row r="4426" spans="1:2" x14ac:dyDescent="0.25">
      <c r="A4426" s="264">
        <v>4357</v>
      </c>
      <c r="B4426" s="263">
        <v>103.01444009319567</v>
      </c>
    </row>
    <row r="4427" spans="1:2" x14ac:dyDescent="0.25">
      <c r="A4427" s="264">
        <v>4358</v>
      </c>
      <c r="B4427" s="263">
        <v>148.459378807306</v>
      </c>
    </row>
    <row r="4428" spans="1:2" x14ac:dyDescent="0.25">
      <c r="A4428" s="264">
        <v>4359</v>
      </c>
      <c r="B4428" s="263">
        <v>102.87770810078962</v>
      </c>
    </row>
    <row r="4429" spans="1:2" x14ac:dyDescent="0.25">
      <c r="A4429" s="264">
        <v>4360</v>
      </c>
      <c r="B4429" s="263">
        <v>137.24714355588574</v>
      </c>
    </row>
    <row r="4430" spans="1:2" x14ac:dyDescent="0.25">
      <c r="A4430" s="264">
        <v>4361</v>
      </c>
      <c r="B4430" s="263">
        <v>104.40297382075784</v>
      </c>
    </row>
    <row r="4431" spans="1:2" x14ac:dyDescent="0.25">
      <c r="A4431" s="264">
        <v>4362</v>
      </c>
      <c r="B4431" s="263">
        <v>100.41312953352156</v>
      </c>
    </row>
    <row r="4432" spans="1:2" x14ac:dyDescent="0.25">
      <c r="A4432" s="264">
        <v>4363</v>
      </c>
      <c r="B4432" s="263">
        <v>144.74719067565539</v>
      </c>
    </row>
    <row r="4433" spans="1:2" x14ac:dyDescent="0.25">
      <c r="A4433" s="264">
        <v>4364</v>
      </c>
      <c r="B4433" s="263">
        <v>107.0261861260126</v>
      </c>
    </row>
    <row r="4434" spans="1:2" x14ac:dyDescent="0.25">
      <c r="A4434" s="264">
        <v>4365</v>
      </c>
      <c r="B4434" s="263">
        <v>137.88199799726681</v>
      </c>
    </row>
    <row r="4435" spans="1:2" x14ac:dyDescent="0.25">
      <c r="A4435" s="264">
        <v>4366</v>
      </c>
      <c r="B4435" s="263">
        <v>124.24263410738105</v>
      </c>
    </row>
    <row r="4436" spans="1:2" x14ac:dyDescent="0.25">
      <c r="A4436" s="264">
        <v>4367</v>
      </c>
      <c r="B4436" s="263">
        <v>135.02318437829311</v>
      </c>
    </row>
    <row r="4437" spans="1:2" x14ac:dyDescent="0.25">
      <c r="A4437" s="264">
        <v>4368</v>
      </c>
      <c r="B4437" s="263">
        <v>97.189072356430486</v>
      </c>
    </row>
    <row r="4438" spans="1:2" x14ac:dyDescent="0.25">
      <c r="A4438" s="264">
        <v>4369</v>
      </c>
      <c r="B4438" s="263">
        <v>134.93510040265303</v>
      </c>
    </row>
    <row r="4439" spans="1:2" x14ac:dyDescent="0.25">
      <c r="A4439" s="264">
        <v>4370</v>
      </c>
      <c r="B4439" s="263">
        <v>63.472469238493602</v>
      </c>
    </row>
    <row r="4440" spans="1:2" x14ac:dyDescent="0.25">
      <c r="A4440" s="264">
        <v>4371</v>
      </c>
      <c r="B4440" s="263">
        <v>107.35544851536659</v>
      </c>
    </row>
    <row r="4441" spans="1:2" x14ac:dyDescent="0.25">
      <c r="A4441" s="264">
        <v>4372</v>
      </c>
      <c r="B4441" s="263">
        <v>71.256348100970683</v>
      </c>
    </row>
    <row r="4442" spans="1:2" x14ac:dyDescent="0.25">
      <c r="A4442" s="264">
        <v>4373</v>
      </c>
      <c r="B4442" s="263">
        <v>171.57379724147407</v>
      </c>
    </row>
    <row r="4443" spans="1:2" x14ac:dyDescent="0.25">
      <c r="A4443" s="264">
        <v>4374</v>
      </c>
      <c r="B4443" s="263">
        <v>111.77444396475902</v>
      </c>
    </row>
    <row r="4444" spans="1:2" x14ac:dyDescent="0.25">
      <c r="A4444" s="264">
        <v>4375</v>
      </c>
      <c r="B4444" s="263">
        <v>149.51495590845832</v>
      </c>
    </row>
    <row r="4445" spans="1:2" x14ac:dyDescent="0.25">
      <c r="A4445" s="264">
        <v>4376</v>
      </c>
      <c r="B4445" s="263">
        <v>131.97640735729019</v>
      </c>
    </row>
    <row r="4446" spans="1:2" x14ac:dyDescent="0.25">
      <c r="A4446" s="264">
        <v>4377</v>
      </c>
      <c r="B4446" s="263">
        <v>126.71525659609537</v>
      </c>
    </row>
    <row r="4447" spans="1:2" x14ac:dyDescent="0.25">
      <c r="A4447" s="264">
        <v>4378</v>
      </c>
      <c r="B4447" s="263">
        <v>119.17892657833463</v>
      </c>
    </row>
    <row r="4448" spans="1:2" x14ac:dyDescent="0.25">
      <c r="A4448" s="264">
        <v>4379</v>
      </c>
      <c r="B4448" s="263">
        <v>112.90387435621038</v>
      </c>
    </row>
    <row r="4449" spans="1:2" x14ac:dyDescent="0.25">
      <c r="A4449" s="264">
        <v>4380</v>
      </c>
      <c r="B4449" s="263">
        <v>138.26427140988883</v>
      </c>
    </row>
    <row r="4450" spans="1:2" x14ac:dyDescent="0.25">
      <c r="A4450" s="264">
        <v>4381</v>
      </c>
      <c r="B4450" s="263">
        <v>139.89846127909786</v>
      </c>
    </row>
    <row r="4451" spans="1:2" x14ac:dyDescent="0.25">
      <c r="A4451" s="264">
        <v>4382</v>
      </c>
      <c r="B4451" s="263">
        <v>138.14016745913023</v>
      </c>
    </row>
    <row r="4452" spans="1:2" x14ac:dyDescent="0.25">
      <c r="A4452" s="264">
        <v>4383</v>
      </c>
      <c r="B4452" s="263">
        <v>152.09343749875876</v>
      </c>
    </row>
    <row r="4453" spans="1:2" x14ac:dyDescent="0.25">
      <c r="A4453" s="264">
        <v>4384</v>
      </c>
      <c r="B4453" s="263">
        <v>105.22092079037282</v>
      </c>
    </row>
    <row r="4454" spans="1:2" x14ac:dyDescent="0.25">
      <c r="A4454" s="264">
        <v>4385</v>
      </c>
      <c r="B4454" s="263">
        <v>117.31303899783127</v>
      </c>
    </row>
    <row r="4455" spans="1:2" x14ac:dyDescent="0.25">
      <c r="A4455" s="264">
        <v>4386</v>
      </c>
      <c r="B4455" s="263">
        <v>127.97015401856548</v>
      </c>
    </row>
    <row r="4456" spans="1:2" x14ac:dyDescent="0.25">
      <c r="A4456" s="264">
        <v>4387</v>
      </c>
      <c r="B4456" s="263">
        <v>150.70667782103675</v>
      </c>
    </row>
    <row r="4457" spans="1:2" x14ac:dyDescent="0.25">
      <c r="A4457" s="264">
        <v>4388</v>
      </c>
      <c r="B4457" s="263">
        <v>143.66243871918113</v>
      </c>
    </row>
    <row r="4458" spans="1:2" x14ac:dyDescent="0.25">
      <c r="A4458" s="264">
        <v>4389</v>
      </c>
      <c r="B4458" s="263">
        <v>142.71042045277306</v>
      </c>
    </row>
    <row r="4459" spans="1:2" x14ac:dyDescent="0.25">
      <c r="A4459" s="264">
        <v>4390</v>
      </c>
      <c r="B4459" s="263">
        <v>122.90537053819874</v>
      </c>
    </row>
    <row r="4460" spans="1:2" x14ac:dyDescent="0.25">
      <c r="A4460" s="264">
        <v>4391</v>
      </c>
      <c r="B4460" s="263">
        <v>141.56959564255084</v>
      </c>
    </row>
    <row r="4461" spans="1:2" x14ac:dyDescent="0.25">
      <c r="A4461" s="264">
        <v>4392</v>
      </c>
      <c r="B4461" s="263">
        <v>122.41554129532166</v>
      </c>
    </row>
    <row r="4462" spans="1:2" x14ac:dyDescent="0.25">
      <c r="A4462" s="264">
        <v>4393</v>
      </c>
      <c r="B4462" s="263">
        <v>75.026431963528353</v>
      </c>
    </row>
    <row r="4463" spans="1:2" x14ac:dyDescent="0.25">
      <c r="A4463" s="264">
        <v>4394</v>
      </c>
      <c r="B4463" s="263">
        <v>149.09832007071657</v>
      </c>
    </row>
    <row r="4464" spans="1:2" x14ac:dyDescent="0.25">
      <c r="A4464" s="264">
        <v>4395</v>
      </c>
      <c r="B4464" s="263">
        <v>120.95055690636214</v>
      </c>
    </row>
    <row r="4465" spans="1:2" x14ac:dyDescent="0.25">
      <c r="A4465" s="264">
        <v>4396</v>
      </c>
      <c r="B4465" s="263">
        <v>120.02617863147434</v>
      </c>
    </row>
    <row r="4466" spans="1:2" x14ac:dyDescent="0.25">
      <c r="A4466" s="264">
        <v>4397</v>
      </c>
      <c r="B4466" s="263">
        <v>125.53958274097157</v>
      </c>
    </row>
    <row r="4467" spans="1:2" x14ac:dyDescent="0.25">
      <c r="A4467" s="264">
        <v>4398</v>
      </c>
      <c r="B4467" s="263">
        <v>117.87429207542053</v>
      </c>
    </row>
    <row r="4468" spans="1:2" x14ac:dyDescent="0.25">
      <c r="A4468" s="264">
        <v>4399</v>
      </c>
      <c r="B4468" s="263">
        <v>99.005628800519219</v>
      </c>
    </row>
    <row r="4469" spans="1:2" x14ac:dyDescent="0.25">
      <c r="A4469" s="264">
        <v>4400</v>
      </c>
      <c r="B4469" s="263">
        <v>116.92193312031807</v>
      </c>
    </row>
    <row r="4470" spans="1:2" x14ac:dyDescent="0.25">
      <c r="A4470" s="264">
        <v>4401</v>
      </c>
      <c r="B4470" s="263">
        <v>125.56975789815635</v>
      </c>
    </row>
    <row r="4471" spans="1:2" x14ac:dyDescent="0.25">
      <c r="A4471" s="264">
        <v>4402</v>
      </c>
      <c r="B4471" s="263">
        <v>131.1354018351426</v>
      </c>
    </row>
    <row r="4472" spans="1:2" x14ac:dyDescent="0.25">
      <c r="A4472" s="264">
        <v>4403</v>
      </c>
      <c r="B4472" s="263">
        <v>121.10944530133702</v>
      </c>
    </row>
    <row r="4473" spans="1:2" x14ac:dyDescent="0.25">
      <c r="A4473" s="264">
        <v>4404</v>
      </c>
      <c r="B4473" s="263">
        <v>96.967013592587961</v>
      </c>
    </row>
    <row r="4474" spans="1:2" x14ac:dyDescent="0.25">
      <c r="A4474" s="264">
        <v>4405</v>
      </c>
      <c r="B4474" s="263">
        <v>99.830405823791637</v>
      </c>
    </row>
    <row r="4475" spans="1:2" x14ac:dyDescent="0.25">
      <c r="A4475" s="264">
        <v>4406</v>
      </c>
      <c r="B4475" s="263">
        <v>127.06048672998627</v>
      </c>
    </row>
    <row r="4476" spans="1:2" x14ac:dyDescent="0.25">
      <c r="A4476" s="264">
        <v>4407</v>
      </c>
      <c r="B4476" s="263">
        <v>181.26731142704097</v>
      </c>
    </row>
    <row r="4477" spans="1:2" x14ac:dyDescent="0.25">
      <c r="A4477" s="264">
        <v>4408</v>
      </c>
      <c r="B4477" s="263">
        <v>103.72821465916431</v>
      </c>
    </row>
    <row r="4478" spans="1:2" x14ac:dyDescent="0.25">
      <c r="A4478" s="264">
        <v>4409</v>
      </c>
      <c r="B4478" s="263">
        <v>129.57868900184633</v>
      </c>
    </row>
    <row r="4479" spans="1:2" x14ac:dyDescent="0.25">
      <c r="A4479" s="264">
        <v>4410</v>
      </c>
      <c r="B4479" s="263">
        <v>115.39294548813298</v>
      </c>
    </row>
    <row r="4480" spans="1:2" x14ac:dyDescent="0.25">
      <c r="A4480" s="264">
        <v>4411</v>
      </c>
      <c r="B4480" s="263">
        <v>113.61545962351701</v>
      </c>
    </row>
    <row r="4481" spans="1:2" x14ac:dyDescent="0.25">
      <c r="A4481" s="264">
        <v>4412</v>
      </c>
      <c r="B4481" s="263">
        <v>139.62919999504527</v>
      </c>
    </row>
    <row r="4482" spans="1:2" x14ac:dyDescent="0.25">
      <c r="A4482" s="264">
        <v>4413</v>
      </c>
      <c r="B4482" s="263">
        <v>141.85963450341163</v>
      </c>
    </row>
    <row r="4483" spans="1:2" x14ac:dyDescent="0.25">
      <c r="A4483" s="264">
        <v>4414</v>
      </c>
      <c r="B4483" s="263">
        <v>122.29559950963315</v>
      </c>
    </row>
    <row r="4484" spans="1:2" x14ac:dyDescent="0.25">
      <c r="A4484" s="264">
        <v>4415</v>
      </c>
      <c r="B4484" s="263">
        <v>150.17812739499107</v>
      </c>
    </row>
    <row r="4485" spans="1:2" x14ac:dyDescent="0.25">
      <c r="A4485" s="264">
        <v>4416</v>
      </c>
      <c r="B4485" s="263">
        <v>150.01582258140979</v>
      </c>
    </row>
    <row r="4486" spans="1:2" x14ac:dyDescent="0.25">
      <c r="A4486" s="264">
        <v>4417</v>
      </c>
      <c r="B4486" s="263">
        <v>115.52415973197751</v>
      </c>
    </row>
    <row r="4487" spans="1:2" x14ac:dyDescent="0.25">
      <c r="A4487" s="264">
        <v>4418</v>
      </c>
      <c r="B4487" s="263">
        <v>143.56209252347986</v>
      </c>
    </row>
    <row r="4488" spans="1:2" x14ac:dyDescent="0.25">
      <c r="A4488" s="264">
        <v>4419</v>
      </c>
      <c r="B4488" s="263">
        <v>110.68915421760646</v>
      </c>
    </row>
    <row r="4489" spans="1:2" x14ac:dyDescent="0.25">
      <c r="A4489" s="264">
        <v>4420</v>
      </c>
      <c r="B4489" s="263">
        <v>111.25081074249778</v>
      </c>
    </row>
    <row r="4490" spans="1:2" x14ac:dyDescent="0.25">
      <c r="A4490" s="264">
        <v>4421</v>
      </c>
      <c r="B4490" s="263">
        <v>136.39394067878806</v>
      </c>
    </row>
    <row r="4491" spans="1:2" x14ac:dyDescent="0.25">
      <c r="A4491" s="264">
        <v>4422</v>
      </c>
      <c r="B4491" s="263">
        <v>98.95471389233785</v>
      </c>
    </row>
    <row r="4492" spans="1:2" x14ac:dyDescent="0.25">
      <c r="A4492" s="264">
        <v>4423</v>
      </c>
      <c r="B4492" s="263">
        <v>101.599629585207</v>
      </c>
    </row>
    <row r="4493" spans="1:2" x14ac:dyDescent="0.25">
      <c r="A4493" s="264">
        <v>4424</v>
      </c>
      <c r="B4493" s="263">
        <v>132.48853280547917</v>
      </c>
    </row>
    <row r="4494" spans="1:2" x14ac:dyDescent="0.25">
      <c r="A4494" s="264">
        <v>4425</v>
      </c>
      <c r="B4494" s="263">
        <v>125.60520869436016</v>
      </c>
    </row>
    <row r="4495" spans="1:2" x14ac:dyDescent="0.25">
      <c r="A4495" s="264">
        <v>4426</v>
      </c>
      <c r="B4495" s="263">
        <v>95.70288551074745</v>
      </c>
    </row>
    <row r="4496" spans="1:2" x14ac:dyDescent="0.25">
      <c r="A4496" s="264">
        <v>4427</v>
      </c>
      <c r="B4496" s="263">
        <v>81.671630212799457</v>
      </c>
    </row>
    <row r="4497" spans="1:2" x14ac:dyDescent="0.25">
      <c r="A4497" s="264">
        <v>4428</v>
      </c>
      <c r="B4497" s="263">
        <v>110.87036432575185</v>
      </c>
    </row>
    <row r="4498" spans="1:2" x14ac:dyDescent="0.25">
      <c r="A4498" s="264">
        <v>4429</v>
      </c>
      <c r="B4498" s="263">
        <v>142.46505197835592</v>
      </c>
    </row>
    <row r="4499" spans="1:2" x14ac:dyDescent="0.25">
      <c r="A4499" s="264">
        <v>4430</v>
      </c>
      <c r="B4499" s="263">
        <v>108.50719034970041</v>
      </c>
    </row>
    <row r="4500" spans="1:2" x14ac:dyDescent="0.25">
      <c r="A4500" s="264">
        <v>4431</v>
      </c>
      <c r="B4500" s="263">
        <v>142.92931767717283</v>
      </c>
    </row>
    <row r="4501" spans="1:2" x14ac:dyDescent="0.25">
      <c r="A4501" s="264">
        <v>4432</v>
      </c>
      <c r="B4501" s="263">
        <v>97.79802447996228</v>
      </c>
    </row>
    <row r="4502" spans="1:2" x14ac:dyDescent="0.25">
      <c r="A4502" s="264">
        <v>4433</v>
      </c>
      <c r="B4502" s="263">
        <v>118.48727883647449</v>
      </c>
    </row>
    <row r="4503" spans="1:2" x14ac:dyDescent="0.25">
      <c r="A4503" s="264">
        <v>4434</v>
      </c>
      <c r="B4503" s="263">
        <v>125.36566346085041</v>
      </c>
    </row>
    <row r="4504" spans="1:2" x14ac:dyDescent="0.25">
      <c r="A4504" s="264">
        <v>4435</v>
      </c>
      <c r="B4504" s="263">
        <v>111.37160094590398</v>
      </c>
    </row>
    <row r="4505" spans="1:2" x14ac:dyDescent="0.25">
      <c r="A4505" s="264">
        <v>4436</v>
      </c>
      <c r="B4505" s="263">
        <v>90.798411172083547</v>
      </c>
    </row>
    <row r="4506" spans="1:2" x14ac:dyDescent="0.25">
      <c r="A4506" s="264">
        <v>4437</v>
      </c>
      <c r="B4506" s="263">
        <v>110.55217932716164</v>
      </c>
    </row>
    <row r="4507" spans="1:2" x14ac:dyDescent="0.25">
      <c r="A4507" s="264">
        <v>4438</v>
      </c>
      <c r="B4507" s="263">
        <v>138.5218848822781</v>
      </c>
    </row>
    <row r="4508" spans="1:2" x14ac:dyDescent="0.25">
      <c r="A4508" s="264">
        <v>4439</v>
      </c>
      <c r="B4508" s="263">
        <v>130.76440603058177</v>
      </c>
    </row>
    <row r="4509" spans="1:2" x14ac:dyDescent="0.25">
      <c r="A4509" s="264">
        <v>4440</v>
      </c>
      <c r="B4509" s="263">
        <v>131.69425939916363</v>
      </c>
    </row>
    <row r="4510" spans="1:2" x14ac:dyDescent="0.25">
      <c r="A4510" s="264">
        <v>4441</v>
      </c>
      <c r="B4510" s="263">
        <v>131.43133749249256</v>
      </c>
    </row>
    <row r="4511" spans="1:2" x14ac:dyDescent="0.25">
      <c r="A4511" s="264">
        <v>4442</v>
      </c>
      <c r="B4511" s="263">
        <v>92.472897033579926</v>
      </c>
    </row>
    <row r="4512" spans="1:2" x14ac:dyDescent="0.25">
      <c r="A4512" s="264">
        <v>4443</v>
      </c>
      <c r="B4512" s="263">
        <v>130.84417081964068</v>
      </c>
    </row>
    <row r="4513" spans="1:2" x14ac:dyDescent="0.25">
      <c r="A4513" s="264">
        <v>4444</v>
      </c>
      <c r="B4513" s="263">
        <v>134.99454716026995</v>
      </c>
    </row>
    <row r="4514" spans="1:2" x14ac:dyDescent="0.25">
      <c r="A4514" s="264">
        <v>4445</v>
      </c>
      <c r="B4514" s="263">
        <v>104.19876435500372</v>
      </c>
    </row>
    <row r="4515" spans="1:2" x14ac:dyDescent="0.25">
      <c r="A4515" s="264">
        <v>4446</v>
      </c>
      <c r="B4515" s="263">
        <v>127.58625917362193</v>
      </c>
    </row>
    <row r="4516" spans="1:2" x14ac:dyDescent="0.25">
      <c r="A4516" s="264">
        <v>4447</v>
      </c>
      <c r="B4516" s="263">
        <v>156.05761904940044</v>
      </c>
    </row>
    <row r="4517" spans="1:2" x14ac:dyDescent="0.25">
      <c r="A4517" s="264">
        <v>4448</v>
      </c>
      <c r="B4517" s="263">
        <v>150.08648147627878</v>
      </c>
    </row>
    <row r="4518" spans="1:2" x14ac:dyDescent="0.25">
      <c r="A4518" s="264">
        <v>4449</v>
      </c>
      <c r="B4518" s="263">
        <v>132.99059621819646</v>
      </c>
    </row>
    <row r="4519" spans="1:2" x14ac:dyDescent="0.25">
      <c r="A4519" s="264">
        <v>4450</v>
      </c>
      <c r="B4519" s="263">
        <v>88.601290850667596</v>
      </c>
    </row>
    <row r="4520" spans="1:2" x14ac:dyDescent="0.25">
      <c r="A4520" s="264">
        <v>4451</v>
      </c>
      <c r="B4520" s="263">
        <v>135.24995292049749</v>
      </c>
    </row>
    <row r="4521" spans="1:2" x14ac:dyDescent="0.25">
      <c r="A4521" s="264">
        <v>4452</v>
      </c>
      <c r="B4521" s="263">
        <v>110.37726515801816</v>
      </c>
    </row>
    <row r="4522" spans="1:2" x14ac:dyDescent="0.25">
      <c r="A4522" s="264">
        <v>4453</v>
      </c>
      <c r="B4522" s="263">
        <v>117.86552265215617</v>
      </c>
    </row>
    <row r="4523" spans="1:2" x14ac:dyDescent="0.25">
      <c r="A4523" s="264">
        <v>4454</v>
      </c>
      <c r="B4523" s="263">
        <v>118.96546247005475</v>
      </c>
    </row>
    <row r="4524" spans="1:2" x14ac:dyDescent="0.25">
      <c r="A4524" s="264">
        <v>4455</v>
      </c>
      <c r="B4524" s="263">
        <v>127.45528371892399</v>
      </c>
    </row>
    <row r="4525" spans="1:2" x14ac:dyDescent="0.25">
      <c r="A4525" s="264">
        <v>4456</v>
      </c>
      <c r="B4525" s="263">
        <v>142.7010186325729</v>
      </c>
    </row>
    <row r="4526" spans="1:2" x14ac:dyDescent="0.25">
      <c r="A4526" s="264">
        <v>4457</v>
      </c>
      <c r="B4526" s="263">
        <v>126.14229265030156</v>
      </c>
    </row>
    <row r="4527" spans="1:2" x14ac:dyDescent="0.25">
      <c r="A4527" s="264">
        <v>4458</v>
      </c>
      <c r="B4527" s="263">
        <v>110.83308564480218</v>
      </c>
    </row>
    <row r="4528" spans="1:2" x14ac:dyDescent="0.25">
      <c r="A4528" s="264">
        <v>4459</v>
      </c>
      <c r="B4528" s="263">
        <v>47.569512601079225</v>
      </c>
    </row>
    <row r="4529" spans="1:2" x14ac:dyDescent="0.25">
      <c r="A4529" s="264">
        <v>4460</v>
      </c>
      <c r="B4529" s="263">
        <v>116.75797647013979</v>
      </c>
    </row>
    <row r="4530" spans="1:2" x14ac:dyDescent="0.25">
      <c r="A4530" s="264">
        <v>4461</v>
      </c>
      <c r="B4530" s="263">
        <v>151.10313684922261</v>
      </c>
    </row>
    <row r="4531" spans="1:2" x14ac:dyDescent="0.25">
      <c r="A4531" s="264">
        <v>4462</v>
      </c>
      <c r="B4531" s="263">
        <v>158.4811175044712</v>
      </c>
    </row>
    <row r="4532" spans="1:2" x14ac:dyDescent="0.25">
      <c r="A4532" s="264">
        <v>4463</v>
      </c>
      <c r="B4532" s="263">
        <v>118.84170592915221</v>
      </c>
    </row>
    <row r="4533" spans="1:2" x14ac:dyDescent="0.25">
      <c r="A4533" s="264">
        <v>4464</v>
      </c>
      <c r="B4533" s="263">
        <v>126.36541769079341</v>
      </c>
    </row>
    <row r="4534" spans="1:2" x14ac:dyDescent="0.25">
      <c r="A4534" s="264">
        <v>4465</v>
      </c>
      <c r="B4534" s="263">
        <v>139.92521898626831</v>
      </c>
    </row>
    <row r="4535" spans="1:2" x14ac:dyDescent="0.25">
      <c r="A4535" s="264">
        <v>4466</v>
      </c>
      <c r="B4535" s="263">
        <v>155.52075466021324</v>
      </c>
    </row>
    <row r="4536" spans="1:2" x14ac:dyDescent="0.25">
      <c r="A4536" s="264">
        <v>4467</v>
      </c>
      <c r="B4536" s="263">
        <v>126.78900380455562</v>
      </c>
    </row>
    <row r="4537" spans="1:2" x14ac:dyDescent="0.25">
      <c r="A4537" s="264">
        <v>4468</v>
      </c>
      <c r="B4537" s="263">
        <v>145.45356913525382</v>
      </c>
    </row>
    <row r="4538" spans="1:2" x14ac:dyDescent="0.25">
      <c r="A4538" s="264">
        <v>4469</v>
      </c>
      <c r="B4538" s="263">
        <v>111.67045262336468</v>
      </c>
    </row>
    <row r="4539" spans="1:2" x14ac:dyDescent="0.25">
      <c r="A4539" s="264">
        <v>4470</v>
      </c>
      <c r="B4539" s="263">
        <v>145.68241582763321</v>
      </c>
    </row>
    <row r="4540" spans="1:2" x14ac:dyDescent="0.25">
      <c r="A4540" s="264">
        <v>4471</v>
      </c>
      <c r="B4540" s="263">
        <v>111.27299121819537</v>
      </c>
    </row>
    <row r="4541" spans="1:2" x14ac:dyDescent="0.25">
      <c r="A4541" s="264">
        <v>4472</v>
      </c>
      <c r="B4541" s="263">
        <v>127.99574556046839</v>
      </c>
    </row>
    <row r="4542" spans="1:2" x14ac:dyDescent="0.25">
      <c r="A4542" s="264">
        <v>4473</v>
      </c>
      <c r="B4542" s="263">
        <v>84.708060519691372</v>
      </c>
    </row>
    <row r="4543" spans="1:2" x14ac:dyDescent="0.25">
      <c r="A4543" s="264">
        <v>4474</v>
      </c>
      <c r="B4543" s="263">
        <v>103.59759780830893</v>
      </c>
    </row>
    <row r="4544" spans="1:2" x14ac:dyDescent="0.25">
      <c r="A4544" s="264">
        <v>4475</v>
      </c>
      <c r="B4544" s="263">
        <v>104.87263312656299</v>
      </c>
    </row>
    <row r="4545" spans="1:2" x14ac:dyDescent="0.25">
      <c r="A4545" s="264">
        <v>4476</v>
      </c>
      <c r="B4545" s="263">
        <v>147.35251729227483</v>
      </c>
    </row>
    <row r="4546" spans="1:2" x14ac:dyDescent="0.25">
      <c r="A4546" s="264">
        <v>4477</v>
      </c>
      <c r="B4546" s="263">
        <v>105.29428289198583</v>
      </c>
    </row>
    <row r="4547" spans="1:2" x14ac:dyDescent="0.25">
      <c r="A4547" s="264">
        <v>4478</v>
      </c>
      <c r="B4547" s="263">
        <v>132.200547524146</v>
      </c>
    </row>
    <row r="4548" spans="1:2" x14ac:dyDescent="0.25">
      <c r="A4548" s="264">
        <v>4479</v>
      </c>
      <c r="B4548" s="263">
        <v>98.425729690402036</v>
      </c>
    </row>
    <row r="4549" spans="1:2" x14ac:dyDescent="0.25">
      <c r="A4549" s="264">
        <v>4480</v>
      </c>
      <c r="B4549" s="263">
        <v>180.87098423298687</v>
      </c>
    </row>
    <row r="4550" spans="1:2" x14ac:dyDescent="0.25">
      <c r="A4550" s="264">
        <v>4481</v>
      </c>
      <c r="B4550" s="263">
        <v>118.91640446321802</v>
      </c>
    </row>
    <row r="4551" spans="1:2" x14ac:dyDescent="0.25">
      <c r="A4551" s="264">
        <v>4482</v>
      </c>
      <c r="B4551" s="263">
        <v>153.12049690403128</v>
      </c>
    </row>
    <row r="4552" spans="1:2" x14ac:dyDescent="0.25">
      <c r="A4552" s="264">
        <v>4483</v>
      </c>
      <c r="B4552" s="263">
        <v>124.79905803412284</v>
      </c>
    </row>
    <row r="4553" spans="1:2" x14ac:dyDescent="0.25">
      <c r="A4553" s="264">
        <v>4484</v>
      </c>
      <c r="B4553" s="263">
        <v>96.372863264203986</v>
      </c>
    </row>
    <row r="4554" spans="1:2" x14ac:dyDescent="0.25">
      <c r="A4554" s="264">
        <v>4485</v>
      </c>
      <c r="B4554" s="263">
        <v>118.96050185683141</v>
      </c>
    </row>
    <row r="4555" spans="1:2" x14ac:dyDescent="0.25">
      <c r="A4555" s="264">
        <v>4486</v>
      </c>
      <c r="B4555" s="263">
        <v>92.886506812865889</v>
      </c>
    </row>
    <row r="4556" spans="1:2" x14ac:dyDescent="0.25">
      <c r="A4556" s="264">
        <v>4487</v>
      </c>
      <c r="B4556" s="263">
        <v>77.239519484286106</v>
      </c>
    </row>
    <row r="4557" spans="1:2" x14ac:dyDescent="0.25">
      <c r="A4557" s="264">
        <v>4488</v>
      </c>
      <c r="B4557" s="263">
        <v>89.563236420989369</v>
      </c>
    </row>
    <row r="4558" spans="1:2" x14ac:dyDescent="0.25">
      <c r="A4558" s="264">
        <v>4489</v>
      </c>
      <c r="B4558" s="263">
        <v>77.214011888825254</v>
      </c>
    </row>
    <row r="4559" spans="1:2" x14ac:dyDescent="0.25">
      <c r="A4559" s="264">
        <v>4490</v>
      </c>
      <c r="B4559" s="263">
        <v>98.976152435980197</v>
      </c>
    </row>
    <row r="4560" spans="1:2" x14ac:dyDescent="0.25">
      <c r="A4560" s="264">
        <v>4491</v>
      </c>
      <c r="B4560" s="263">
        <v>121.8661103136543</v>
      </c>
    </row>
    <row r="4561" spans="1:2" x14ac:dyDescent="0.25">
      <c r="A4561" s="264">
        <v>4492</v>
      </c>
      <c r="B4561" s="263">
        <v>114.1183137460918</v>
      </c>
    </row>
    <row r="4562" spans="1:2" x14ac:dyDescent="0.25">
      <c r="A4562" s="264">
        <v>4493</v>
      </c>
      <c r="B4562" s="263">
        <v>106.43048629431074</v>
      </c>
    </row>
    <row r="4563" spans="1:2" x14ac:dyDescent="0.25">
      <c r="A4563" s="264">
        <v>4494</v>
      </c>
      <c r="B4563" s="263">
        <v>135.97915354109514</v>
      </c>
    </row>
    <row r="4564" spans="1:2" x14ac:dyDescent="0.25">
      <c r="A4564" s="264">
        <v>4495</v>
      </c>
      <c r="B4564" s="263">
        <v>119.50042018003701</v>
      </c>
    </row>
    <row r="4565" spans="1:2" x14ac:dyDescent="0.25">
      <c r="A4565" s="264">
        <v>4496</v>
      </c>
      <c r="B4565" s="263">
        <v>137.24232445223498</v>
      </c>
    </row>
    <row r="4566" spans="1:2" x14ac:dyDescent="0.25">
      <c r="A4566" s="264">
        <v>4497</v>
      </c>
      <c r="B4566" s="263">
        <v>139.20087874080468</v>
      </c>
    </row>
    <row r="4567" spans="1:2" x14ac:dyDescent="0.25">
      <c r="A4567" s="264">
        <v>4498</v>
      </c>
      <c r="B4567" s="263">
        <v>99.289764828928725</v>
      </c>
    </row>
    <row r="4568" spans="1:2" x14ac:dyDescent="0.25">
      <c r="A4568" s="264">
        <v>4499</v>
      </c>
      <c r="B4568" s="263">
        <v>100.89032186837618</v>
      </c>
    </row>
    <row r="4569" spans="1:2" x14ac:dyDescent="0.25">
      <c r="A4569" s="264">
        <v>4500</v>
      </c>
      <c r="B4569" s="263">
        <v>120.46733396186562</v>
      </c>
    </row>
    <row r="4570" spans="1:2" x14ac:dyDescent="0.25">
      <c r="A4570" s="264">
        <v>4501</v>
      </c>
      <c r="B4570" s="263">
        <v>108.88277316226493</v>
      </c>
    </row>
    <row r="4571" spans="1:2" x14ac:dyDescent="0.25">
      <c r="A4571" s="264">
        <v>4502</v>
      </c>
      <c r="B4571" s="263">
        <v>99.816397515517536</v>
      </c>
    </row>
    <row r="4572" spans="1:2" x14ac:dyDescent="0.25">
      <c r="A4572" s="264">
        <v>4503</v>
      </c>
      <c r="B4572" s="263">
        <v>144.93214843727978</v>
      </c>
    </row>
    <row r="4573" spans="1:2" x14ac:dyDescent="0.25">
      <c r="A4573" s="264">
        <v>4504</v>
      </c>
      <c r="B4573" s="263">
        <v>146.39736406751913</v>
      </c>
    </row>
    <row r="4574" spans="1:2" x14ac:dyDescent="0.25">
      <c r="A4574" s="264">
        <v>4505</v>
      </c>
      <c r="B4574" s="263">
        <v>136.38128593191144</v>
      </c>
    </row>
    <row r="4575" spans="1:2" x14ac:dyDescent="0.25">
      <c r="A4575" s="264">
        <v>4506</v>
      </c>
      <c r="B4575" s="263">
        <v>83.005165336321809</v>
      </c>
    </row>
    <row r="4576" spans="1:2" x14ac:dyDescent="0.25">
      <c r="A4576" s="264">
        <v>4507</v>
      </c>
      <c r="B4576" s="263">
        <v>140.7259493836888</v>
      </c>
    </row>
    <row r="4577" spans="1:2" x14ac:dyDescent="0.25">
      <c r="A4577" s="264">
        <v>4508</v>
      </c>
      <c r="B4577" s="263">
        <v>139.69439195170122</v>
      </c>
    </row>
    <row r="4578" spans="1:2" x14ac:dyDescent="0.25">
      <c r="A4578" s="264">
        <v>4509</v>
      </c>
      <c r="B4578" s="263">
        <v>141.28955417166168</v>
      </c>
    </row>
    <row r="4579" spans="1:2" x14ac:dyDescent="0.25">
      <c r="A4579" s="264">
        <v>4510</v>
      </c>
      <c r="B4579" s="263">
        <v>108.44842645320531</v>
      </c>
    </row>
    <row r="4580" spans="1:2" x14ac:dyDescent="0.25">
      <c r="A4580" s="264">
        <v>4511</v>
      </c>
      <c r="B4580" s="263">
        <v>113.29801897041159</v>
      </c>
    </row>
    <row r="4581" spans="1:2" x14ac:dyDescent="0.25">
      <c r="A4581" s="264">
        <v>4512</v>
      </c>
      <c r="B4581" s="263">
        <v>131.80781192107492</v>
      </c>
    </row>
    <row r="4582" spans="1:2" x14ac:dyDescent="0.25">
      <c r="A4582" s="264">
        <v>4513</v>
      </c>
      <c r="B4582" s="263">
        <v>137.55057442177593</v>
      </c>
    </row>
    <row r="4583" spans="1:2" x14ac:dyDescent="0.25">
      <c r="A4583" s="264">
        <v>4514</v>
      </c>
      <c r="B4583" s="263">
        <v>91.632084205686084</v>
      </c>
    </row>
    <row r="4584" spans="1:2" x14ac:dyDescent="0.25">
      <c r="A4584" s="264">
        <v>4515</v>
      </c>
      <c r="B4584" s="263">
        <v>127.77760030780098</v>
      </c>
    </row>
    <row r="4585" spans="1:2" x14ac:dyDescent="0.25">
      <c r="A4585" s="264">
        <v>4516</v>
      </c>
      <c r="B4585" s="263">
        <v>171.63371014173561</v>
      </c>
    </row>
    <row r="4586" spans="1:2" x14ac:dyDescent="0.25">
      <c r="A4586" s="264">
        <v>4517</v>
      </c>
      <c r="B4586" s="263">
        <v>130.51034475560593</v>
      </c>
    </row>
    <row r="4587" spans="1:2" x14ac:dyDescent="0.25">
      <c r="A4587" s="264">
        <v>4518</v>
      </c>
      <c r="B4587" s="263">
        <v>122.5954357524087</v>
      </c>
    </row>
    <row r="4588" spans="1:2" x14ac:dyDescent="0.25">
      <c r="A4588" s="264">
        <v>4519</v>
      </c>
      <c r="B4588" s="263">
        <v>137.49161336550588</v>
      </c>
    </row>
    <row r="4589" spans="1:2" x14ac:dyDescent="0.25">
      <c r="A4589" s="264">
        <v>4520</v>
      </c>
      <c r="B4589" s="263">
        <v>96.517403505176262</v>
      </c>
    </row>
    <row r="4590" spans="1:2" x14ac:dyDescent="0.25">
      <c r="A4590" s="264">
        <v>4521</v>
      </c>
      <c r="B4590" s="263">
        <v>73.624329868361031</v>
      </c>
    </row>
    <row r="4591" spans="1:2" x14ac:dyDescent="0.25">
      <c r="A4591" s="264">
        <v>4522</v>
      </c>
      <c r="B4591" s="263">
        <v>112.05800337623172</v>
      </c>
    </row>
    <row r="4592" spans="1:2" x14ac:dyDescent="0.25">
      <c r="A4592" s="264">
        <v>4523</v>
      </c>
      <c r="B4592" s="263">
        <v>157.42042619260673</v>
      </c>
    </row>
    <row r="4593" spans="1:2" x14ac:dyDescent="0.25">
      <c r="A4593" s="264">
        <v>4524</v>
      </c>
      <c r="B4593" s="263">
        <v>113.68478542611935</v>
      </c>
    </row>
    <row r="4594" spans="1:2" x14ac:dyDescent="0.25">
      <c r="A4594" s="264">
        <v>4525</v>
      </c>
      <c r="B4594" s="263">
        <v>126.3688679783444</v>
      </c>
    </row>
    <row r="4595" spans="1:2" x14ac:dyDescent="0.25">
      <c r="A4595" s="264">
        <v>4526</v>
      </c>
      <c r="B4595" s="263">
        <v>136.16510635497184</v>
      </c>
    </row>
    <row r="4596" spans="1:2" x14ac:dyDescent="0.25">
      <c r="A4596" s="264">
        <v>4527</v>
      </c>
      <c r="B4596" s="263">
        <v>131.51377727489367</v>
      </c>
    </row>
    <row r="4597" spans="1:2" x14ac:dyDescent="0.25">
      <c r="A4597" s="264">
        <v>4528</v>
      </c>
      <c r="B4597" s="263">
        <v>147.03912608819095</v>
      </c>
    </row>
    <row r="4598" spans="1:2" x14ac:dyDescent="0.25">
      <c r="A4598" s="264">
        <v>4529</v>
      </c>
      <c r="B4598" s="263">
        <v>148.26869834980101</v>
      </c>
    </row>
    <row r="4599" spans="1:2" x14ac:dyDescent="0.25">
      <c r="A4599" s="264">
        <v>4530</v>
      </c>
      <c r="B4599" s="263">
        <v>127.54115417553507</v>
      </c>
    </row>
    <row r="4600" spans="1:2" x14ac:dyDescent="0.25">
      <c r="A4600" s="264">
        <v>4531</v>
      </c>
      <c r="B4600" s="263">
        <v>100.11360443798227</v>
      </c>
    </row>
    <row r="4601" spans="1:2" x14ac:dyDescent="0.25">
      <c r="A4601" s="264">
        <v>4532</v>
      </c>
      <c r="B4601" s="263">
        <v>142.38879247043241</v>
      </c>
    </row>
    <row r="4602" spans="1:2" x14ac:dyDescent="0.25">
      <c r="A4602" s="264">
        <v>4533</v>
      </c>
      <c r="B4602" s="263">
        <v>101.91310241187063</v>
      </c>
    </row>
    <row r="4603" spans="1:2" x14ac:dyDescent="0.25">
      <c r="A4603" s="264">
        <v>4534</v>
      </c>
      <c r="B4603" s="263">
        <v>109.15678491335586</v>
      </c>
    </row>
    <row r="4604" spans="1:2" x14ac:dyDescent="0.25">
      <c r="A4604" s="264">
        <v>4535</v>
      </c>
      <c r="B4604" s="263">
        <v>71.050452769162661</v>
      </c>
    </row>
    <row r="4605" spans="1:2" x14ac:dyDescent="0.25">
      <c r="A4605" s="264">
        <v>4536</v>
      </c>
      <c r="B4605" s="263">
        <v>104.91396887871826</v>
      </c>
    </row>
    <row r="4606" spans="1:2" x14ac:dyDescent="0.25">
      <c r="A4606" s="264">
        <v>4537</v>
      </c>
      <c r="B4606" s="263">
        <v>116.65337476155089</v>
      </c>
    </row>
    <row r="4607" spans="1:2" x14ac:dyDescent="0.25">
      <c r="A4607" s="264">
        <v>4538</v>
      </c>
      <c r="B4607" s="263">
        <v>144.95483469850345</v>
      </c>
    </row>
    <row r="4608" spans="1:2" x14ac:dyDescent="0.25">
      <c r="A4608" s="264">
        <v>4539</v>
      </c>
      <c r="B4608" s="263">
        <v>111.21626713640077</v>
      </c>
    </row>
    <row r="4609" spans="1:2" x14ac:dyDescent="0.25">
      <c r="A4609" s="264">
        <v>4540</v>
      </c>
      <c r="B4609" s="263">
        <v>96.05863967042248</v>
      </c>
    </row>
    <row r="4610" spans="1:2" x14ac:dyDescent="0.25">
      <c r="A4610" s="264">
        <v>4541</v>
      </c>
      <c r="B4610" s="263">
        <v>135.80679329927813</v>
      </c>
    </row>
    <row r="4611" spans="1:2" x14ac:dyDescent="0.25">
      <c r="A4611" s="264">
        <v>4542</v>
      </c>
      <c r="B4611" s="263">
        <v>130.59478804068286</v>
      </c>
    </row>
    <row r="4612" spans="1:2" x14ac:dyDescent="0.25">
      <c r="A4612" s="264">
        <v>4543</v>
      </c>
      <c r="B4612" s="263">
        <v>109.96498784156296</v>
      </c>
    </row>
    <row r="4613" spans="1:2" x14ac:dyDescent="0.25">
      <c r="A4613" s="264">
        <v>4544</v>
      </c>
      <c r="B4613" s="263">
        <v>109.59776748919748</v>
      </c>
    </row>
    <row r="4614" spans="1:2" x14ac:dyDescent="0.25">
      <c r="A4614" s="264">
        <v>4545</v>
      </c>
      <c r="B4614" s="263">
        <v>116.24234441205004</v>
      </c>
    </row>
    <row r="4615" spans="1:2" x14ac:dyDescent="0.25">
      <c r="A4615" s="264">
        <v>4546</v>
      </c>
      <c r="B4615" s="263">
        <v>141.62631340277449</v>
      </c>
    </row>
    <row r="4616" spans="1:2" x14ac:dyDescent="0.25">
      <c r="A4616" s="264">
        <v>4547</v>
      </c>
      <c r="B4616" s="263">
        <v>128.03275678845253</v>
      </c>
    </row>
    <row r="4617" spans="1:2" x14ac:dyDescent="0.25">
      <c r="A4617" s="264">
        <v>4548</v>
      </c>
      <c r="B4617" s="263">
        <v>110.51224141754857</v>
      </c>
    </row>
    <row r="4618" spans="1:2" x14ac:dyDescent="0.25">
      <c r="A4618" s="264">
        <v>4549</v>
      </c>
      <c r="B4618" s="263">
        <v>149.71796751273564</v>
      </c>
    </row>
    <row r="4619" spans="1:2" x14ac:dyDescent="0.25">
      <c r="A4619" s="264">
        <v>4550</v>
      </c>
      <c r="B4619" s="263">
        <v>143.49899179667074</v>
      </c>
    </row>
    <row r="4620" spans="1:2" x14ac:dyDescent="0.25">
      <c r="A4620" s="264">
        <v>4551</v>
      </c>
      <c r="B4620" s="263">
        <v>101.29264474012061</v>
      </c>
    </row>
    <row r="4621" spans="1:2" x14ac:dyDescent="0.25">
      <c r="A4621" s="264">
        <v>4552</v>
      </c>
      <c r="B4621" s="263">
        <v>110.67790009286361</v>
      </c>
    </row>
    <row r="4622" spans="1:2" x14ac:dyDescent="0.25">
      <c r="A4622" s="264">
        <v>4553</v>
      </c>
      <c r="B4622" s="263">
        <v>116.48230721502685</v>
      </c>
    </row>
    <row r="4623" spans="1:2" x14ac:dyDescent="0.25">
      <c r="A4623" s="264">
        <v>4554</v>
      </c>
      <c r="B4623" s="263">
        <v>111.32131934172334</v>
      </c>
    </row>
    <row r="4624" spans="1:2" x14ac:dyDescent="0.25">
      <c r="A4624" s="264">
        <v>4555</v>
      </c>
      <c r="B4624" s="263">
        <v>158.24498021375601</v>
      </c>
    </row>
    <row r="4625" spans="1:2" x14ac:dyDescent="0.25">
      <c r="A4625" s="264">
        <v>4556</v>
      </c>
      <c r="B4625" s="263">
        <v>154.79277576333629</v>
      </c>
    </row>
    <row r="4626" spans="1:2" x14ac:dyDescent="0.25">
      <c r="A4626" s="264">
        <v>4557</v>
      </c>
      <c r="B4626" s="263">
        <v>138.43925826674686</v>
      </c>
    </row>
    <row r="4627" spans="1:2" x14ac:dyDescent="0.25">
      <c r="A4627" s="264">
        <v>4558</v>
      </c>
      <c r="B4627" s="263">
        <v>105.31614082550047</v>
      </c>
    </row>
    <row r="4628" spans="1:2" x14ac:dyDescent="0.25">
      <c r="A4628" s="264">
        <v>4559</v>
      </c>
      <c r="B4628" s="263">
        <v>102.4767995839043</v>
      </c>
    </row>
    <row r="4629" spans="1:2" x14ac:dyDescent="0.25">
      <c r="A4629" s="264">
        <v>4560</v>
      </c>
      <c r="B4629" s="263">
        <v>103.58160408472898</v>
      </c>
    </row>
    <row r="4630" spans="1:2" x14ac:dyDescent="0.25">
      <c r="A4630" s="264">
        <v>4561</v>
      </c>
      <c r="B4630" s="263">
        <v>113.89187731765034</v>
      </c>
    </row>
    <row r="4631" spans="1:2" x14ac:dyDescent="0.25">
      <c r="A4631" s="264">
        <v>4562</v>
      </c>
      <c r="B4631" s="263">
        <v>152.89862005284442</v>
      </c>
    </row>
    <row r="4632" spans="1:2" x14ac:dyDescent="0.25">
      <c r="A4632" s="264">
        <v>4563</v>
      </c>
      <c r="B4632" s="263">
        <v>100.79999270606933</v>
      </c>
    </row>
    <row r="4633" spans="1:2" x14ac:dyDescent="0.25">
      <c r="A4633" s="264">
        <v>4564</v>
      </c>
      <c r="B4633" s="263">
        <v>96.848372334572161</v>
      </c>
    </row>
    <row r="4634" spans="1:2" x14ac:dyDescent="0.25">
      <c r="A4634" s="264">
        <v>4565</v>
      </c>
      <c r="B4634" s="263">
        <v>103.37479429969618</v>
      </c>
    </row>
    <row r="4635" spans="1:2" x14ac:dyDescent="0.25">
      <c r="A4635" s="264">
        <v>4566</v>
      </c>
      <c r="B4635" s="263">
        <v>112.31687048209621</v>
      </c>
    </row>
    <row r="4636" spans="1:2" x14ac:dyDescent="0.25">
      <c r="A4636" s="264">
        <v>4567</v>
      </c>
      <c r="B4636" s="263">
        <v>102.08759811179205</v>
      </c>
    </row>
    <row r="4637" spans="1:2" x14ac:dyDescent="0.25">
      <c r="A4637" s="264">
        <v>4568</v>
      </c>
      <c r="B4637" s="263">
        <v>105.00433491376731</v>
      </c>
    </row>
    <row r="4638" spans="1:2" x14ac:dyDescent="0.25">
      <c r="A4638" s="264">
        <v>4569</v>
      </c>
      <c r="B4638" s="263">
        <v>88.621987535554879</v>
      </c>
    </row>
    <row r="4639" spans="1:2" x14ac:dyDescent="0.25">
      <c r="A4639" s="264">
        <v>4570</v>
      </c>
      <c r="B4639" s="263">
        <v>116.81316302346347</v>
      </c>
    </row>
    <row r="4640" spans="1:2" x14ac:dyDescent="0.25">
      <c r="A4640" s="264">
        <v>4571</v>
      </c>
      <c r="B4640" s="263">
        <v>72.996672903042423</v>
      </c>
    </row>
    <row r="4641" spans="1:2" x14ac:dyDescent="0.25">
      <c r="A4641" s="264">
        <v>4572</v>
      </c>
      <c r="B4641" s="263">
        <v>129.63211081372668</v>
      </c>
    </row>
    <row r="4642" spans="1:2" x14ac:dyDescent="0.25">
      <c r="A4642" s="264">
        <v>4573</v>
      </c>
      <c r="B4642" s="263">
        <v>171.16945049095116</v>
      </c>
    </row>
    <row r="4643" spans="1:2" x14ac:dyDescent="0.25">
      <c r="A4643" s="264">
        <v>4574</v>
      </c>
      <c r="B4643" s="263">
        <v>101.99193915103749</v>
      </c>
    </row>
    <row r="4644" spans="1:2" x14ac:dyDescent="0.25">
      <c r="A4644" s="264">
        <v>4575</v>
      </c>
      <c r="B4644" s="263">
        <v>127.13637665846913</v>
      </c>
    </row>
    <row r="4645" spans="1:2" x14ac:dyDescent="0.25">
      <c r="A4645" s="264">
        <v>4576</v>
      </c>
      <c r="B4645" s="263">
        <v>108.29364404406296</v>
      </c>
    </row>
    <row r="4646" spans="1:2" x14ac:dyDescent="0.25">
      <c r="A4646" s="264">
        <v>4577</v>
      </c>
      <c r="B4646" s="263">
        <v>111.64249858856053</v>
      </c>
    </row>
    <row r="4647" spans="1:2" x14ac:dyDescent="0.25">
      <c r="A4647" s="264">
        <v>4578</v>
      </c>
      <c r="B4647" s="263">
        <v>128.86042910839876</v>
      </c>
    </row>
    <row r="4648" spans="1:2" x14ac:dyDescent="0.25">
      <c r="A4648" s="264">
        <v>4579</v>
      </c>
      <c r="B4648" s="263">
        <v>110.30803201471085</v>
      </c>
    </row>
    <row r="4649" spans="1:2" x14ac:dyDescent="0.25">
      <c r="A4649" s="264">
        <v>4580</v>
      </c>
      <c r="B4649" s="263">
        <v>137.35985923422163</v>
      </c>
    </row>
    <row r="4650" spans="1:2" x14ac:dyDescent="0.25">
      <c r="A4650" s="264">
        <v>4581</v>
      </c>
      <c r="B4650" s="263">
        <v>101.18012626887338</v>
      </c>
    </row>
    <row r="4651" spans="1:2" x14ac:dyDescent="0.25">
      <c r="A4651" s="264">
        <v>4582</v>
      </c>
      <c r="B4651" s="263">
        <v>98.470982440871808</v>
      </c>
    </row>
    <row r="4652" spans="1:2" x14ac:dyDescent="0.25">
      <c r="A4652" s="264">
        <v>4583</v>
      </c>
      <c r="B4652" s="263">
        <v>154.44767091619573</v>
      </c>
    </row>
    <row r="4653" spans="1:2" x14ac:dyDescent="0.25">
      <c r="A4653" s="264">
        <v>4584</v>
      </c>
      <c r="B4653" s="263">
        <v>76.100406463498516</v>
      </c>
    </row>
    <row r="4654" spans="1:2" x14ac:dyDescent="0.25">
      <c r="A4654" s="264">
        <v>4585</v>
      </c>
      <c r="B4654" s="263">
        <v>110.41583837185451</v>
      </c>
    </row>
    <row r="4655" spans="1:2" x14ac:dyDescent="0.25">
      <c r="A4655" s="264">
        <v>4586</v>
      </c>
      <c r="B4655" s="263">
        <v>173.95204957004307</v>
      </c>
    </row>
    <row r="4656" spans="1:2" x14ac:dyDescent="0.25">
      <c r="A4656" s="264">
        <v>4587</v>
      </c>
      <c r="B4656" s="263">
        <v>112.26898887907201</v>
      </c>
    </row>
    <row r="4657" spans="1:2" x14ac:dyDescent="0.25">
      <c r="A4657" s="264">
        <v>4588</v>
      </c>
      <c r="B4657" s="263">
        <v>145.49730599838551</v>
      </c>
    </row>
    <row r="4658" spans="1:2" x14ac:dyDescent="0.25">
      <c r="A4658" s="264">
        <v>4589</v>
      </c>
      <c r="B4658" s="263">
        <v>107.48706108864388</v>
      </c>
    </row>
    <row r="4659" spans="1:2" x14ac:dyDescent="0.25">
      <c r="A4659" s="264">
        <v>4590</v>
      </c>
      <c r="B4659" s="263">
        <v>180.81164017269327</v>
      </c>
    </row>
    <row r="4660" spans="1:2" x14ac:dyDescent="0.25">
      <c r="A4660" s="264">
        <v>4591</v>
      </c>
      <c r="B4660" s="263">
        <v>112.54269670152894</v>
      </c>
    </row>
    <row r="4661" spans="1:2" x14ac:dyDescent="0.25">
      <c r="A4661" s="264">
        <v>4592</v>
      </c>
      <c r="B4661" s="263">
        <v>63.738802421280781</v>
      </c>
    </row>
    <row r="4662" spans="1:2" x14ac:dyDescent="0.25">
      <c r="A4662" s="264">
        <v>4593</v>
      </c>
      <c r="B4662" s="263">
        <v>122.03928567398887</v>
      </c>
    </row>
    <row r="4663" spans="1:2" x14ac:dyDescent="0.25">
      <c r="A4663" s="264">
        <v>4594</v>
      </c>
      <c r="B4663" s="263">
        <v>117.06080522322398</v>
      </c>
    </row>
    <row r="4664" spans="1:2" x14ac:dyDescent="0.25">
      <c r="A4664" s="264">
        <v>4595</v>
      </c>
      <c r="B4664" s="263">
        <v>105.23784395760555</v>
      </c>
    </row>
    <row r="4665" spans="1:2" x14ac:dyDescent="0.25">
      <c r="A4665" s="264">
        <v>4596</v>
      </c>
      <c r="B4665" s="263">
        <v>91.979647622250937</v>
      </c>
    </row>
    <row r="4666" spans="1:2" x14ac:dyDescent="0.25">
      <c r="A4666" s="264">
        <v>4597</v>
      </c>
      <c r="B4666" s="263">
        <v>131.28710054605895</v>
      </c>
    </row>
    <row r="4667" spans="1:2" x14ac:dyDescent="0.25">
      <c r="A4667" s="264">
        <v>4598</v>
      </c>
      <c r="B4667" s="263">
        <v>88.848993943363283</v>
      </c>
    </row>
    <row r="4668" spans="1:2" x14ac:dyDescent="0.25">
      <c r="A4668" s="264">
        <v>4599</v>
      </c>
      <c r="B4668" s="263">
        <v>99.963293363007324</v>
      </c>
    </row>
    <row r="4669" spans="1:2" x14ac:dyDescent="0.25">
      <c r="A4669" s="264">
        <v>4600</v>
      </c>
      <c r="B4669" s="263">
        <v>117.28519417193964</v>
      </c>
    </row>
    <row r="4670" spans="1:2" x14ac:dyDescent="0.25">
      <c r="A4670" s="264">
        <v>4601</v>
      </c>
      <c r="B4670" s="263">
        <v>94.153495585719071</v>
      </c>
    </row>
    <row r="4671" spans="1:2" x14ac:dyDescent="0.25">
      <c r="A4671" s="264">
        <v>4602</v>
      </c>
      <c r="B4671" s="263">
        <v>105.73510618986455</v>
      </c>
    </row>
    <row r="4672" spans="1:2" x14ac:dyDescent="0.25">
      <c r="A4672" s="264">
        <v>4603</v>
      </c>
      <c r="B4672" s="263">
        <v>120.9914369315715</v>
      </c>
    </row>
    <row r="4673" spans="1:2" x14ac:dyDescent="0.25">
      <c r="A4673" s="264">
        <v>4604</v>
      </c>
      <c r="B4673" s="263">
        <v>142.00650936720803</v>
      </c>
    </row>
    <row r="4674" spans="1:2" x14ac:dyDescent="0.25">
      <c r="A4674" s="264">
        <v>4605</v>
      </c>
      <c r="B4674" s="263">
        <v>164.87602362110033</v>
      </c>
    </row>
    <row r="4675" spans="1:2" x14ac:dyDescent="0.25">
      <c r="A4675" s="264">
        <v>4606</v>
      </c>
      <c r="B4675" s="263">
        <v>129.29602067322563</v>
      </c>
    </row>
    <row r="4676" spans="1:2" x14ac:dyDescent="0.25">
      <c r="A4676" s="264">
        <v>4607</v>
      </c>
      <c r="B4676" s="263">
        <v>108.65947421849795</v>
      </c>
    </row>
    <row r="4677" spans="1:2" x14ac:dyDescent="0.25">
      <c r="A4677" s="264">
        <v>4608</v>
      </c>
      <c r="B4677" s="263">
        <v>163.63102278076741</v>
      </c>
    </row>
    <row r="4678" spans="1:2" x14ac:dyDescent="0.25">
      <c r="A4678" s="264">
        <v>4609</v>
      </c>
      <c r="B4678" s="263">
        <v>124.91188998706383</v>
      </c>
    </row>
    <row r="4679" spans="1:2" x14ac:dyDescent="0.25">
      <c r="A4679" s="264">
        <v>4610</v>
      </c>
      <c r="B4679" s="263">
        <v>108.73730253224595</v>
      </c>
    </row>
    <row r="4680" spans="1:2" x14ac:dyDescent="0.25">
      <c r="A4680" s="264">
        <v>4611</v>
      </c>
      <c r="B4680" s="263">
        <v>124.88856151375226</v>
      </c>
    </row>
    <row r="4681" spans="1:2" x14ac:dyDescent="0.25">
      <c r="A4681" s="264">
        <v>4612</v>
      </c>
      <c r="B4681" s="263">
        <v>87.986039937322232</v>
      </c>
    </row>
    <row r="4682" spans="1:2" x14ac:dyDescent="0.25">
      <c r="A4682" s="264">
        <v>4613</v>
      </c>
      <c r="B4682" s="263">
        <v>98.884890533099508</v>
      </c>
    </row>
    <row r="4683" spans="1:2" x14ac:dyDescent="0.25">
      <c r="A4683" s="264">
        <v>4614</v>
      </c>
      <c r="B4683" s="263">
        <v>130.9805188651645</v>
      </c>
    </row>
    <row r="4684" spans="1:2" x14ac:dyDescent="0.25">
      <c r="A4684" s="264">
        <v>4615</v>
      </c>
      <c r="B4684" s="263">
        <v>85.807371563044484</v>
      </c>
    </row>
    <row r="4685" spans="1:2" x14ac:dyDescent="0.25">
      <c r="A4685" s="264">
        <v>4616</v>
      </c>
      <c r="B4685" s="263">
        <v>108.35624408644493</v>
      </c>
    </row>
    <row r="4686" spans="1:2" x14ac:dyDescent="0.25">
      <c r="A4686" s="264">
        <v>4617</v>
      </c>
      <c r="B4686" s="263">
        <v>86.512687546934771</v>
      </c>
    </row>
    <row r="4687" spans="1:2" x14ac:dyDescent="0.25">
      <c r="A4687" s="264">
        <v>4618</v>
      </c>
      <c r="B4687" s="263">
        <v>115.32551680515921</v>
      </c>
    </row>
    <row r="4688" spans="1:2" x14ac:dyDescent="0.25">
      <c r="A4688" s="264">
        <v>4619</v>
      </c>
      <c r="B4688" s="263">
        <v>105.14027000698655</v>
      </c>
    </row>
    <row r="4689" spans="1:2" x14ac:dyDescent="0.25">
      <c r="A4689" s="264">
        <v>4620</v>
      </c>
      <c r="B4689" s="263">
        <v>124.2267352170163</v>
      </c>
    </row>
    <row r="4690" spans="1:2" x14ac:dyDescent="0.25">
      <c r="A4690" s="264">
        <v>4621</v>
      </c>
      <c r="B4690" s="263">
        <v>119.66368052721938</v>
      </c>
    </row>
    <row r="4691" spans="1:2" x14ac:dyDescent="0.25">
      <c r="A4691" s="264">
        <v>4622</v>
      </c>
      <c r="B4691" s="263">
        <v>111.49650431509225</v>
      </c>
    </row>
    <row r="4692" spans="1:2" x14ac:dyDescent="0.25">
      <c r="A4692" s="264">
        <v>4623</v>
      </c>
      <c r="B4692" s="263">
        <v>92.453027210006866</v>
      </c>
    </row>
    <row r="4693" spans="1:2" x14ac:dyDescent="0.25">
      <c r="A4693" s="264">
        <v>4624</v>
      </c>
      <c r="B4693" s="263">
        <v>119.73705341170221</v>
      </c>
    </row>
    <row r="4694" spans="1:2" x14ac:dyDescent="0.25">
      <c r="A4694" s="264">
        <v>4625</v>
      </c>
      <c r="B4694" s="263">
        <v>86.506911280472551</v>
      </c>
    </row>
    <row r="4695" spans="1:2" x14ac:dyDescent="0.25">
      <c r="A4695" s="264">
        <v>4626</v>
      </c>
      <c r="B4695" s="263">
        <v>116.81705193740665</v>
      </c>
    </row>
    <row r="4696" spans="1:2" x14ac:dyDescent="0.25">
      <c r="A4696" s="264">
        <v>4627</v>
      </c>
      <c r="B4696" s="263">
        <v>124.22927168703177</v>
      </c>
    </row>
    <row r="4697" spans="1:2" x14ac:dyDescent="0.25">
      <c r="A4697" s="264">
        <v>4628</v>
      </c>
      <c r="B4697" s="263">
        <v>99.990882021436661</v>
      </c>
    </row>
    <row r="4698" spans="1:2" x14ac:dyDescent="0.25">
      <c r="A4698" s="264">
        <v>4629</v>
      </c>
      <c r="B4698" s="263">
        <v>103.39794796726572</v>
      </c>
    </row>
    <row r="4699" spans="1:2" x14ac:dyDescent="0.25">
      <c r="A4699" s="264">
        <v>4630</v>
      </c>
      <c r="B4699" s="263">
        <v>108.37694734961035</v>
      </c>
    </row>
    <row r="4700" spans="1:2" x14ac:dyDescent="0.25">
      <c r="A4700" s="264">
        <v>4631</v>
      </c>
      <c r="B4700" s="263">
        <v>169.60115003367795</v>
      </c>
    </row>
    <row r="4701" spans="1:2" x14ac:dyDescent="0.25">
      <c r="A4701" s="264">
        <v>4632</v>
      </c>
      <c r="B4701" s="263">
        <v>156.99350244950588</v>
      </c>
    </row>
    <row r="4702" spans="1:2" x14ac:dyDescent="0.25">
      <c r="A4702" s="264">
        <v>4633</v>
      </c>
      <c r="B4702" s="263">
        <v>78.652374597049629</v>
      </c>
    </row>
    <row r="4703" spans="1:2" x14ac:dyDescent="0.25">
      <c r="A4703" s="264">
        <v>4634</v>
      </c>
      <c r="B4703" s="263">
        <v>140.37297285798519</v>
      </c>
    </row>
    <row r="4704" spans="1:2" x14ac:dyDescent="0.25">
      <c r="A4704" s="264">
        <v>4635</v>
      </c>
      <c r="B4704" s="263">
        <v>125.38288374366454</v>
      </c>
    </row>
    <row r="4705" spans="1:2" x14ac:dyDescent="0.25">
      <c r="A4705" s="264">
        <v>4636</v>
      </c>
      <c r="B4705" s="263">
        <v>152.09027593042961</v>
      </c>
    </row>
    <row r="4706" spans="1:2" x14ac:dyDescent="0.25">
      <c r="A4706" s="264">
        <v>4637</v>
      </c>
      <c r="B4706" s="263">
        <v>144.76312117678771</v>
      </c>
    </row>
    <row r="4707" spans="1:2" x14ac:dyDescent="0.25">
      <c r="A4707" s="264">
        <v>4638</v>
      </c>
      <c r="B4707" s="263">
        <v>118.41199155150858</v>
      </c>
    </row>
    <row r="4708" spans="1:2" x14ac:dyDescent="0.25">
      <c r="A4708" s="264">
        <v>4639</v>
      </c>
      <c r="B4708" s="263">
        <v>120.88976737962592</v>
      </c>
    </row>
    <row r="4709" spans="1:2" x14ac:dyDescent="0.25">
      <c r="A4709" s="264">
        <v>4640</v>
      </c>
      <c r="B4709" s="263">
        <v>146.05578715768783</v>
      </c>
    </row>
    <row r="4710" spans="1:2" x14ac:dyDescent="0.25">
      <c r="A4710" s="264">
        <v>4641</v>
      </c>
      <c r="B4710" s="263">
        <v>164.76236629575948</v>
      </c>
    </row>
    <row r="4711" spans="1:2" x14ac:dyDescent="0.25">
      <c r="A4711" s="264">
        <v>4642</v>
      </c>
      <c r="B4711" s="263">
        <v>140.84741680183797</v>
      </c>
    </row>
    <row r="4712" spans="1:2" x14ac:dyDescent="0.25">
      <c r="A4712" s="264">
        <v>4643</v>
      </c>
      <c r="B4712" s="263">
        <v>142.43656573861179</v>
      </c>
    </row>
    <row r="4713" spans="1:2" x14ac:dyDescent="0.25">
      <c r="A4713" s="264">
        <v>4644</v>
      </c>
      <c r="B4713" s="263">
        <v>141.83286394785216</v>
      </c>
    </row>
    <row r="4714" spans="1:2" x14ac:dyDescent="0.25">
      <c r="A4714" s="264">
        <v>4645</v>
      </c>
      <c r="B4714" s="263">
        <v>80.505437985312881</v>
      </c>
    </row>
    <row r="4715" spans="1:2" x14ac:dyDescent="0.25">
      <c r="A4715" s="264">
        <v>4646</v>
      </c>
      <c r="B4715" s="263">
        <v>99.176996468382171</v>
      </c>
    </row>
    <row r="4716" spans="1:2" x14ac:dyDescent="0.25">
      <c r="A4716" s="264">
        <v>4647</v>
      </c>
      <c r="B4716" s="263">
        <v>146.77953058952824</v>
      </c>
    </row>
    <row r="4717" spans="1:2" x14ac:dyDescent="0.25">
      <c r="A4717" s="264">
        <v>4648</v>
      </c>
      <c r="B4717" s="263">
        <v>121.78877151066844</v>
      </c>
    </row>
    <row r="4718" spans="1:2" x14ac:dyDescent="0.25">
      <c r="A4718" s="264">
        <v>4649</v>
      </c>
      <c r="B4718" s="263">
        <v>115.74030017494016</v>
      </c>
    </row>
    <row r="4719" spans="1:2" x14ac:dyDescent="0.25">
      <c r="A4719" s="264">
        <v>4650</v>
      </c>
      <c r="B4719" s="263">
        <v>106.01520526061913</v>
      </c>
    </row>
    <row r="4720" spans="1:2" x14ac:dyDescent="0.25">
      <c r="A4720" s="264">
        <v>4651</v>
      </c>
      <c r="B4720" s="263">
        <v>120.61193696106268</v>
      </c>
    </row>
    <row r="4721" spans="1:2" x14ac:dyDescent="0.25">
      <c r="A4721" s="264">
        <v>4652</v>
      </c>
      <c r="B4721" s="263">
        <v>137.45628554653538</v>
      </c>
    </row>
    <row r="4722" spans="1:2" x14ac:dyDescent="0.25">
      <c r="A4722" s="264">
        <v>4653</v>
      </c>
      <c r="B4722" s="263">
        <v>118.75127403082914</v>
      </c>
    </row>
    <row r="4723" spans="1:2" x14ac:dyDescent="0.25">
      <c r="A4723" s="264">
        <v>4654</v>
      </c>
      <c r="B4723" s="263">
        <v>147.43420082754045</v>
      </c>
    </row>
    <row r="4724" spans="1:2" x14ac:dyDescent="0.25">
      <c r="A4724" s="264">
        <v>4655</v>
      </c>
      <c r="B4724" s="263">
        <v>85.847416381046713</v>
      </c>
    </row>
    <row r="4725" spans="1:2" x14ac:dyDescent="0.25">
      <c r="A4725" s="264">
        <v>4656</v>
      </c>
      <c r="B4725" s="263">
        <v>113.15521631951454</v>
      </c>
    </row>
    <row r="4726" spans="1:2" x14ac:dyDescent="0.25">
      <c r="A4726" s="264">
        <v>4657</v>
      </c>
      <c r="B4726" s="263">
        <v>90.089548125115357</v>
      </c>
    </row>
    <row r="4727" spans="1:2" x14ac:dyDescent="0.25">
      <c r="A4727" s="264">
        <v>4658</v>
      </c>
      <c r="B4727" s="263">
        <v>81.643386734952927</v>
      </c>
    </row>
    <row r="4728" spans="1:2" x14ac:dyDescent="0.25">
      <c r="A4728" s="264">
        <v>4659</v>
      </c>
      <c r="B4728" s="263">
        <v>104.91495640993715</v>
      </c>
    </row>
    <row r="4729" spans="1:2" x14ac:dyDescent="0.25">
      <c r="A4729" s="264">
        <v>4660</v>
      </c>
      <c r="B4729" s="263">
        <v>120.89839121051644</v>
      </c>
    </row>
    <row r="4730" spans="1:2" x14ac:dyDescent="0.25">
      <c r="A4730" s="264">
        <v>4661</v>
      </c>
      <c r="B4730" s="263">
        <v>137.4992353201971</v>
      </c>
    </row>
    <row r="4731" spans="1:2" x14ac:dyDescent="0.25">
      <c r="A4731" s="264">
        <v>4662</v>
      </c>
      <c r="B4731" s="263">
        <v>134.00900020393053</v>
      </c>
    </row>
    <row r="4732" spans="1:2" x14ac:dyDescent="0.25">
      <c r="A4732" s="264">
        <v>4663</v>
      </c>
      <c r="B4732" s="263">
        <v>125.22515224560259</v>
      </c>
    </row>
    <row r="4733" spans="1:2" x14ac:dyDescent="0.25">
      <c r="A4733" s="264">
        <v>4664</v>
      </c>
      <c r="B4733" s="263">
        <v>111.4292031517642</v>
      </c>
    </row>
    <row r="4734" spans="1:2" x14ac:dyDescent="0.25">
      <c r="A4734" s="264">
        <v>4665</v>
      </c>
      <c r="B4734" s="263">
        <v>132.29313389035252</v>
      </c>
    </row>
    <row r="4735" spans="1:2" x14ac:dyDescent="0.25">
      <c r="A4735" s="264">
        <v>4666</v>
      </c>
      <c r="B4735" s="263">
        <v>141.09726055852178</v>
      </c>
    </row>
    <row r="4736" spans="1:2" x14ac:dyDescent="0.25">
      <c r="A4736" s="264">
        <v>4667</v>
      </c>
      <c r="B4736" s="263">
        <v>97.389254418408825</v>
      </c>
    </row>
    <row r="4737" spans="1:2" x14ac:dyDescent="0.25">
      <c r="A4737" s="264">
        <v>4668</v>
      </c>
      <c r="B4737" s="263">
        <v>117.63386378139678</v>
      </c>
    </row>
    <row r="4738" spans="1:2" x14ac:dyDescent="0.25">
      <c r="A4738" s="264">
        <v>4669</v>
      </c>
      <c r="B4738" s="263">
        <v>128.36263274764261</v>
      </c>
    </row>
    <row r="4739" spans="1:2" x14ac:dyDescent="0.25">
      <c r="A4739" s="264">
        <v>4670</v>
      </c>
      <c r="B4739" s="263">
        <v>129.54209800635044</v>
      </c>
    </row>
    <row r="4740" spans="1:2" x14ac:dyDescent="0.25">
      <c r="A4740" s="264">
        <v>4671</v>
      </c>
      <c r="B4740" s="263">
        <v>124.94004036820439</v>
      </c>
    </row>
    <row r="4741" spans="1:2" x14ac:dyDescent="0.25">
      <c r="A4741" s="264">
        <v>4672</v>
      </c>
      <c r="B4741" s="263">
        <v>82.812282245739524</v>
      </c>
    </row>
    <row r="4742" spans="1:2" x14ac:dyDescent="0.25">
      <c r="A4742" s="264">
        <v>4673</v>
      </c>
      <c r="B4742" s="263">
        <v>89.493292497254458</v>
      </c>
    </row>
    <row r="4743" spans="1:2" x14ac:dyDescent="0.25">
      <c r="A4743" s="264">
        <v>4674</v>
      </c>
      <c r="B4743" s="263">
        <v>161.16413708833724</v>
      </c>
    </row>
    <row r="4744" spans="1:2" x14ac:dyDescent="0.25">
      <c r="A4744" s="264">
        <v>4675</v>
      </c>
      <c r="B4744" s="263">
        <v>98.364223194222575</v>
      </c>
    </row>
    <row r="4745" spans="1:2" x14ac:dyDescent="0.25">
      <c r="A4745" s="264">
        <v>4676</v>
      </c>
      <c r="B4745" s="263">
        <v>135.68623627764319</v>
      </c>
    </row>
    <row r="4746" spans="1:2" x14ac:dyDescent="0.25">
      <c r="A4746" s="264">
        <v>4677</v>
      </c>
      <c r="B4746" s="263">
        <v>115.75149248393126</v>
      </c>
    </row>
    <row r="4747" spans="1:2" x14ac:dyDescent="0.25">
      <c r="A4747" s="264">
        <v>4678</v>
      </c>
      <c r="B4747" s="263">
        <v>134.78094953610719</v>
      </c>
    </row>
    <row r="4748" spans="1:2" x14ac:dyDescent="0.25">
      <c r="A4748" s="264">
        <v>4679</v>
      </c>
      <c r="B4748" s="263">
        <v>138.33796933276773</v>
      </c>
    </row>
    <row r="4749" spans="1:2" x14ac:dyDescent="0.25">
      <c r="A4749" s="264">
        <v>4680</v>
      </c>
      <c r="B4749" s="263">
        <v>98.628728605494473</v>
      </c>
    </row>
    <row r="4750" spans="1:2" x14ac:dyDescent="0.25">
      <c r="A4750" s="264">
        <v>4681</v>
      </c>
      <c r="B4750" s="263">
        <v>145.38156229625022</v>
      </c>
    </row>
    <row r="4751" spans="1:2" x14ac:dyDescent="0.25">
      <c r="A4751" s="264">
        <v>4682</v>
      </c>
      <c r="B4751" s="263">
        <v>110.79893060403859</v>
      </c>
    </row>
    <row r="4752" spans="1:2" x14ac:dyDescent="0.25">
      <c r="A4752" s="264">
        <v>4683</v>
      </c>
      <c r="B4752" s="263">
        <v>82.907696923736651</v>
      </c>
    </row>
    <row r="4753" spans="1:2" x14ac:dyDescent="0.25">
      <c r="A4753" s="264">
        <v>4684</v>
      </c>
      <c r="B4753" s="263">
        <v>85.223716125539866</v>
      </c>
    </row>
    <row r="4754" spans="1:2" x14ac:dyDescent="0.25">
      <c r="A4754" s="264">
        <v>4685</v>
      </c>
      <c r="B4754" s="263">
        <v>110.32067828806495</v>
      </c>
    </row>
    <row r="4755" spans="1:2" x14ac:dyDescent="0.25">
      <c r="A4755" s="264">
        <v>4686</v>
      </c>
      <c r="B4755" s="263">
        <v>112.03403433696793</v>
      </c>
    </row>
    <row r="4756" spans="1:2" x14ac:dyDescent="0.25">
      <c r="A4756" s="264">
        <v>4687</v>
      </c>
      <c r="B4756" s="263">
        <v>99.497859417410865</v>
      </c>
    </row>
    <row r="4757" spans="1:2" x14ac:dyDescent="0.25">
      <c r="A4757" s="264">
        <v>4688</v>
      </c>
      <c r="B4757" s="263">
        <v>98.745115011586847</v>
      </c>
    </row>
    <row r="4758" spans="1:2" x14ac:dyDescent="0.25">
      <c r="A4758" s="264">
        <v>4689</v>
      </c>
      <c r="B4758" s="263">
        <v>87.087708404768676</v>
      </c>
    </row>
    <row r="4759" spans="1:2" x14ac:dyDescent="0.25">
      <c r="A4759" s="264">
        <v>4690</v>
      </c>
      <c r="B4759" s="263">
        <v>116.90961847660306</v>
      </c>
    </row>
    <row r="4760" spans="1:2" x14ac:dyDescent="0.25">
      <c r="A4760" s="264">
        <v>4691</v>
      </c>
      <c r="B4760" s="263">
        <v>135.73856967411157</v>
      </c>
    </row>
    <row r="4761" spans="1:2" x14ac:dyDescent="0.25">
      <c r="A4761" s="264">
        <v>4692</v>
      </c>
      <c r="B4761" s="263">
        <v>115.22749240308897</v>
      </c>
    </row>
    <row r="4762" spans="1:2" x14ac:dyDescent="0.25">
      <c r="A4762" s="264">
        <v>4693</v>
      </c>
      <c r="B4762" s="263">
        <v>89.045219452831361</v>
      </c>
    </row>
    <row r="4763" spans="1:2" x14ac:dyDescent="0.25">
      <c r="A4763" s="264">
        <v>4694</v>
      </c>
      <c r="B4763" s="263">
        <v>126.94556340258498</v>
      </c>
    </row>
    <row r="4764" spans="1:2" x14ac:dyDescent="0.25">
      <c r="A4764" s="264">
        <v>4695</v>
      </c>
      <c r="B4764" s="263">
        <v>112.74793208249675</v>
      </c>
    </row>
    <row r="4765" spans="1:2" x14ac:dyDescent="0.25">
      <c r="A4765" s="264">
        <v>4696</v>
      </c>
      <c r="B4765" s="263">
        <v>122.58994169654294</v>
      </c>
    </row>
    <row r="4766" spans="1:2" x14ac:dyDescent="0.25">
      <c r="A4766" s="264">
        <v>4697</v>
      </c>
      <c r="B4766" s="263">
        <v>127.97488767581963</v>
      </c>
    </row>
    <row r="4767" spans="1:2" x14ac:dyDescent="0.25">
      <c r="A4767" s="264">
        <v>4698</v>
      </c>
      <c r="B4767" s="263">
        <v>90.895129588201684</v>
      </c>
    </row>
    <row r="4768" spans="1:2" x14ac:dyDescent="0.25">
      <c r="A4768" s="264">
        <v>4699</v>
      </c>
      <c r="B4768" s="263">
        <v>109.04295351181605</v>
      </c>
    </row>
    <row r="4769" spans="1:2" x14ac:dyDescent="0.25">
      <c r="A4769" s="264">
        <v>4700</v>
      </c>
      <c r="B4769" s="263">
        <v>86.250603408340311</v>
      </c>
    </row>
    <row r="4770" spans="1:2" x14ac:dyDescent="0.25">
      <c r="A4770" s="264">
        <v>4701</v>
      </c>
      <c r="B4770" s="263">
        <v>118.03418921232435</v>
      </c>
    </row>
    <row r="4771" spans="1:2" x14ac:dyDescent="0.25">
      <c r="A4771" s="264">
        <v>4702</v>
      </c>
      <c r="B4771" s="263">
        <v>118.14193143454871</v>
      </c>
    </row>
    <row r="4772" spans="1:2" x14ac:dyDescent="0.25">
      <c r="A4772" s="264">
        <v>4703</v>
      </c>
      <c r="B4772" s="263">
        <v>124.29371473215565</v>
      </c>
    </row>
    <row r="4773" spans="1:2" x14ac:dyDescent="0.25">
      <c r="A4773" s="264">
        <v>4704</v>
      </c>
      <c r="B4773" s="263">
        <v>134.3145518514801</v>
      </c>
    </row>
    <row r="4774" spans="1:2" x14ac:dyDescent="0.25">
      <c r="A4774" s="264">
        <v>4705</v>
      </c>
      <c r="B4774" s="263">
        <v>121.53951533100688</v>
      </c>
    </row>
    <row r="4775" spans="1:2" x14ac:dyDescent="0.25">
      <c r="A4775" s="264">
        <v>4706</v>
      </c>
      <c r="B4775" s="263">
        <v>119.26991449935734</v>
      </c>
    </row>
    <row r="4776" spans="1:2" x14ac:dyDescent="0.25">
      <c r="A4776" s="264">
        <v>4707</v>
      </c>
      <c r="B4776" s="263">
        <v>116.64723353405854</v>
      </c>
    </row>
    <row r="4777" spans="1:2" x14ac:dyDescent="0.25">
      <c r="A4777" s="264">
        <v>4708</v>
      </c>
      <c r="B4777" s="263">
        <v>127.1239889589996</v>
      </c>
    </row>
    <row r="4778" spans="1:2" x14ac:dyDescent="0.25">
      <c r="A4778" s="264">
        <v>4709</v>
      </c>
      <c r="B4778" s="263">
        <v>110.57293844126593</v>
      </c>
    </row>
    <row r="4779" spans="1:2" x14ac:dyDescent="0.25">
      <c r="A4779" s="264">
        <v>4710</v>
      </c>
      <c r="B4779" s="263">
        <v>95.513563955048312</v>
      </c>
    </row>
    <row r="4780" spans="1:2" x14ac:dyDescent="0.25">
      <c r="A4780" s="264">
        <v>4711</v>
      </c>
      <c r="B4780" s="263">
        <v>98.360926753190341</v>
      </c>
    </row>
    <row r="4781" spans="1:2" x14ac:dyDescent="0.25">
      <c r="A4781" s="264">
        <v>4712</v>
      </c>
      <c r="B4781" s="263">
        <v>119.56699790252475</v>
      </c>
    </row>
    <row r="4782" spans="1:2" x14ac:dyDescent="0.25">
      <c r="A4782" s="264">
        <v>4713</v>
      </c>
      <c r="B4782" s="263">
        <v>164.53434793769719</v>
      </c>
    </row>
    <row r="4783" spans="1:2" x14ac:dyDescent="0.25">
      <c r="A4783" s="264">
        <v>4714</v>
      </c>
      <c r="B4783" s="263">
        <v>114.3154113715501</v>
      </c>
    </row>
    <row r="4784" spans="1:2" x14ac:dyDescent="0.25">
      <c r="A4784" s="264">
        <v>4715</v>
      </c>
      <c r="B4784" s="263">
        <v>87.344405400599783</v>
      </c>
    </row>
    <row r="4785" spans="1:2" x14ac:dyDescent="0.25">
      <c r="A4785" s="264">
        <v>4716</v>
      </c>
      <c r="B4785" s="263">
        <v>102.53630502328164</v>
      </c>
    </row>
    <row r="4786" spans="1:2" x14ac:dyDescent="0.25">
      <c r="A4786" s="264">
        <v>4717</v>
      </c>
      <c r="B4786" s="263">
        <v>97.426346638746111</v>
      </c>
    </row>
    <row r="4787" spans="1:2" x14ac:dyDescent="0.25">
      <c r="A4787" s="264">
        <v>4718</v>
      </c>
      <c r="B4787" s="263">
        <v>130.96967822364587</v>
      </c>
    </row>
    <row r="4788" spans="1:2" x14ac:dyDescent="0.25">
      <c r="A4788" s="264">
        <v>4719</v>
      </c>
      <c r="B4788" s="263">
        <v>91.493220549482615</v>
      </c>
    </row>
    <row r="4789" spans="1:2" x14ac:dyDescent="0.25">
      <c r="A4789" s="264">
        <v>4720</v>
      </c>
      <c r="B4789" s="263">
        <v>174.17067235564261</v>
      </c>
    </row>
    <row r="4790" spans="1:2" x14ac:dyDescent="0.25">
      <c r="A4790" s="264">
        <v>4721</v>
      </c>
      <c r="B4790" s="263">
        <v>111.8742831707893</v>
      </c>
    </row>
    <row r="4791" spans="1:2" x14ac:dyDescent="0.25">
      <c r="A4791" s="264">
        <v>4722</v>
      </c>
      <c r="B4791" s="263">
        <v>110.87034873769738</v>
      </c>
    </row>
    <row r="4792" spans="1:2" x14ac:dyDescent="0.25">
      <c r="A4792" s="264">
        <v>4723</v>
      </c>
      <c r="B4792" s="263">
        <v>124.37610962588509</v>
      </c>
    </row>
    <row r="4793" spans="1:2" x14ac:dyDescent="0.25">
      <c r="A4793" s="264">
        <v>4724</v>
      </c>
      <c r="B4793" s="263">
        <v>107.39922316692801</v>
      </c>
    </row>
    <row r="4794" spans="1:2" x14ac:dyDescent="0.25">
      <c r="A4794" s="264">
        <v>4725</v>
      </c>
      <c r="B4794" s="263">
        <v>124.25498265997544</v>
      </c>
    </row>
    <row r="4795" spans="1:2" x14ac:dyDescent="0.25">
      <c r="A4795" s="264">
        <v>4726</v>
      </c>
      <c r="B4795" s="263">
        <v>152.9975533876769</v>
      </c>
    </row>
    <row r="4796" spans="1:2" x14ac:dyDescent="0.25">
      <c r="A4796" s="264">
        <v>4727</v>
      </c>
      <c r="B4796" s="263">
        <v>108.53953059821696</v>
      </c>
    </row>
    <row r="4797" spans="1:2" x14ac:dyDescent="0.25">
      <c r="A4797" s="264">
        <v>4728</v>
      </c>
      <c r="B4797" s="263">
        <v>114.88113229862729</v>
      </c>
    </row>
    <row r="4798" spans="1:2" x14ac:dyDescent="0.25">
      <c r="A4798" s="264">
        <v>4729</v>
      </c>
      <c r="B4798" s="263">
        <v>143.03458560304898</v>
      </c>
    </row>
    <row r="4799" spans="1:2" x14ac:dyDescent="0.25">
      <c r="A4799" s="264">
        <v>4730</v>
      </c>
      <c r="B4799" s="263">
        <v>110.32343109562949</v>
      </c>
    </row>
    <row r="4800" spans="1:2" x14ac:dyDescent="0.25">
      <c r="A4800" s="264">
        <v>4731</v>
      </c>
      <c r="B4800" s="263">
        <v>145.6049494016296</v>
      </c>
    </row>
    <row r="4801" spans="1:2" x14ac:dyDescent="0.25">
      <c r="A4801" s="264">
        <v>4732</v>
      </c>
      <c r="B4801" s="263">
        <v>152.01454236581336</v>
      </c>
    </row>
    <row r="4802" spans="1:2" x14ac:dyDescent="0.25">
      <c r="A4802" s="264">
        <v>4733</v>
      </c>
      <c r="B4802" s="263">
        <v>137.11343192395148</v>
      </c>
    </row>
    <row r="4803" spans="1:2" x14ac:dyDescent="0.25">
      <c r="A4803" s="264">
        <v>4734</v>
      </c>
      <c r="B4803" s="263">
        <v>94.167312262406753</v>
      </c>
    </row>
    <row r="4804" spans="1:2" x14ac:dyDescent="0.25">
      <c r="A4804" s="264">
        <v>4735</v>
      </c>
      <c r="B4804" s="263">
        <v>114.31213764179974</v>
      </c>
    </row>
    <row r="4805" spans="1:2" x14ac:dyDescent="0.25">
      <c r="A4805" s="264">
        <v>4736</v>
      </c>
      <c r="B4805" s="263">
        <v>133.08414799690539</v>
      </c>
    </row>
    <row r="4806" spans="1:2" x14ac:dyDescent="0.25">
      <c r="A4806" s="264">
        <v>4737</v>
      </c>
      <c r="B4806" s="263">
        <v>131.4610560498046</v>
      </c>
    </row>
    <row r="4807" spans="1:2" x14ac:dyDescent="0.25">
      <c r="A4807" s="264">
        <v>4738</v>
      </c>
      <c r="B4807" s="263">
        <v>124.60615205464808</v>
      </c>
    </row>
    <row r="4808" spans="1:2" x14ac:dyDescent="0.25">
      <c r="A4808" s="264">
        <v>4739</v>
      </c>
      <c r="B4808" s="263">
        <v>130.35333425330199</v>
      </c>
    </row>
    <row r="4809" spans="1:2" x14ac:dyDescent="0.25">
      <c r="A4809" s="264">
        <v>4740</v>
      </c>
      <c r="B4809" s="263">
        <v>86.002028637712272</v>
      </c>
    </row>
    <row r="4810" spans="1:2" x14ac:dyDescent="0.25">
      <c r="A4810" s="264">
        <v>4741</v>
      </c>
      <c r="B4810" s="263">
        <v>139.99224417155983</v>
      </c>
    </row>
    <row r="4811" spans="1:2" x14ac:dyDescent="0.25">
      <c r="A4811" s="264">
        <v>4742</v>
      </c>
      <c r="B4811" s="263">
        <v>118.60179427804917</v>
      </c>
    </row>
    <row r="4812" spans="1:2" x14ac:dyDescent="0.25">
      <c r="A4812" s="264">
        <v>4743</v>
      </c>
      <c r="B4812" s="263">
        <v>109.11170878996728</v>
      </c>
    </row>
    <row r="4813" spans="1:2" x14ac:dyDescent="0.25">
      <c r="A4813" s="264">
        <v>4744</v>
      </c>
      <c r="B4813" s="263">
        <v>103.88630924839165</v>
      </c>
    </row>
    <row r="4814" spans="1:2" x14ac:dyDescent="0.25">
      <c r="A4814" s="264">
        <v>4745</v>
      </c>
      <c r="B4814" s="263">
        <v>82.14286477125809</v>
      </c>
    </row>
    <row r="4815" spans="1:2" x14ac:dyDescent="0.25">
      <c r="A4815" s="264">
        <v>4746</v>
      </c>
      <c r="B4815" s="263">
        <v>43.755907910917486</v>
      </c>
    </row>
    <row r="4816" spans="1:2" x14ac:dyDescent="0.25">
      <c r="A4816" s="264">
        <v>4747</v>
      </c>
      <c r="B4816" s="263">
        <v>127.17453100845158</v>
      </c>
    </row>
    <row r="4817" spans="1:2" x14ac:dyDescent="0.25">
      <c r="A4817" s="264">
        <v>4748</v>
      </c>
      <c r="B4817" s="263">
        <v>132.60182108479432</v>
      </c>
    </row>
    <row r="4818" spans="1:2" x14ac:dyDescent="0.25">
      <c r="A4818" s="264">
        <v>4749</v>
      </c>
      <c r="B4818" s="263">
        <v>158.33151264407311</v>
      </c>
    </row>
    <row r="4819" spans="1:2" x14ac:dyDescent="0.25">
      <c r="A4819" s="264">
        <v>4750</v>
      </c>
      <c r="B4819" s="263">
        <v>123.68746821548058</v>
      </c>
    </row>
    <row r="4820" spans="1:2" x14ac:dyDescent="0.25">
      <c r="A4820" s="264">
        <v>4751</v>
      </c>
      <c r="B4820" s="263">
        <v>149.8542937665222</v>
      </c>
    </row>
    <row r="4821" spans="1:2" x14ac:dyDescent="0.25">
      <c r="A4821" s="264">
        <v>4752</v>
      </c>
      <c r="B4821" s="263">
        <v>137.69932098342491</v>
      </c>
    </row>
    <row r="4822" spans="1:2" x14ac:dyDescent="0.25">
      <c r="A4822" s="264">
        <v>4753</v>
      </c>
      <c r="B4822" s="263">
        <v>70.628042794672865</v>
      </c>
    </row>
    <row r="4823" spans="1:2" x14ac:dyDescent="0.25">
      <c r="A4823" s="264">
        <v>4754</v>
      </c>
      <c r="B4823" s="263">
        <v>100.22743176316895</v>
      </c>
    </row>
    <row r="4824" spans="1:2" x14ac:dyDescent="0.25">
      <c r="A4824" s="264">
        <v>4755</v>
      </c>
      <c r="B4824" s="263">
        <v>129.03382962503176</v>
      </c>
    </row>
    <row r="4825" spans="1:2" x14ac:dyDescent="0.25">
      <c r="A4825" s="264">
        <v>4756</v>
      </c>
      <c r="B4825" s="263">
        <v>150.28378477054443</v>
      </c>
    </row>
    <row r="4826" spans="1:2" x14ac:dyDescent="0.25">
      <c r="A4826" s="264">
        <v>4757</v>
      </c>
      <c r="B4826" s="263">
        <v>68.189884608660805</v>
      </c>
    </row>
    <row r="4827" spans="1:2" x14ac:dyDescent="0.25">
      <c r="A4827" s="264">
        <v>4758</v>
      </c>
      <c r="B4827" s="263">
        <v>95.834245817904815</v>
      </c>
    </row>
    <row r="4828" spans="1:2" x14ac:dyDescent="0.25">
      <c r="A4828" s="264">
        <v>4759</v>
      </c>
      <c r="B4828" s="263">
        <v>101.29883762518018</v>
      </c>
    </row>
    <row r="4829" spans="1:2" x14ac:dyDescent="0.25">
      <c r="A4829" s="264">
        <v>4760</v>
      </c>
      <c r="B4829" s="263">
        <v>119.30154623552845</v>
      </c>
    </row>
    <row r="4830" spans="1:2" x14ac:dyDescent="0.25">
      <c r="A4830" s="264">
        <v>4761</v>
      </c>
      <c r="B4830" s="263">
        <v>95.216312760579257</v>
      </c>
    </row>
    <row r="4831" spans="1:2" x14ac:dyDescent="0.25">
      <c r="A4831" s="264">
        <v>4762</v>
      </c>
      <c r="B4831" s="263">
        <v>112.0805635868882</v>
      </c>
    </row>
    <row r="4832" spans="1:2" x14ac:dyDescent="0.25">
      <c r="A4832" s="264">
        <v>4763</v>
      </c>
      <c r="B4832" s="263">
        <v>99.2573438450476</v>
      </c>
    </row>
    <row r="4833" spans="1:2" x14ac:dyDescent="0.25">
      <c r="A4833" s="264">
        <v>4764</v>
      </c>
      <c r="B4833" s="263">
        <v>157.43682406026062</v>
      </c>
    </row>
    <row r="4834" spans="1:2" x14ac:dyDescent="0.25">
      <c r="A4834" s="264">
        <v>4765</v>
      </c>
      <c r="B4834" s="263">
        <v>82.069342939016934</v>
      </c>
    </row>
    <row r="4835" spans="1:2" x14ac:dyDescent="0.25">
      <c r="A4835" s="264">
        <v>4766</v>
      </c>
      <c r="B4835" s="263">
        <v>101.35811635232623</v>
      </c>
    </row>
    <row r="4836" spans="1:2" x14ac:dyDescent="0.25">
      <c r="A4836" s="264">
        <v>4767</v>
      </c>
      <c r="B4836" s="263">
        <v>120.96806584598046</v>
      </c>
    </row>
    <row r="4837" spans="1:2" x14ac:dyDescent="0.25">
      <c r="A4837" s="264">
        <v>4768</v>
      </c>
      <c r="B4837" s="263">
        <v>84.908443806626366</v>
      </c>
    </row>
    <row r="4838" spans="1:2" x14ac:dyDescent="0.25">
      <c r="A4838" s="264">
        <v>4769</v>
      </c>
      <c r="B4838" s="263">
        <v>120.20681244881924</v>
      </c>
    </row>
    <row r="4839" spans="1:2" x14ac:dyDescent="0.25">
      <c r="A4839" s="264">
        <v>4770</v>
      </c>
      <c r="B4839" s="263">
        <v>125.23947710529849</v>
      </c>
    </row>
    <row r="4840" spans="1:2" x14ac:dyDescent="0.25">
      <c r="A4840" s="264">
        <v>4771</v>
      </c>
      <c r="B4840" s="263">
        <v>90.185459145660758</v>
      </c>
    </row>
    <row r="4841" spans="1:2" x14ac:dyDescent="0.25">
      <c r="A4841" s="264">
        <v>4772</v>
      </c>
      <c r="B4841" s="263">
        <v>93.008490057984829</v>
      </c>
    </row>
    <row r="4842" spans="1:2" x14ac:dyDescent="0.25">
      <c r="A4842" s="264">
        <v>4773</v>
      </c>
      <c r="B4842" s="263">
        <v>117.4385100748885</v>
      </c>
    </row>
    <row r="4843" spans="1:2" x14ac:dyDescent="0.25">
      <c r="A4843" s="264">
        <v>4774</v>
      </c>
      <c r="B4843" s="263">
        <v>122.26565907446138</v>
      </c>
    </row>
    <row r="4844" spans="1:2" x14ac:dyDescent="0.25">
      <c r="A4844" s="264">
        <v>4775</v>
      </c>
      <c r="B4844" s="263">
        <v>103.75585415999284</v>
      </c>
    </row>
    <row r="4845" spans="1:2" x14ac:dyDescent="0.25">
      <c r="A4845" s="264">
        <v>4776</v>
      </c>
      <c r="B4845" s="263">
        <v>102.57334617430635</v>
      </c>
    </row>
    <row r="4846" spans="1:2" x14ac:dyDescent="0.25">
      <c r="A4846" s="264">
        <v>4777</v>
      </c>
      <c r="B4846" s="263">
        <v>150.3962167484907</v>
      </c>
    </row>
    <row r="4847" spans="1:2" x14ac:dyDescent="0.25">
      <c r="A4847" s="264">
        <v>4778</v>
      </c>
      <c r="B4847" s="263">
        <v>143.21694352176127</v>
      </c>
    </row>
    <row r="4848" spans="1:2" x14ac:dyDescent="0.25">
      <c r="A4848" s="264">
        <v>4779</v>
      </c>
      <c r="B4848" s="263">
        <v>87.481289120627082</v>
      </c>
    </row>
    <row r="4849" spans="1:2" x14ac:dyDescent="0.25">
      <c r="A4849" s="264">
        <v>4780</v>
      </c>
      <c r="B4849" s="263">
        <v>107.05998683095609</v>
      </c>
    </row>
    <row r="4850" spans="1:2" x14ac:dyDescent="0.25">
      <c r="A4850" s="264">
        <v>4781</v>
      </c>
      <c r="B4850" s="263">
        <v>156.09887415773159</v>
      </c>
    </row>
    <row r="4851" spans="1:2" x14ac:dyDescent="0.25">
      <c r="A4851" s="264">
        <v>4782</v>
      </c>
      <c r="B4851" s="263">
        <v>92.980247674369849</v>
      </c>
    </row>
    <row r="4852" spans="1:2" x14ac:dyDescent="0.25">
      <c r="A4852" s="264">
        <v>4783</v>
      </c>
      <c r="B4852" s="263">
        <v>103.45944784590093</v>
      </c>
    </row>
    <row r="4853" spans="1:2" x14ac:dyDescent="0.25">
      <c r="A4853" s="264">
        <v>4784</v>
      </c>
      <c r="B4853" s="263">
        <v>105.34815841078625</v>
      </c>
    </row>
    <row r="4854" spans="1:2" x14ac:dyDescent="0.25">
      <c r="A4854" s="264">
        <v>4785</v>
      </c>
      <c r="B4854" s="263">
        <v>157.37201815722722</v>
      </c>
    </row>
    <row r="4855" spans="1:2" x14ac:dyDescent="0.25">
      <c r="A4855" s="264">
        <v>4786</v>
      </c>
      <c r="B4855" s="263">
        <v>135.60463775771572</v>
      </c>
    </row>
    <row r="4856" spans="1:2" x14ac:dyDescent="0.25">
      <c r="A4856" s="264">
        <v>4787</v>
      </c>
      <c r="B4856" s="263">
        <v>102.28708404988302</v>
      </c>
    </row>
    <row r="4857" spans="1:2" x14ac:dyDescent="0.25">
      <c r="A4857" s="264">
        <v>4788</v>
      </c>
      <c r="B4857" s="263">
        <v>137.18435716952814</v>
      </c>
    </row>
    <row r="4858" spans="1:2" x14ac:dyDescent="0.25">
      <c r="A4858" s="264">
        <v>4789</v>
      </c>
      <c r="B4858" s="263">
        <v>159.43578082648713</v>
      </c>
    </row>
    <row r="4859" spans="1:2" x14ac:dyDescent="0.25">
      <c r="A4859" s="264">
        <v>4790</v>
      </c>
      <c r="B4859" s="263">
        <v>98.345636097663345</v>
      </c>
    </row>
    <row r="4860" spans="1:2" x14ac:dyDescent="0.25">
      <c r="A4860" s="264">
        <v>4791</v>
      </c>
      <c r="B4860" s="263">
        <v>119.30590777470616</v>
      </c>
    </row>
    <row r="4861" spans="1:2" x14ac:dyDescent="0.25">
      <c r="A4861" s="264">
        <v>4792</v>
      </c>
      <c r="B4861" s="263">
        <v>113.65009717239384</v>
      </c>
    </row>
    <row r="4862" spans="1:2" x14ac:dyDescent="0.25">
      <c r="A4862" s="264">
        <v>4793</v>
      </c>
      <c r="B4862" s="263">
        <v>164.03288678366215</v>
      </c>
    </row>
    <row r="4863" spans="1:2" x14ac:dyDescent="0.25">
      <c r="A4863" s="264">
        <v>4794</v>
      </c>
      <c r="B4863" s="263">
        <v>90.396140550925423</v>
      </c>
    </row>
    <row r="4864" spans="1:2" x14ac:dyDescent="0.25">
      <c r="A4864" s="264">
        <v>4795</v>
      </c>
      <c r="B4864" s="263">
        <v>96.344741686631195</v>
      </c>
    </row>
    <row r="4865" spans="1:2" x14ac:dyDescent="0.25">
      <c r="A4865" s="264">
        <v>4796</v>
      </c>
      <c r="B4865" s="263">
        <v>156.36940237593041</v>
      </c>
    </row>
    <row r="4866" spans="1:2" x14ac:dyDescent="0.25">
      <c r="A4866" s="264">
        <v>4797</v>
      </c>
      <c r="B4866" s="263">
        <v>111.3988846849649</v>
      </c>
    </row>
    <row r="4867" spans="1:2" x14ac:dyDescent="0.25">
      <c r="A4867" s="264">
        <v>4798</v>
      </c>
      <c r="B4867" s="263">
        <v>89.94405512218259</v>
      </c>
    </row>
    <row r="4868" spans="1:2" x14ac:dyDescent="0.25">
      <c r="A4868" s="264">
        <v>4799</v>
      </c>
      <c r="B4868" s="263">
        <v>105.94528234423024</v>
      </c>
    </row>
    <row r="4869" spans="1:2" x14ac:dyDescent="0.25">
      <c r="A4869" s="264">
        <v>4800</v>
      </c>
      <c r="B4869" s="263">
        <v>107.61541738773832</v>
      </c>
    </row>
    <row r="4870" spans="1:2" x14ac:dyDescent="0.25">
      <c r="A4870" s="264">
        <v>4801</v>
      </c>
      <c r="B4870" s="263">
        <v>140.21526791155816</v>
      </c>
    </row>
    <row r="4871" spans="1:2" x14ac:dyDescent="0.25">
      <c r="A4871" s="264">
        <v>4802</v>
      </c>
      <c r="B4871" s="263">
        <v>143.01115445446541</v>
      </c>
    </row>
    <row r="4872" spans="1:2" x14ac:dyDescent="0.25">
      <c r="A4872" s="264">
        <v>4803</v>
      </c>
      <c r="B4872" s="263">
        <v>143.13328193244848</v>
      </c>
    </row>
    <row r="4873" spans="1:2" x14ac:dyDescent="0.25">
      <c r="A4873" s="264">
        <v>4804</v>
      </c>
      <c r="B4873" s="263">
        <v>114.58901663189546</v>
      </c>
    </row>
    <row r="4874" spans="1:2" x14ac:dyDescent="0.25">
      <c r="A4874" s="264">
        <v>4805</v>
      </c>
      <c r="B4874" s="263">
        <v>159.01082931271918</v>
      </c>
    </row>
    <row r="4875" spans="1:2" x14ac:dyDescent="0.25">
      <c r="A4875" s="264">
        <v>4806</v>
      </c>
      <c r="B4875" s="263">
        <v>151.19976660608413</v>
      </c>
    </row>
    <row r="4876" spans="1:2" x14ac:dyDescent="0.25">
      <c r="A4876" s="264">
        <v>4807</v>
      </c>
      <c r="B4876" s="263">
        <v>86.198953556624417</v>
      </c>
    </row>
    <row r="4877" spans="1:2" x14ac:dyDescent="0.25">
      <c r="A4877" s="264">
        <v>4808</v>
      </c>
      <c r="B4877" s="263">
        <v>128.70984678689175</v>
      </c>
    </row>
    <row r="4878" spans="1:2" x14ac:dyDescent="0.25">
      <c r="A4878" s="264">
        <v>4809</v>
      </c>
      <c r="B4878" s="263">
        <v>111.88973909622158</v>
      </c>
    </row>
    <row r="4879" spans="1:2" x14ac:dyDescent="0.25">
      <c r="A4879" s="264">
        <v>4810</v>
      </c>
      <c r="B4879" s="263">
        <v>100.00386839926711</v>
      </c>
    </row>
    <row r="4880" spans="1:2" x14ac:dyDescent="0.25">
      <c r="A4880" s="264">
        <v>4811</v>
      </c>
      <c r="B4880" s="263">
        <v>131.40367750347735</v>
      </c>
    </row>
    <row r="4881" spans="1:2" x14ac:dyDescent="0.25">
      <c r="A4881" s="264">
        <v>4812</v>
      </c>
      <c r="B4881" s="263">
        <v>132.82827233563918</v>
      </c>
    </row>
    <row r="4882" spans="1:2" x14ac:dyDescent="0.25">
      <c r="A4882" s="264">
        <v>4813</v>
      </c>
      <c r="B4882" s="263">
        <v>172.46601699477509</v>
      </c>
    </row>
    <row r="4883" spans="1:2" x14ac:dyDescent="0.25">
      <c r="A4883" s="264">
        <v>4814</v>
      </c>
      <c r="B4883" s="263">
        <v>100.14287808586356</v>
      </c>
    </row>
    <row r="4884" spans="1:2" x14ac:dyDescent="0.25">
      <c r="A4884" s="264">
        <v>4815</v>
      </c>
      <c r="B4884" s="263">
        <v>93.519535709377266</v>
      </c>
    </row>
    <row r="4885" spans="1:2" x14ac:dyDescent="0.25">
      <c r="A4885" s="264">
        <v>4816</v>
      </c>
      <c r="B4885" s="263">
        <v>118.05937574327022</v>
      </c>
    </row>
    <row r="4886" spans="1:2" x14ac:dyDescent="0.25">
      <c r="A4886" s="264">
        <v>4817</v>
      </c>
      <c r="B4886" s="263">
        <v>137.1773301393597</v>
      </c>
    </row>
    <row r="4887" spans="1:2" x14ac:dyDescent="0.25">
      <c r="A4887" s="264">
        <v>4818</v>
      </c>
      <c r="B4887" s="263">
        <v>166.64401989086798</v>
      </c>
    </row>
    <row r="4888" spans="1:2" x14ac:dyDescent="0.25">
      <c r="A4888" s="264">
        <v>4819</v>
      </c>
      <c r="B4888" s="263">
        <v>140.55824158877655</v>
      </c>
    </row>
    <row r="4889" spans="1:2" x14ac:dyDescent="0.25">
      <c r="A4889" s="264">
        <v>4820</v>
      </c>
      <c r="B4889" s="263">
        <v>139.73169961421775</v>
      </c>
    </row>
    <row r="4890" spans="1:2" x14ac:dyDescent="0.25">
      <c r="A4890" s="264">
        <v>4821</v>
      </c>
      <c r="B4890" s="263">
        <v>127.97879138539943</v>
      </c>
    </row>
    <row r="4891" spans="1:2" x14ac:dyDescent="0.25">
      <c r="A4891" s="264">
        <v>4822</v>
      </c>
      <c r="B4891" s="263">
        <v>135.01821920119207</v>
      </c>
    </row>
    <row r="4892" spans="1:2" x14ac:dyDescent="0.25">
      <c r="A4892" s="264">
        <v>4823</v>
      </c>
      <c r="B4892" s="263">
        <v>70.499214358275324</v>
      </c>
    </row>
    <row r="4893" spans="1:2" x14ac:dyDescent="0.25">
      <c r="A4893" s="264">
        <v>4824</v>
      </c>
      <c r="B4893" s="263">
        <v>185.37607878298189</v>
      </c>
    </row>
    <row r="4894" spans="1:2" x14ac:dyDescent="0.25">
      <c r="A4894" s="264">
        <v>4825</v>
      </c>
      <c r="B4894" s="263">
        <v>136.8625438231316</v>
      </c>
    </row>
    <row r="4895" spans="1:2" x14ac:dyDescent="0.25">
      <c r="A4895" s="264">
        <v>4826</v>
      </c>
      <c r="B4895" s="263">
        <v>99.511595206232414</v>
      </c>
    </row>
    <row r="4896" spans="1:2" x14ac:dyDescent="0.25">
      <c r="A4896" s="264">
        <v>4827</v>
      </c>
      <c r="B4896" s="263">
        <v>119.67449859308633</v>
      </c>
    </row>
    <row r="4897" spans="1:2" x14ac:dyDescent="0.25">
      <c r="A4897" s="264">
        <v>4828</v>
      </c>
      <c r="B4897" s="263">
        <v>92.436283193212915</v>
      </c>
    </row>
    <row r="4898" spans="1:2" x14ac:dyDescent="0.25">
      <c r="A4898" s="264">
        <v>4829</v>
      </c>
      <c r="B4898" s="263">
        <v>118.80644404656587</v>
      </c>
    </row>
    <row r="4899" spans="1:2" x14ac:dyDescent="0.25">
      <c r="A4899" s="264">
        <v>4830</v>
      </c>
      <c r="B4899" s="263">
        <v>149.72199409033806</v>
      </c>
    </row>
    <row r="4900" spans="1:2" x14ac:dyDescent="0.25">
      <c r="A4900" s="264">
        <v>4831</v>
      </c>
      <c r="B4900" s="263">
        <v>114.41110009668682</v>
      </c>
    </row>
    <row r="4901" spans="1:2" x14ac:dyDescent="0.25">
      <c r="A4901" s="264">
        <v>4832</v>
      </c>
      <c r="B4901" s="263">
        <v>101.45804140036157</v>
      </c>
    </row>
    <row r="4902" spans="1:2" x14ac:dyDescent="0.25">
      <c r="A4902" s="264">
        <v>4833</v>
      </c>
      <c r="B4902" s="263">
        <v>130.46039339458</v>
      </c>
    </row>
    <row r="4903" spans="1:2" x14ac:dyDescent="0.25">
      <c r="A4903" s="264">
        <v>4834</v>
      </c>
      <c r="B4903" s="263">
        <v>107.93501489309136</v>
      </c>
    </row>
    <row r="4904" spans="1:2" x14ac:dyDescent="0.25">
      <c r="A4904" s="264">
        <v>4835</v>
      </c>
      <c r="B4904" s="263">
        <v>110.56695707555357</v>
      </c>
    </row>
    <row r="4905" spans="1:2" x14ac:dyDescent="0.25">
      <c r="A4905" s="264">
        <v>4836</v>
      </c>
      <c r="B4905" s="263">
        <v>144.19754948196848</v>
      </c>
    </row>
    <row r="4906" spans="1:2" x14ac:dyDescent="0.25">
      <c r="A4906" s="264">
        <v>4837</v>
      </c>
      <c r="B4906" s="263">
        <v>181.01318614244508</v>
      </c>
    </row>
    <row r="4907" spans="1:2" x14ac:dyDescent="0.25">
      <c r="A4907" s="264">
        <v>4838</v>
      </c>
      <c r="B4907" s="263">
        <v>127.54483233279571</v>
      </c>
    </row>
    <row r="4908" spans="1:2" x14ac:dyDescent="0.25">
      <c r="A4908" s="264">
        <v>4839</v>
      </c>
      <c r="B4908" s="263">
        <v>96.744545061914721</v>
      </c>
    </row>
    <row r="4909" spans="1:2" x14ac:dyDescent="0.25">
      <c r="A4909" s="264">
        <v>4840</v>
      </c>
      <c r="B4909" s="263">
        <v>94.554995618172939</v>
      </c>
    </row>
    <row r="4910" spans="1:2" x14ac:dyDescent="0.25">
      <c r="A4910" s="264">
        <v>4841</v>
      </c>
      <c r="B4910" s="263">
        <v>90.535174619577418</v>
      </c>
    </row>
    <row r="4911" spans="1:2" x14ac:dyDescent="0.25">
      <c r="A4911" s="264">
        <v>4842</v>
      </c>
      <c r="B4911" s="263">
        <v>144.27405554079743</v>
      </c>
    </row>
    <row r="4912" spans="1:2" x14ac:dyDescent="0.25">
      <c r="A4912" s="264">
        <v>4843</v>
      </c>
      <c r="B4912" s="263">
        <v>115.48065486883314</v>
      </c>
    </row>
    <row r="4913" spans="1:2" x14ac:dyDescent="0.25">
      <c r="A4913" s="264">
        <v>4844</v>
      </c>
      <c r="B4913" s="263">
        <v>96.960338509290324</v>
      </c>
    </row>
    <row r="4914" spans="1:2" x14ac:dyDescent="0.25">
      <c r="A4914" s="264">
        <v>4845</v>
      </c>
      <c r="B4914" s="263">
        <v>110.26126693605876</v>
      </c>
    </row>
    <row r="4915" spans="1:2" x14ac:dyDescent="0.25">
      <c r="A4915" s="264">
        <v>4846</v>
      </c>
      <c r="B4915" s="263">
        <v>107.66583617563545</v>
      </c>
    </row>
    <row r="4916" spans="1:2" x14ac:dyDescent="0.25">
      <c r="A4916" s="264">
        <v>4847</v>
      </c>
      <c r="B4916" s="263">
        <v>97.62316683066355</v>
      </c>
    </row>
    <row r="4917" spans="1:2" x14ac:dyDescent="0.25">
      <c r="A4917" s="264">
        <v>4848</v>
      </c>
      <c r="B4917" s="263">
        <v>93.426911972614846</v>
      </c>
    </row>
    <row r="4918" spans="1:2" x14ac:dyDescent="0.25">
      <c r="A4918" s="264">
        <v>4849</v>
      </c>
      <c r="B4918" s="263">
        <v>138.52277676039563</v>
      </c>
    </row>
    <row r="4919" spans="1:2" x14ac:dyDescent="0.25">
      <c r="A4919" s="264">
        <v>4850</v>
      </c>
      <c r="B4919" s="263">
        <v>80.005198784803326</v>
      </c>
    </row>
    <row r="4920" spans="1:2" x14ac:dyDescent="0.25">
      <c r="A4920" s="264">
        <v>4851</v>
      </c>
      <c r="B4920" s="263">
        <v>95.455162239625139</v>
      </c>
    </row>
    <row r="4921" spans="1:2" x14ac:dyDescent="0.25">
      <c r="A4921" s="264">
        <v>4852</v>
      </c>
      <c r="B4921" s="263">
        <v>152.3197776669671</v>
      </c>
    </row>
    <row r="4922" spans="1:2" x14ac:dyDescent="0.25">
      <c r="A4922" s="264">
        <v>4853</v>
      </c>
      <c r="B4922" s="263">
        <v>88.72203815632632</v>
      </c>
    </row>
    <row r="4923" spans="1:2" x14ac:dyDescent="0.25">
      <c r="A4923" s="264">
        <v>4854</v>
      </c>
      <c r="B4923" s="263">
        <v>122.64980869384141</v>
      </c>
    </row>
    <row r="4924" spans="1:2" x14ac:dyDescent="0.25">
      <c r="A4924" s="264">
        <v>4855</v>
      </c>
      <c r="B4924" s="263">
        <v>151.05850248822685</v>
      </c>
    </row>
    <row r="4925" spans="1:2" x14ac:dyDescent="0.25">
      <c r="A4925" s="264">
        <v>4856</v>
      </c>
      <c r="B4925" s="263">
        <v>97.965754493288244</v>
      </c>
    </row>
    <row r="4926" spans="1:2" x14ac:dyDescent="0.25">
      <c r="A4926" s="264">
        <v>4857</v>
      </c>
      <c r="B4926" s="263">
        <v>146.08115705982652</v>
      </c>
    </row>
    <row r="4927" spans="1:2" x14ac:dyDescent="0.25">
      <c r="A4927" s="264">
        <v>4858</v>
      </c>
      <c r="B4927" s="263">
        <v>77.67971788882403</v>
      </c>
    </row>
    <row r="4928" spans="1:2" x14ac:dyDescent="0.25">
      <c r="A4928" s="264">
        <v>4859</v>
      </c>
      <c r="B4928" s="263">
        <v>120.23212311527175</v>
      </c>
    </row>
    <row r="4929" spans="1:2" x14ac:dyDescent="0.25">
      <c r="A4929" s="264">
        <v>4860</v>
      </c>
      <c r="B4929" s="263">
        <v>178.75989950213065</v>
      </c>
    </row>
    <row r="4930" spans="1:2" x14ac:dyDescent="0.25">
      <c r="A4930" s="264">
        <v>4861</v>
      </c>
      <c r="B4930" s="263">
        <v>142.67348595958362</v>
      </c>
    </row>
    <row r="4931" spans="1:2" x14ac:dyDescent="0.25">
      <c r="A4931" s="264">
        <v>4862</v>
      </c>
      <c r="B4931" s="263">
        <v>102.04904256793782</v>
      </c>
    </row>
    <row r="4932" spans="1:2" x14ac:dyDescent="0.25">
      <c r="A4932" s="264">
        <v>4863</v>
      </c>
      <c r="B4932" s="263">
        <v>159.82488679182899</v>
      </c>
    </row>
    <row r="4933" spans="1:2" x14ac:dyDescent="0.25">
      <c r="A4933" s="264">
        <v>4864</v>
      </c>
      <c r="B4933" s="263">
        <v>131.24990000131953</v>
      </c>
    </row>
    <row r="4934" spans="1:2" x14ac:dyDescent="0.25">
      <c r="A4934" s="264">
        <v>4865</v>
      </c>
      <c r="B4934" s="263">
        <v>110.29427928201139</v>
      </c>
    </row>
    <row r="4935" spans="1:2" x14ac:dyDescent="0.25">
      <c r="A4935" s="264">
        <v>4866</v>
      </c>
      <c r="B4935" s="263">
        <v>160.04146188397539</v>
      </c>
    </row>
    <row r="4936" spans="1:2" x14ac:dyDescent="0.25">
      <c r="A4936" s="264">
        <v>4867</v>
      </c>
      <c r="B4936" s="263">
        <v>143.68891503095401</v>
      </c>
    </row>
    <row r="4937" spans="1:2" x14ac:dyDescent="0.25">
      <c r="A4937" s="264">
        <v>4868</v>
      </c>
      <c r="B4937" s="263">
        <v>137.08914113444129</v>
      </c>
    </row>
    <row r="4938" spans="1:2" x14ac:dyDescent="0.25">
      <c r="A4938" s="264">
        <v>4869</v>
      </c>
      <c r="B4938" s="263">
        <v>96.845054835451009</v>
      </c>
    </row>
    <row r="4939" spans="1:2" x14ac:dyDescent="0.25">
      <c r="A4939" s="264">
        <v>4870</v>
      </c>
      <c r="B4939" s="263">
        <v>91.903327940905726</v>
      </c>
    </row>
    <row r="4940" spans="1:2" x14ac:dyDescent="0.25">
      <c r="A4940" s="264">
        <v>4871</v>
      </c>
      <c r="B4940" s="263">
        <v>96.338247172733929</v>
      </c>
    </row>
    <row r="4941" spans="1:2" x14ac:dyDescent="0.25">
      <c r="A4941" s="264">
        <v>4872</v>
      </c>
      <c r="B4941" s="263">
        <v>92.596310009421359</v>
      </c>
    </row>
    <row r="4942" spans="1:2" x14ac:dyDescent="0.25">
      <c r="A4942" s="264">
        <v>4873</v>
      </c>
      <c r="B4942" s="263">
        <v>164.40529220426433</v>
      </c>
    </row>
    <row r="4943" spans="1:2" x14ac:dyDescent="0.25">
      <c r="A4943" s="264">
        <v>4874</v>
      </c>
      <c r="B4943" s="263">
        <v>97.62515609781515</v>
      </c>
    </row>
    <row r="4944" spans="1:2" x14ac:dyDescent="0.25">
      <c r="A4944" s="264">
        <v>4875</v>
      </c>
      <c r="B4944" s="263">
        <v>70.547708013953624</v>
      </c>
    </row>
    <row r="4945" spans="1:2" x14ac:dyDescent="0.25">
      <c r="A4945" s="264">
        <v>4876</v>
      </c>
      <c r="B4945" s="263">
        <v>130.69118942748921</v>
      </c>
    </row>
    <row r="4946" spans="1:2" x14ac:dyDescent="0.25">
      <c r="A4946" s="264">
        <v>4877</v>
      </c>
      <c r="B4946" s="263">
        <v>101.55115623209036</v>
      </c>
    </row>
    <row r="4947" spans="1:2" x14ac:dyDescent="0.25">
      <c r="A4947" s="264">
        <v>4878</v>
      </c>
      <c r="B4947" s="263">
        <v>159.27800390347642</v>
      </c>
    </row>
    <row r="4948" spans="1:2" x14ac:dyDescent="0.25">
      <c r="A4948" s="264">
        <v>4879</v>
      </c>
      <c r="B4948" s="263">
        <v>141.12691316147058</v>
      </c>
    </row>
    <row r="4949" spans="1:2" x14ac:dyDescent="0.25">
      <c r="A4949" s="264">
        <v>4880</v>
      </c>
      <c r="B4949" s="263">
        <v>116.85120525522382</v>
      </c>
    </row>
    <row r="4950" spans="1:2" x14ac:dyDescent="0.25">
      <c r="A4950" s="264">
        <v>4881</v>
      </c>
      <c r="B4950" s="263">
        <v>117.25807720389103</v>
      </c>
    </row>
    <row r="4951" spans="1:2" x14ac:dyDescent="0.25">
      <c r="A4951" s="264">
        <v>4882</v>
      </c>
      <c r="B4951" s="263">
        <v>109.1221052750745</v>
      </c>
    </row>
    <row r="4952" spans="1:2" x14ac:dyDescent="0.25">
      <c r="A4952" s="264">
        <v>4883</v>
      </c>
      <c r="B4952" s="263">
        <v>117.25976488766577</v>
      </c>
    </row>
    <row r="4953" spans="1:2" x14ac:dyDescent="0.25">
      <c r="A4953" s="264">
        <v>4884</v>
      </c>
      <c r="B4953" s="263">
        <v>150.21792271382998</v>
      </c>
    </row>
    <row r="4954" spans="1:2" x14ac:dyDescent="0.25">
      <c r="A4954" s="264">
        <v>4885</v>
      </c>
      <c r="B4954" s="263">
        <v>115.01258767180457</v>
      </c>
    </row>
    <row r="4955" spans="1:2" x14ac:dyDescent="0.25">
      <c r="A4955" s="264">
        <v>4886</v>
      </c>
      <c r="B4955" s="263">
        <v>108.6881643547884</v>
      </c>
    </row>
    <row r="4956" spans="1:2" x14ac:dyDescent="0.25">
      <c r="A4956" s="264">
        <v>4887</v>
      </c>
      <c r="B4956" s="263">
        <v>141.18954457862876</v>
      </c>
    </row>
    <row r="4957" spans="1:2" x14ac:dyDescent="0.25">
      <c r="A4957" s="264">
        <v>4888</v>
      </c>
      <c r="B4957" s="263">
        <v>127.83690694608495</v>
      </c>
    </row>
    <row r="4958" spans="1:2" x14ac:dyDescent="0.25">
      <c r="A4958" s="264">
        <v>4889</v>
      </c>
      <c r="B4958" s="263">
        <v>109.19886016839479</v>
      </c>
    </row>
    <row r="4959" spans="1:2" x14ac:dyDescent="0.25">
      <c r="A4959" s="264">
        <v>4890</v>
      </c>
      <c r="B4959" s="263">
        <v>118.14047808770891</v>
      </c>
    </row>
    <row r="4960" spans="1:2" x14ac:dyDescent="0.25">
      <c r="A4960" s="264">
        <v>4891</v>
      </c>
      <c r="B4960" s="263">
        <v>121.52169263761826</v>
      </c>
    </row>
    <row r="4961" spans="1:2" x14ac:dyDescent="0.25">
      <c r="A4961" s="264">
        <v>4892</v>
      </c>
      <c r="B4961" s="263">
        <v>151.32901789556604</v>
      </c>
    </row>
    <row r="4962" spans="1:2" x14ac:dyDescent="0.25">
      <c r="A4962" s="264">
        <v>4893</v>
      </c>
      <c r="B4962" s="263">
        <v>164.11880078983768</v>
      </c>
    </row>
    <row r="4963" spans="1:2" x14ac:dyDescent="0.25">
      <c r="A4963" s="264">
        <v>4894</v>
      </c>
      <c r="B4963" s="263">
        <v>167.64980044491512</v>
      </c>
    </row>
    <row r="4964" spans="1:2" x14ac:dyDescent="0.25">
      <c r="A4964" s="264">
        <v>4895</v>
      </c>
      <c r="B4964" s="263">
        <v>120.12193095066574</v>
      </c>
    </row>
    <row r="4965" spans="1:2" x14ac:dyDescent="0.25">
      <c r="A4965" s="264">
        <v>4896</v>
      </c>
      <c r="B4965" s="263">
        <v>97.41575677574798</v>
      </c>
    </row>
    <row r="4966" spans="1:2" x14ac:dyDescent="0.25">
      <c r="A4966" s="264">
        <v>4897</v>
      </c>
      <c r="B4966" s="263">
        <v>159.60987108842937</v>
      </c>
    </row>
    <row r="4967" spans="1:2" x14ac:dyDescent="0.25">
      <c r="A4967" s="264">
        <v>4898</v>
      </c>
      <c r="B4967" s="263">
        <v>138.68550393794879</v>
      </c>
    </row>
    <row r="4968" spans="1:2" x14ac:dyDescent="0.25">
      <c r="A4968" s="264">
        <v>4899</v>
      </c>
      <c r="B4968" s="263">
        <v>148.23180296343222</v>
      </c>
    </row>
    <row r="4969" spans="1:2" x14ac:dyDescent="0.25">
      <c r="A4969" s="264">
        <v>4900</v>
      </c>
      <c r="B4969" s="263">
        <v>169.41554856776813</v>
      </c>
    </row>
    <row r="4970" spans="1:2" x14ac:dyDescent="0.25">
      <c r="A4970" s="264">
        <v>4901</v>
      </c>
      <c r="B4970" s="263">
        <v>147.56388756960476</v>
      </c>
    </row>
    <row r="4971" spans="1:2" x14ac:dyDescent="0.25">
      <c r="A4971" s="264">
        <v>4902</v>
      </c>
      <c r="B4971" s="263">
        <v>105.23562402868359</v>
      </c>
    </row>
    <row r="4972" spans="1:2" x14ac:dyDescent="0.25">
      <c r="A4972" s="264">
        <v>4903</v>
      </c>
      <c r="B4972" s="263">
        <v>128.46697337161493</v>
      </c>
    </row>
    <row r="4973" spans="1:2" x14ac:dyDescent="0.25">
      <c r="A4973" s="264">
        <v>4904</v>
      </c>
      <c r="B4973" s="263">
        <v>137.57759559712963</v>
      </c>
    </row>
    <row r="4974" spans="1:2" x14ac:dyDescent="0.25">
      <c r="A4974" s="264">
        <v>4905</v>
      </c>
      <c r="B4974" s="263">
        <v>157.51355885474823</v>
      </c>
    </row>
    <row r="4975" spans="1:2" x14ac:dyDescent="0.25">
      <c r="A4975" s="264">
        <v>4906</v>
      </c>
      <c r="B4975" s="263">
        <v>154.45869802357464</v>
      </c>
    </row>
    <row r="4976" spans="1:2" x14ac:dyDescent="0.25">
      <c r="A4976" s="264">
        <v>4907</v>
      </c>
      <c r="B4976" s="263">
        <v>123.39624642421602</v>
      </c>
    </row>
    <row r="4977" spans="1:2" x14ac:dyDescent="0.25">
      <c r="A4977" s="264">
        <v>4908</v>
      </c>
      <c r="B4977" s="263">
        <v>147.46267028415653</v>
      </c>
    </row>
    <row r="4978" spans="1:2" x14ac:dyDescent="0.25">
      <c r="A4978" s="264">
        <v>4909</v>
      </c>
      <c r="B4978" s="263">
        <v>140.62495017687854</v>
      </c>
    </row>
    <row r="4979" spans="1:2" x14ac:dyDescent="0.25">
      <c r="A4979" s="264">
        <v>4910</v>
      </c>
      <c r="B4979" s="263">
        <v>57.850702192672372</v>
      </c>
    </row>
    <row r="4980" spans="1:2" x14ac:dyDescent="0.25">
      <c r="A4980" s="264">
        <v>4911</v>
      </c>
      <c r="B4980" s="263">
        <v>118.37789700470321</v>
      </c>
    </row>
    <row r="4981" spans="1:2" x14ac:dyDescent="0.25">
      <c r="A4981" s="264">
        <v>4912</v>
      </c>
      <c r="B4981" s="263">
        <v>145.77715681477642</v>
      </c>
    </row>
    <row r="4982" spans="1:2" x14ac:dyDescent="0.25">
      <c r="A4982" s="264">
        <v>4913</v>
      </c>
      <c r="B4982" s="263">
        <v>129.94285715238243</v>
      </c>
    </row>
    <row r="4983" spans="1:2" x14ac:dyDescent="0.25">
      <c r="A4983" s="264">
        <v>4914</v>
      </c>
      <c r="B4983" s="263">
        <v>101.62948353671823</v>
      </c>
    </row>
    <row r="4984" spans="1:2" x14ac:dyDescent="0.25">
      <c r="A4984" s="264">
        <v>4915</v>
      </c>
      <c r="B4984" s="263">
        <v>120.02718386564207</v>
      </c>
    </row>
    <row r="4985" spans="1:2" x14ac:dyDescent="0.25">
      <c r="A4985" s="264">
        <v>4916</v>
      </c>
      <c r="B4985" s="263">
        <v>78.050285715092713</v>
      </c>
    </row>
    <row r="4986" spans="1:2" x14ac:dyDescent="0.25">
      <c r="A4986" s="264">
        <v>4917</v>
      </c>
      <c r="B4986" s="263">
        <v>155.20547560394093</v>
      </c>
    </row>
    <row r="4987" spans="1:2" x14ac:dyDescent="0.25">
      <c r="A4987" s="264">
        <v>4918</v>
      </c>
      <c r="B4987" s="263">
        <v>138.28617807541141</v>
      </c>
    </row>
    <row r="4988" spans="1:2" x14ac:dyDescent="0.25">
      <c r="A4988" s="264">
        <v>4919</v>
      </c>
      <c r="B4988" s="263">
        <v>116.30034689058866</v>
      </c>
    </row>
    <row r="4989" spans="1:2" x14ac:dyDescent="0.25">
      <c r="A4989" s="264">
        <v>4920</v>
      </c>
      <c r="B4989" s="263">
        <v>150.14740195677911</v>
      </c>
    </row>
    <row r="4990" spans="1:2" x14ac:dyDescent="0.25">
      <c r="A4990" s="264">
        <v>4921</v>
      </c>
      <c r="B4990" s="263">
        <v>121.66802654849583</v>
      </c>
    </row>
    <row r="4991" spans="1:2" x14ac:dyDescent="0.25">
      <c r="A4991" s="264">
        <v>4922</v>
      </c>
      <c r="B4991" s="263">
        <v>128.27584699057655</v>
      </c>
    </row>
    <row r="4992" spans="1:2" x14ac:dyDescent="0.25">
      <c r="A4992" s="264">
        <v>4923</v>
      </c>
      <c r="B4992" s="263">
        <v>115.92909892886848</v>
      </c>
    </row>
    <row r="4993" spans="1:2" x14ac:dyDescent="0.25">
      <c r="A4993" s="264">
        <v>4924</v>
      </c>
      <c r="B4993" s="263">
        <v>162.87071737027927</v>
      </c>
    </row>
    <row r="4994" spans="1:2" x14ac:dyDescent="0.25">
      <c r="A4994" s="264">
        <v>4925</v>
      </c>
      <c r="B4994" s="263">
        <v>142.09676480099776</v>
      </c>
    </row>
    <row r="4995" spans="1:2" x14ac:dyDescent="0.25">
      <c r="A4995" s="264">
        <v>4926</v>
      </c>
      <c r="B4995" s="263">
        <v>137.957658086751</v>
      </c>
    </row>
    <row r="4996" spans="1:2" x14ac:dyDescent="0.25">
      <c r="A4996" s="264">
        <v>4927</v>
      </c>
      <c r="B4996" s="263">
        <v>155.42100424783013</v>
      </c>
    </row>
    <row r="4997" spans="1:2" x14ac:dyDescent="0.25">
      <c r="A4997" s="264">
        <v>4928</v>
      </c>
      <c r="B4997" s="263">
        <v>136.5161496804069</v>
      </c>
    </row>
    <row r="4998" spans="1:2" x14ac:dyDescent="0.25">
      <c r="A4998" s="264">
        <v>4929</v>
      </c>
      <c r="B4998" s="263">
        <v>180.07745272377468</v>
      </c>
    </row>
    <row r="4999" spans="1:2" x14ac:dyDescent="0.25">
      <c r="A4999" s="264">
        <v>4930</v>
      </c>
      <c r="B4999" s="263">
        <v>137.40176311201904</v>
      </c>
    </row>
    <row r="5000" spans="1:2" x14ac:dyDescent="0.25">
      <c r="A5000" s="264">
        <v>4931</v>
      </c>
      <c r="B5000" s="263">
        <v>160.13839679722832</v>
      </c>
    </row>
    <row r="5001" spans="1:2" x14ac:dyDescent="0.25">
      <c r="A5001" s="264">
        <v>4932</v>
      </c>
      <c r="B5001" s="263">
        <v>151.94134319086987</v>
      </c>
    </row>
    <row r="5002" spans="1:2" x14ac:dyDescent="0.25">
      <c r="A5002" s="264">
        <v>4933</v>
      </c>
      <c r="B5002" s="263">
        <v>73.850065942553755</v>
      </c>
    </row>
    <row r="5003" spans="1:2" x14ac:dyDescent="0.25">
      <c r="A5003" s="264">
        <v>4934</v>
      </c>
      <c r="B5003" s="263">
        <v>100.61815507184272</v>
      </c>
    </row>
    <row r="5004" spans="1:2" x14ac:dyDescent="0.25">
      <c r="A5004" s="264">
        <v>4935</v>
      </c>
      <c r="B5004" s="263">
        <v>142.42301084095982</v>
      </c>
    </row>
    <row r="5005" spans="1:2" x14ac:dyDescent="0.25">
      <c r="A5005" s="264">
        <v>4936</v>
      </c>
      <c r="B5005" s="263">
        <v>124.38738187208064</v>
      </c>
    </row>
    <row r="5006" spans="1:2" x14ac:dyDescent="0.25">
      <c r="A5006" s="264">
        <v>4937</v>
      </c>
      <c r="B5006" s="263">
        <v>114.05146653519613</v>
      </c>
    </row>
    <row r="5007" spans="1:2" x14ac:dyDescent="0.25">
      <c r="A5007" s="264">
        <v>4938</v>
      </c>
      <c r="B5007" s="263">
        <v>139.83497934356259</v>
      </c>
    </row>
    <row r="5008" spans="1:2" x14ac:dyDescent="0.25">
      <c r="A5008" s="264">
        <v>4939</v>
      </c>
      <c r="B5008" s="263">
        <v>111.83410831029597</v>
      </c>
    </row>
    <row r="5009" spans="1:2" x14ac:dyDescent="0.25">
      <c r="A5009" s="264">
        <v>4940</v>
      </c>
      <c r="B5009" s="263">
        <v>117.54463856750711</v>
      </c>
    </row>
    <row r="5010" spans="1:2" x14ac:dyDescent="0.25">
      <c r="A5010" s="264">
        <v>4941</v>
      </c>
      <c r="B5010" s="263">
        <v>143.817382416459</v>
      </c>
    </row>
    <row r="5011" spans="1:2" x14ac:dyDescent="0.25">
      <c r="A5011" s="264">
        <v>4942</v>
      </c>
      <c r="B5011" s="263">
        <v>155.60963161732641</v>
      </c>
    </row>
    <row r="5012" spans="1:2" x14ac:dyDescent="0.25">
      <c r="A5012" s="264">
        <v>4943</v>
      </c>
      <c r="B5012" s="263">
        <v>123.70659574271758</v>
      </c>
    </row>
    <row r="5013" spans="1:2" x14ac:dyDescent="0.25">
      <c r="A5013" s="264">
        <v>4944</v>
      </c>
      <c r="B5013" s="263">
        <v>111.69068318326669</v>
      </c>
    </row>
    <row r="5014" spans="1:2" x14ac:dyDescent="0.25">
      <c r="A5014" s="264">
        <v>4945</v>
      </c>
      <c r="B5014" s="263">
        <v>114.60163019166271</v>
      </c>
    </row>
    <row r="5015" spans="1:2" x14ac:dyDescent="0.25">
      <c r="A5015" s="264">
        <v>4946</v>
      </c>
      <c r="B5015" s="263">
        <v>92.691702208255634</v>
      </c>
    </row>
    <row r="5016" spans="1:2" x14ac:dyDescent="0.25">
      <c r="A5016" s="264">
        <v>4947</v>
      </c>
      <c r="B5016" s="263">
        <v>91.364718922470161</v>
      </c>
    </row>
    <row r="5017" spans="1:2" x14ac:dyDescent="0.25">
      <c r="A5017" s="264">
        <v>4948</v>
      </c>
      <c r="B5017" s="263">
        <v>158.59125567276436</v>
      </c>
    </row>
    <row r="5018" spans="1:2" x14ac:dyDescent="0.25">
      <c r="A5018" s="264">
        <v>4949</v>
      </c>
      <c r="B5018" s="263">
        <v>132.32550227335648</v>
      </c>
    </row>
    <row r="5019" spans="1:2" x14ac:dyDescent="0.25">
      <c r="A5019" s="264">
        <v>4950</v>
      </c>
      <c r="B5019" s="263">
        <v>98.616009570306801</v>
      </c>
    </row>
    <row r="5020" spans="1:2" x14ac:dyDescent="0.25">
      <c r="A5020" s="264">
        <v>4951</v>
      </c>
      <c r="B5020" s="263">
        <v>110.21037737041257</v>
      </c>
    </row>
    <row r="5021" spans="1:2" x14ac:dyDescent="0.25">
      <c r="A5021" s="264">
        <v>4952</v>
      </c>
      <c r="B5021" s="263">
        <v>142.93434128568398</v>
      </c>
    </row>
    <row r="5022" spans="1:2" x14ac:dyDescent="0.25">
      <c r="A5022" s="264">
        <v>4953</v>
      </c>
      <c r="B5022" s="263">
        <v>90.385767098929648</v>
      </c>
    </row>
    <row r="5023" spans="1:2" x14ac:dyDescent="0.25">
      <c r="A5023" s="264">
        <v>4954</v>
      </c>
      <c r="B5023" s="263">
        <v>92.601750194027886</v>
      </c>
    </row>
    <row r="5024" spans="1:2" x14ac:dyDescent="0.25">
      <c r="A5024" s="264">
        <v>4955</v>
      </c>
      <c r="B5024" s="263">
        <v>112.49055973709386</v>
      </c>
    </row>
    <row r="5025" spans="1:2" x14ac:dyDescent="0.25">
      <c r="A5025" s="264">
        <v>4956</v>
      </c>
      <c r="B5025" s="263">
        <v>64.202923706683464</v>
      </c>
    </row>
    <row r="5026" spans="1:2" x14ac:dyDescent="0.25">
      <c r="A5026" s="264">
        <v>4957</v>
      </c>
      <c r="B5026" s="263">
        <v>95.873156724975857</v>
      </c>
    </row>
    <row r="5027" spans="1:2" x14ac:dyDescent="0.25">
      <c r="A5027" s="264">
        <v>4958</v>
      </c>
      <c r="B5027" s="263">
        <v>75.840046685058923</v>
      </c>
    </row>
    <row r="5028" spans="1:2" x14ac:dyDescent="0.25">
      <c r="A5028" s="264">
        <v>4959</v>
      </c>
      <c r="B5028" s="263">
        <v>133.4725610545745</v>
      </c>
    </row>
    <row r="5029" spans="1:2" x14ac:dyDescent="0.25">
      <c r="A5029" s="264">
        <v>4960</v>
      </c>
      <c r="B5029" s="263">
        <v>108.92795894732714</v>
      </c>
    </row>
    <row r="5030" spans="1:2" x14ac:dyDescent="0.25">
      <c r="A5030" s="264">
        <v>4961</v>
      </c>
      <c r="B5030" s="263">
        <v>113.31587299581689</v>
      </c>
    </row>
    <row r="5031" spans="1:2" x14ac:dyDescent="0.25">
      <c r="A5031" s="264">
        <v>4962</v>
      </c>
      <c r="B5031" s="263">
        <v>143.22271302091144</v>
      </c>
    </row>
    <row r="5032" spans="1:2" x14ac:dyDescent="0.25">
      <c r="A5032" s="264">
        <v>4963</v>
      </c>
      <c r="B5032" s="263">
        <v>126.26892040937628</v>
      </c>
    </row>
    <row r="5033" spans="1:2" x14ac:dyDescent="0.25">
      <c r="A5033" s="264">
        <v>4964</v>
      </c>
      <c r="B5033" s="263">
        <v>116.5471046538793</v>
      </c>
    </row>
    <row r="5034" spans="1:2" x14ac:dyDescent="0.25">
      <c r="A5034" s="264">
        <v>4965</v>
      </c>
      <c r="B5034" s="263">
        <v>113.01865366013277</v>
      </c>
    </row>
    <row r="5035" spans="1:2" x14ac:dyDescent="0.25">
      <c r="A5035" s="264">
        <v>4966</v>
      </c>
      <c r="B5035" s="263">
        <v>135.61731822152984</v>
      </c>
    </row>
    <row r="5036" spans="1:2" x14ac:dyDescent="0.25">
      <c r="A5036" s="264">
        <v>4967</v>
      </c>
      <c r="B5036" s="263">
        <v>118.79108033890503</v>
      </c>
    </row>
    <row r="5037" spans="1:2" x14ac:dyDescent="0.25">
      <c r="A5037" s="264">
        <v>4968</v>
      </c>
      <c r="B5037" s="263">
        <v>131.43494674171981</v>
      </c>
    </row>
    <row r="5038" spans="1:2" x14ac:dyDescent="0.25">
      <c r="A5038" s="264">
        <v>4969</v>
      </c>
      <c r="B5038" s="263">
        <v>114.29083619814782</v>
      </c>
    </row>
    <row r="5039" spans="1:2" x14ac:dyDescent="0.25">
      <c r="A5039" s="264">
        <v>4970</v>
      </c>
      <c r="B5039" s="263">
        <v>148.4564420248106</v>
      </c>
    </row>
    <row r="5040" spans="1:2" x14ac:dyDescent="0.25">
      <c r="A5040" s="264">
        <v>4971</v>
      </c>
      <c r="B5040" s="263">
        <v>109.95888988301598</v>
      </c>
    </row>
    <row r="5041" spans="1:2" x14ac:dyDescent="0.25">
      <c r="A5041" s="264">
        <v>4972</v>
      </c>
      <c r="B5041" s="263">
        <v>198.31446263991899</v>
      </c>
    </row>
    <row r="5042" spans="1:2" x14ac:dyDescent="0.25">
      <c r="A5042" s="264">
        <v>4973</v>
      </c>
      <c r="B5042" s="263">
        <v>140.58638746295347</v>
      </c>
    </row>
    <row r="5043" spans="1:2" x14ac:dyDescent="0.25">
      <c r="A5043" s="264">
        <v>4974</v>
      </c>
      <c r="B5043" s="263">
        <v>129.6339764412798</v>
      </c>
    </row>
    <row r="5044" spans="1:2" x14ac:dyDescent="0.25">
      <c r="A5044" s="264">
        <v>4975</v>
      </c>
      <c r="B5044" s="263">
        <v>133.24769513986288</v>
      </c>
    </row>
    <row r="5045" spans="1:2" x14ac:dyDescent="0.25">
      <c r="A5045" s="264">
        <v>4976</v>
      </c>
      <c r="B5045" s="263">
        <v>125.14305221623337</v>
      </c>
    </row>
    <row r="5046" spans="1:2" x14ac:dyDescent="0.25">
      <c r="A5046" s="264">
        <v>4977</v>
      </c>
      <c r="B5046" s="263">
        <v>105.61068619072593</v>
      </c>
    </row>
    <row r="5047" spans="1:2" x14ac:dyDescent="0.25">
      <c r="A5047" s="264">
        <v>4978</v>
      </c>
      <c r="B5047" s="263">
        <v>124.44560829121626</v>
      </c>
    </row>
    <row r="5048" spans="1:2" x14ac:dyDescent="0.25">
      <c r="A5048" s="264">
        <v>4979</v>
      </c>
      <c r="B5048" s="263">
        <v>78.701330481313022</v>
      </c>
    </row>
    <row r="5049" spans="1:2" x14ac:dyDescent="0.25">
      <c r="A5049" s="264">
        <v>4980</v>
      </c>
      <c r="B5049" s="263">
        <v>157.8772650236931</v>
      </c>
    </row>
    <row r="5050" spans="1:2" x14ac:dyDescent="0.25">
      <c r="A5050" s="264">
        <v>4981</v>
      </c>
      <c r="B5050" s="263">
        <v>98.644450370110988</v>
      </c>
    </row>
    <row r="5051" spans="1:2" x14ac:dyDescent="0.25">
      <c r="A5051" s="264">
        <v>4982</v>
      </c>
      <c r="B5051" s="263">
        <v>115.80706039754601</v>
      </c>
    </row>
    <row r="5052" spans="1:2" x14ac:dyDescent="0.25">
      <c r="A5052" s="264">
        <v>4983</v>
      </c>
      <c r="B5052" s="263">
        <v>125.77913376424547</v>
      </c>
    </row>
    <row r="5053" spans="1:2" x14ac:dyDescent="0.25">
      <c r="A5053" s="264">
        <v>4984</v>
      </c>
      <c r="B5053" s="263">
        <v>171.73256306190336</v>
      </c>
    </row>
    <row r="5054" spans="1:2" x14ac:dyDescent="0.25">
      <c r="A5054" s="264">
        <v>4985</v>
      </c>
      <c r="B5054" s="263">
        <v>156.39697950635815</v>
      </c>
    </row>
    <row r="5055" spans="1:2" x14ac:dyDescent="0.25">
      <c r="A5055" s="264">
        <v>4986</v>
      </c>
      <c r="B5055" s="263">
        <v>160.09701058145569</v>
      </c>
    </row>
    <row r="5056" spans="1:2" x14ac:dyDescent="0.25">
      <c r="A5056" s="264">
        <v>4987</v>
      </c>
      <c r="B5056" s="263">
        <v>116.97776408085834</v>
      </c>
    </row>
    <row r="5057" spans="1:2" x14ac:dyDescent="0.25">
      <c r="A5057" s="264">
        <v>4988</v>
      </c>
      <c r="B5057" s="263">
        <v>92.80401206811058</v>
      </c>
    </row>
    <row r="5058" spans="1:2" x14ac:dyDescent="0.25">
      <c r="A5058" s="264">
        <v>4989</v>
      </c>
      <c r="B5058" s="263">
        <v>115.26337271409899</v>
      </c>
    </row>
    <row r="5059" spans="1:2" x14ac:dyDescent="0.25">
      <c r="A5059" s="264">
        <v>4990</v>
      </c>
      <c r="B5059" s="263">
        <v>99.989191449381664</v>
      </c>
    </row>
    <row r="5060" spans="1:2" x14ac:dyDescent="0.25">
      <c r="A5060" s="264">
        <v>4991</v>
      </c>
      <c r="B5060" s="263">
        <v>156.31758077385848</v>
      </c>
    </row>
    <row r="5061" spans="1:2" x14ac:dyDescent="0.25">
      <c r="A5061" s="264">
        <v>4992</v>
      </c>
      <c r="B5061" s="263">
        <v>143.31232782746849</v>
      </c>
    </row>
    <row r="5062" spans="1:2" x14ac:dyDescent="0.25">
      <c r="A5062" s="264">
        <v>4993</v>
      </c>
      <c r="B5062" s="263">
        <v>150.75108630713601</v>
      </c>
    </row>
    <row r="5063" spans="1:2" x14ac:dyDescent="0.25">
      <c r="A5063" s="264">
        <v>4994</v>
      </c>
      <c r="B5063" s="263">
        <v>98.143938868263163</v>
      </c>
    </row>
    <row r="5064" spans="1:2" x14ac:dyDescent="0.25">
      <c r="A5064" s="264">
        <v>4995</v>
      </c>
      <c r="B5064" s="263">
        <v>127.45065419172704</v>
      </c>
    </row>
    <row r="5065" spans="1:2" x14ac:dyDescent="0.25">
      <c r="A5065" s="264">
        <v>4996</v>
      </c>
      <c r="B5065" s="263">
        <v>145.05551961968914</v>
      </c>
    </row>
    <row r="5066" spans="1:2" x14ac:dyDescent="0.25">
      <c r="A5066" s="264">
        <v>4997</v>
      </c>
      <c r="B5066" s="263">
        <v>101.49823609920614</v>
      </c>
    </row>
    <row r="5067" spans="1:2" x14ac:dyDescent="0.25">
      <c r="A5067" s="264">
        <v>4998</v>
      </c>
      <c r="B5067" s="263">
        <v>142.83396621650465</v>
      </c>
    </row>
    <row r="5068" spans="1:2" x14ac:dyDescent="0.25">
      <c r="A5068" s="264">
        <v>4999</v>
      </c>
      <c r="B5068" s="263">
        <v>144.11124458197716</v>
      </c>
    </row>
    <row r="5069" spans="1:2" x14ac:dyDescent="0.25">
      <c r="A5069" s="264">
        <v>5000</v>
      </c>
      <c r="B5069" s="263">
        <v>104.03613805550721</v>
      </c>
    </row>
    <row r="5070" spans="1:2" x14ac:dyDescent="0.25">
      <c r="A5070" s="264">
        <v>5001</v>
      </c>
      <c r="B5070" s="263">
        <v>135.02030664726519</v>
      </c>
    </row>
    <row r="5071" spans="1:2" x14ac:dyDescent="0.25">
      <c r="A5071" s="264">
        <v>5002</v>
      </c>
      <c r="B5071" s="263">
        <v>154.23373848054359</v>
      </c>
    </row>
    <row r="5072" spans="1:2" x14ac:dyDescent="0.25">
      <c r="A5072" s="264">
        <v>5003</v>
      </c>
      <c r="B5072" s="263">
        <v>115.80798455215219</v>
      </c>
    </row>
    <row r="5073" spans="1:2" x14ac:dyDescent="0.25">
      <c r="A5073" s="264">
        <v>5004</v>
      </c>
      <c r="B5073" s="263">
        <v>132.89586876126467</v>
      </c>
    </row>
    <row r="5074" spans="1:2" x14ac:dyDescent="0.25">
      <c r="A5074" s="264">
        <v>5005</v>
      </c>
      <c r="B5074" s="263">
        <v>134.94761039994032</v>
      </c>
    </row>
    <row r="5075" spans="1:2" x14ac:dyDescent="0.25">
      <c r="A5075" s="264">
        <v>5006</v>
      </c>
      <c r="B5075" s="263">
        <v>126.76550066625872</v>
      </c>
    </row>
    <row r="5076" spans="1:2" x14ac:dyDescent="0.25">
      <c r="A5076" s="264">
        <v>5007</v>
      </c>
      <c r="B5076" s="263">
        <v>121.56633937939682</v>
      </c>
    </row>
    <row r="5077" spans="1:2" x14ac:dyDescent="0.25">
      <c r="A5077" s="264">
        <v>5008</v>
      </c>
      <c r="B5077" s="263">
        <v>101.32146736894144</v>
      </c>
    </row>
    <row r="5078" spans="1:2" x14ac:dyDescent="0.25">
      <c r="A5078" s="264">
        <v>5009</v>
      </c>
      <c r="B5078" s="263">
        <v>104.22980349270878</v>
      </c>
    </row>
    <row r="5079" spans="1:2" x14ac:dyDescent="0.25">
      <c r="A5079" s="264">
        <v>5010</v>
      </c>
      <c r="B5079" s="263">
        <v>98.424578664470673</v>
      </c>
    </row>
    <row r="5080" spans="1:2" x14ac:dyDescent="0.25">
      <c r="A5080" s="264">
        <v>5011</v>
      </c>
      <c r="B5080" s="263">
        <v>120.81646938752561</v>
      </c>
    </row>
    <row r="5081" spans="1:2" x14ac:dyDescent="0.25">
      <c r="A5081" s="264">
        <v>5012</v>
      </c>
      <c r="B5081" s="263">
        <v>103.26080410838004</v>
      </c>
    </row>
    <row r="5082" spans="1:2" x14ac:dyDescent="0.25">
      <c r="A5082" s="264">
        <v>5013</v>
      </c>
      <c r="B5082" s="263">
        <v>126.02765456766477</v>
      </c>
    </row>
    <row r="5083" spans="1:2" x14ac:dyDescent="0.25">
      <c r="A5083" s="264">
        <v>5014</v>
      </c>
      <c r="B5083" s="263">
        <v>108.35144668538146</v>
      </c>
    </row>
    <row r="5084" spans="1:2" x14ac:dyDescent="0.25">
      <c r="A5084" s="264">
        <v>5015</v>
      </c>
      <c r="B5084" s="263">
        <v>82.804747340542349</v>
      </c>
    </row>
    <row r="5085" spans="1:2" x14ac:dyDescent="0.25">
      <c r="A5085" s="264">
        <v>5016</v>
      </c>
      <c r="B5085" s="263">
        <v>158.41426342033961</v>
      </c>
    </row>
    <row r="5086" spans="1:2" x14ac:dyDescent="0.25">
      <c r="A5086" s="264">
        <v>5017</v>
      </c>
      <c r="B5086" s="263">
        <v>169.23353534706484</v>
      </c>
    </row>
    <row r="5087" spans="1:2" x14ac:dyDescent="0.25">
      <c r="A5087" s="264">
        <v>5018</v>
      </c>
      <c r="B5087" s="263">
        <v>125.07963629740607</v>
      </c>
    </row>
    <row r="5088" spans="1:2" x14ac:dyDescent="0.25">
      <c r="A5088" s="264">
        <v>5019</v>
      </c>
      <c r="B5088" s="263">
        <v>138.12192514548678</v>
      </c>
    </row>
    <row r="5089" spans="1:2" x14ac:dyDescent="0.25">
      <c r="A5089" s="264">
        <v>5020</v>
      </c>
      <c r="B5089" s="263">
        <v>132.94602331361654</v>
      </c>
    </row>
    <row r="5090" spans="1:2" x14ac:dyDescent="0.25">
      <c r="A5090" s="264">
        <v>5021</v>
      </c>
      <c r="B5090" s="263">
        <v>115.20985353220269</v>
      </c>
    </row>
    <row r="5091" spans="1:2" x14ac:dyDescent="0.25">
      <c r="A5091" s="264">
        <v>5022</v>
      </c>
      <c r="B5091" s="263">
        <v>71.341969863317132</v>
      </c>
    </row>
    <row r="5092" spans="1:2" x14ac:dyDescent="0.25">
      <c r="A5092" s="264">
        <v>5023</v>
      </c>
      <c r="B5092" s="263">
        <v>148.57686726897421</v>
      </c>
    </row>
    <row r="5093" spans="1:2" x14ac:dyDescent="0.25">
      <c r="A5093" s="264">
        <v>5024</v>
      </c>
      <c r="B5093" s="263">
        <v>104.37514261581859</v>
      </c>
    </row>
    <row r="5094" spans="1:2" x14ac:dyDescent="0.25">
      <c r="A5094" s="264">
        <v>5025</v>
      </c>
      <c r="B5094" s="263">
        <v>104.27372197082408</v>
      </c>
    </row>
    <row r="5095" spans="1:2" x14ac:dyDescent="0.25">
      <c r="A5095" s="264">
        <v>5026</v>
      </c>
      <c r="B5095" s="263">
        <v>79.764860844252013</v>
      </c>
    </row>
    <row r="5096" spans="1:2" x14ac:dyDescent="0.25">
      <c r="A5096" s="264">
        <v>5027</v>
      </c>
      <c r="B5096" s="263">
        <v>133.22790105183083</v>
      </c>
    </row>
    <row r="5097" spans="1:2" x14ac:dyDescent="0.25">
      <c r="A5097" s="264">
        <v>5028</v>
      </c>
      <c r="B5097" s="263">
        <v>103.5245099558266</v>
      </c>
    </row>
    <row r="5098" spans="1:2" x14ac:dyDescent="0.25">
      <c r="A5098" s="264">
        <v>5029</v>
      </c>
      <c r="B5098" s="263">
        <v>106.36424996762634</v>
      </c>
    </row>
    <row r="5099" spans="1:2" x14ac:dyDescent="0.25">
      <c r="A5099" s="264">
        <v>5030</v>
      </c>
      <c r="B5099" s="263">
        <v>90.269645898962324</v>
      </c>
    </row>
    <row r="5100" spans="1:2" x14ac:dyDescent="0.25">
      <c r="A5100" s="264">
        <v>5031</v>
      </c>
      <c r="B5100" s="263">
        <v>118.05959799210592</v>
      </c>
    </row>
    <row r="5101" spans="1:2" x14ac:dyDescent="0.25">
      <c r="A5101" s="264">
        <v>5032</v>
      </c>
      <c r="B5101" s="263">
        <v>104.7594031707504</v>
      </c>
    </row>
    <row r="5102" spans="1:2" x14ac:dyDescent="0.25">
      <c r="A5102" s="264">
        <v>5033</v>
      </c>
      <c r="B5102" s="263">
        <v>141.87861781138079</v>
      </c>
    </row>
    <row r="5103" spans="1:2" x14ac:dyDescent="0.25">
      <c r="A5103" s="264">
        <v>5034</v>
      </c>
      <c r="B5103" s="263">
        <v>121.68711195253026</v>
      </c>
    </row>
    <row r="5104" spans="1:2" x14ac:dyDescent="0.25">
      <c r="A5104" s="264">
        <v>5035</v>
      </c>
      <c r="B5104" s="263">
        <v>133.04514642139472</v>
      </c>
    </row>
    <row r="5105" spans="1:2" x14ac:dyDescent="0.25">
      <c r="A5105" s="264">
        <v>5036</v>
      </c>
      <c r="B5105" s="263">
        <v>155.20542924046455</v>
      </c>
    </row>
    <row r="5106" spans="1:2" x14ac:dyDescent="0.25">
      <c r="A5106" s="264">
        <v>5037</v>
      </c>
      <c r="B5106" s="263">
        <v>98.831678448927676</v>
      </c>
    </row>
    <row r="5107" spans="1:2" x14ac:dyDescent="0.25">
      <c r="A5107" s="264">
        <v>5038</v>
      </c>
      <c r="B5107" s="263">
        <v>107.58124967893154</v>
      </c>
    </row>
    <row r="5108" spans="1:2" x14ac:dyDescent="0.25">
      <c r="A5108" s="264">
        <v>5039</v>
      </c>
      <c r="B5108" s="263">
        <v>135.39040104546223</v>
      </c>
    </row>
    <row r="5109" spans="1:2" x14ac:dyDescent="0.25">
      <c r="A5109" s="264">
        <v>5040</v>
      </c>
      <c r="B5109" s="263">
        <v>138.00498374696963</v>
      </c>
    </row>
    <row r="5110" spans="1:2" x14ac:dyDescent="0.25">
      <c r="A5110" s="264">
        <v>5041</v>
      </c>
      <c r="B5110" s="263">
        <v>89.105519811722615</v>
      </c>
    </row>
    <row r="5111" spans="1:2" x14ac:dyDescent="0.25">
      <c r="A5111" s="264">
        <v>5042</v>
      </c>
      <c r="B5111" s="263">
        <v>105.67765366617355</v>
      </c>
    </row>
    <row r="5112" spans="1:2" x14ac:dyDescent="0.25">
      <c r="A5112" s="264">
        <v>5043</v>
      </c>
      <c r="B5112" s="263">
        <v>115.37447476648198</v>
      </c>
    </row>
    <row r="5113" spans="1:2" x14ac:dyDescent="0.25">
      <c r="A5113" s="264">
        <v>5044</v>
      </c>
      <c r="B5113" s="263">
        <v>106.35832458176992</v>
      </c>
    </row>
    <row r="5114" spans="1:2" x14ac:dyDescent="0.25">
      <c r="A5114" s="264">
        <v>5045</v>
      </c>
      <c r="B5114" s="263">
        <v>103.45751272169494</v>
      </c>
    </row>
    <row r="5115" spans="1:2" x14ac:dyDescent="0.25">
      <c r="A5115" s="264">
        <v>5046</v>
      </c>
      <c r="B5115" s="263">
        <v>154.89079040009605</v>
      </c>
    </row>
    <row r="5116" spans="1:2" x14ac:dyDescent="0.25">
      <c r="A5116" s="264">
        <v>5047</v>
      </c>
      <c r="B5116" s="263">
        <v>139.35739901532787</v>
      </c>
    </row>
    <row r="5117" spans="1:2" x14ac:dyDescent="0.25">
      <c r="A5117" s="264">
        <v>5048</v>
      </c>
      <c r="B5117" s="263">
        <v>69.915583772592427</v>
      </c>
    </row>
    <row r="5118" spans="1:2" x14ac:dyDescent="0.25">
      <c r="A5118" s="264">
        <v>5049</v>
      </c>
      <c r="B5118" s="263">
        <v>144.98058034823313</v>
      </c>
    </row>
    <row r="5119" spans="1:2" x14ac:dyDescent="0.25">
      <c r="A5119" s="264">
        <v>5050</v>
      </c>
      <c r="B5119" s="263">
        <v>165.14286481951709</v>
      </c>
    </row>
    <row r="5120" spans="1:2" x14ac:dyDescent="0.25">
      <c r="A5120" s="264">
        <v>5051</v>
      </c>
      <c r="B5120" s="263">
        <v>106.23197668164363</v>
      </c>
    </row>
    <row r="5121" spans="1:2" x14ac:dyDescent="0.25">
      <c r="A5121" s="264">
        <v>5052</v>
      </c>
      <c r="B5121" s="263">
        <v>147.54206467230429</v>
      </c>
    </row>
    <row r="5122" spans="1:2" x14ac:dyDescent="0.25">
      <c r="A5122" s="264">
        <v>5053</v>
      </c>
      <c r="B5122" s="263">
        <v>124.25615446646255</v>
      </c>
    </row>
    <row r="5123" spans="1:2" x14ac:dyDescent="0.25">
      <c r="A5123" s="264">
        <v>5054</v>
      </c>
      <c r="B5123" s="263">
        <v>156.67025085117257</v>
      </c>
    </row>
    <row r="5124" spans="1:2" x14ac:dyDescent="0.25">
      <c r="A5124" s="264">
        <v>5055</v>
      </c>
      <c r="B5124" s="263">
        <v>119.97027713892308</v>
      </c>
    </row>
    <row r="5125" spans="1:2" x14ac:dyDescent="0.25">
      <c r="A5125" s="264">
        <v>5056</v>
      </c>
      <c r="B5125" s="263">
        <v>110.97499395072317</v>
      </c>
    </row>
    <row r="5126" spans="1:2" x14ac:dyDescent="0.25">
      <c r="A5126" s="264">
        <v>5057</v>
      </c>
      <c r="B5126" s="263">
        <v>128.83487330126781</v>
      </c>
    </row>
    <row r="5127" spans="1:2" x14ac:dyDescent="0.25">
      <c r="A5127" s="264">
        <v>5058</v>
      </c>
      <c r="B5127" s="263">
        <v>101.33162452889019</v>
      </c>
    </row>
    <row r="5128" spans="1:2" x14ac:dyDescent="0.25">
      <c r="A5128" s="264">
        <v>5059</v>
      </c>
      <c r="B5128" s="263">
        <v>117.62914425669885</v>
      </c>
    </row>
    <row r="5129" spans="1:2" x14ac:dyDescent="0.25">
      <c r="A5129" s="264">
        <v>5060</v>
      </c>
      <c r="B5129" s="263">
        <v>111.26445194670308</v>
      </c>
    </row>
    <row r="5130" spans="1:2" x14ac:dyDescent="0.25">
      <c r="A5130" s="264">
        <v>5061</v>
      </c>
      <c r="B5130" s="263">
        <v>117.67024850197953</v>
      </c>
    </row>
    <row r="5131" spans="1:2" x14ac:dyDescent="0.25">
      <c r="A5131" s="264">
        <v>5062</v>
      </c>
      <c r="B5131" s="263">
        <v>95.938835758038792</v>
      </c>
    </row>
    <row r="5132" spans="1:2" x14ac:dyDescent="0.25">
      <c r="A5132" s="264">
        <v>5063</v>
      </c>
      <c r="B5132" s="263">
        <v>141.67359068049493</v>
      </c>
    </row>
    <row r="5133" spans="1:2" x14ac:dyDescent="0.25">
      <c r="A5133" s="264">
        <v>5064</v>
      </c>
      <c r="B5133" s="263">
        <v>108.07217058693195</v>
      </c>
    </row>
    <row r="5134" spans="1:2" x14ac:dyDescent="0.25">
      <c r="A5134" s="264">
        <v>5065</v>
      </c>
      <c r="B5134" s="263">
        <v>98.649740281486288</v>
      </c>
    </row>
    <row r="5135" spans="1:2" x14ac:dyDescent="0.25">
      <c r="A5135" s="264">
        <v>5066</v>
      </c>
      <c r="B5135" s="263">
        <v>134.15513586455134</v>
      </c>
    </row>
    <row r="5136" spans="1:2" x14ac:dyDescent="0.25">
      <c r="A5136" s="264">
        <v>5067</v>
      </c>
      <c r="B5136" s="263">
        <v>76.788317440234167</v>
      </c>
    </row>
    <row r="5137" spans="1:2" x14ac:dyDescent="0.25">
      <c r="A5137" s="264">
        <v>5068</v>
      </c>
      <c r="B5137" s="263">
        <v>113.47618507687639</v>
      </c>
    </row>
    <row r="5138" spans="1:2" x14ac:dyDescent="0.25">
      <c r="A5138" s="264">
        <v>5069</v>
      </c>
      <c r="B5138" s="263">
        <v>72.887868937034966</v>
      </c>
    </row>
    <row r="5139" spans="1:2" x14ac:dyDescent="0.25">
      <c r="A5139" s="264">
        <v>5070</v>
      </c>
      <c r="B5139" s="263">
        <v>91.512994511335521</v>
      </c>
    </row>
    <row r="5140" spans="1:2" x14ac:dyDescent="0.25">
      <c r="A5140" s="264">
        <v>5071</v>
      </c>
      <c r="B5140" s="263">
        <v>86.260604012874808</v>
      </c>
    </row>
    <row r="5141" spans="1:2" x14ac:dyDescent="0.25">
      <c r="A5141" s="264">
        <v>5072</v>
      </c>
      <c r="B5141" s="263">
        <v>151.5088983208345</v>
      </c>
    </row>
    <row r="5142" spans="1:2" x14ac:dyDescent="0.25">
      <c r="A5142" s="264">
        <v>5073</v>
      </c>
      <c r="B5142" s="263">
        <v>134.34538999211028</v>
      </c>
    </row>
    <row r="5143" spans="1:2" x14ac:dyDescent="0.25">
      <c r="A5143" s="264">
        <v>5074</v>
      </c>
      <c r="B5143" s="263">
        <v>112.08063908609428</v>
      </c>
    </row>
    <row r="5144" spans="1:2" x14ac:dyDescent="0.25">
      <c r="A5144" s="264">
        <v>5075</v>
      </c>
      <c r="B5144" s="263">
        <v>85.638233619514224</v>
      </c>
    </row>
    <row r="5145" spans="1:2" x14ac:dyDescent="0.25">
      <c r="A5145" s="264">
        <v>5076</v>
      </c>
      <c r="B5145" s="263">
        <v>146.03277808159132</v>
      </c>
    </row>
    <row r="5146" spans="1:2" x14ac:dyDescent="0.25">
      <c r="A5146" s="264">
        <v>5077</v>
      </c>
      <c r="B5146" s="263">
        <v>117.2301253243769</v>
      </c>
    </row>
    <row r="5147" spans="1:2" x14ac:dyDescent="0.25">
      <c r="A5147" s="264">
        <v>5078</v>
      </c>
      <c r="B5147" s="263">
        <v>135.75460253413078</v>
      </c>
    </row>
    <row r="5148" spans="1:2" x14ac:dyDescent="0.25">
      <c r="A5148" s="264">
        <v>5079</v>
      </c>
      <c r="B5148" s="263">
        <v>134.21911579295676</v>
      </c>
    </row>
    <row r="5149" spans="1:2" x14ac:dyDescent="0.25">
      <c r="A5149" s="264">
        <v>5080</v>
      </c>
      <c r="B5149" s="263">
        <v>86.629578508100792</v>
      </c>
    </row>
    <row r="5150" spans="1:2" x14ac:dyDescent="0.25">
      <c r="A5150" s="264">
        <v>5081</v>
      </c>
      <c r="B5150" s="263">
        <v>158.28380203239755</v>
      </c>
    </row>
    <row r="5151" spans="1:2" x14ac:dyDescent="0.25">
      <c r="A5151" s="264">
        <v>5082</v>
      </c>
      <c r="B5151" s="263">
        <v>105.10726863270995</v>
      </c>
    </row>
    <row r="5152" spans="1:2" x14ac:dyDescent="0.25">
      <c r="A5152" s="264">
        <v>5083</v>
      </c>
      <c r="B5152" s="263">
        <v>107.360323360899</v>
      </c>
    </row>
    <row r="5153" spans="1:2" x14ac:dyDescent="0.25">
      <c r="A5153" s="264">
        <v>5084</v>
      </c>
      <c r="B5153" s="263">
        <v>121.71567891372123</v>
      </c>
    </row>
    <row r="5154" spans="1:2" x14ac:dyDescent="0.25">
      <c r="A5154" s="264">
        <v>5085</v>
      </c>
      <c r="B5154" s="263">
        <v>120.10642448655273</v>
      </c>
    </row>
    <row r="5155" spans="1:2" x14ac:dyDescent="0.25">
      <c r="A5155" s="264">
        <v>5086</v>
      </c>
      <c r="B5155" s="263">
        <v>130.74629333000107</v>
      </c>
    </row>
    <row r="5156" spans="1:2" x14ac:dyDescent="0.25">
      <c r="A5156" s="264">
        <v>5087</v>
      </c>
      <c r="B5156" s="263">
        <v>69.264080153500998</v>
      </c>
    </row>
    <row r="5157" spans="1:2" x14ac:dyDescent="0.25">
      <c r="A5157" s="264">
        <v>5088</v>
      </c>
      <c r="B5157" s="263">
        <v>144.07528699761227</v>
      </c>
    </row>
    <row r="5158" spans="1:2" x14ac:dyDescent="0.25">
      <c r="A5158" s="264">
        <v>5089</v>
      </c>
      <c r="B5158" s="263">
        <v>158.3918970209829</v>
      </c>
    </row>
    <row r="5159" spans="1:2" x14ac:dyDescent="0.25">
      <c r="A5159" s="264">
        <v>5090</v>
      </c>
      <c r="B5159" s="263">
        <v>111.17770274601057</v>
      </c>
    </row>
    <row r="5160" spans="1:2" x14ac:dyDescent="0.25">
      <c r="A5160" s="264">
        <v>5091</v>
      </c>
      <c r="B5160" s="263">
        <v>133.12343537481328</v>
      </c>
    </row>
    <row r="5161" spans="1:2" x14ac:dyDescent="0.25">
      <c r="A5161" s="264">
        <v>5092</v>
      </c>
      <c r="B5161" s="263">
        <v>129.47626938867342</v>
      </c>
    </row>
    <row r="5162" spans="1:2" x14ac:dyDescent="0.25">
      <c r="A5162" s="264">
        <v>5093</v>
      </c>
      <c r="B5162" s="263">
        <v>128.76994349093735</v>
      </c>
    </row>
    <row r="5163" spans="1:2" x14ac:dyDescent="0.25">
      <c r="A5163" s="264">
        <v>5094</v>
      </c>
      <c r="B5163" s="263">
        <v>119.73171375809451</v>
      </c>
    </row>
    <row r="5164" spans="1:2" x14ac:dyDescent="0.25">
      <c r="A5164" s="264">
        <v>5095</v>
      </c>
      <c r="B5164" s="263">
        <v>125.34388922904378</v>
      </c>
    </row>
    <row r="5165" spans="1:2" x14ac:dyDescent="0.25">
      <c r="A5165" s="264">
        <v>5096</v>
      </c>
      <c r="B5165" s="263">
        <v>82.101172951774629</v>
      </c>
    </row>
    <row r="5166" spans="1:2" x14ac:dyDescent="0.25">
      <c r="A5166" s="264">
        <v>5097</v>
      </c>
      <c r="B5166" s="263">
        <v>155.72792996839303</v>
      </c>
    </row>
    <row r="5167" spans="1:2" x14ac:dyDescent="0.25">
      <c r="A5167" s="264">
        <v>5098</v>
      </c>
      <c r="B5167" s="263">
        <v>114.3395674928455</v>
      </c>
    </row>
    <row r="5168" spans="1:2" x14ac:dyDescent="0.25">
      <c r="A5168" s="264">
        <v>5099</v>
      </c>
      <c r="B5168" s="263">
        <v>96.718233231214469</v>
      </c>
    </row>
    <row r="5169" spans="1:2" x14ac:dyDescent="0.25">
      <c r="A5169" s="264">
        <v>5100</v>
      </c>
      <c r="B5169" s="263">
        <v>104.96879994389833</v>
      </c>
    </row>
    <row r="5170" spans="1:2" x14ac:dyDescent="0.25">
      <c r="A5170" s="264">
        <v>5101</v>
      </c>
      <c r="B5170" s="263">
        <v>158.67464297821658</v>
      </c>
    </row>
    <row r="5171" spans="1:2" x14ac:dyDescent="0.25">
      <c r="A5171" s="264">
        <v>5102</v>
      </c>
      <c r="B5171" s="263">
        <v>117.06578808258074</v>
      </c>
    </row>
    <row r="5172" spans="1:2" x14ac:dyDescent="0.25">
      <c r="A5172" s="264">
        <v>5103</v>
      </c>
      <c r="B5172" s="263">
        <v>97.034951339617066</v>
      </c>
    </row>
    <row r="5173" spans="1:2" x14ac:dyDescent="0.25">
      <c r="A5173" s="264">
        <v>5104</v>
      </c>
      <c r="B5173" s="263">
        <v>92.993017447882451</v>
      </c>
    </row>
    <row r="5174" spans="1:2" x14ac:dyDescent="0.25">
      <c r="A5174" s="264">
        <v>5105</v>
      </c>
      <c r="B5174" s="263">
        <v>102.45750220356189</v>
      </c>
    </row>
    <row r="5175" spans="1:2" x14ac:dyDescent="0.25">
      <c r="A5175" s="264">
        <v>5106</v>
      </c>
      <c r="B5175" s="263">
        <v>167.42645832152328</v>
      </c>
    </row>
    <row r="5176" spans="1:2" x14ac:dyDescent="0.25">
      <c r="A5176" s="264">
        <v>5107</v>
      </c>
      <c r="B5176" s="263">
        <v>125.86833936028384</v>
      </c>
    </row>
    <row r="5177" spans="1:2" x14ac:dyDescent="0.25">
      <c r="A5177" s="264">
        <v>5108</v>
      </c>
      <c r="B5177" s="263">
        <v>92.054579574259861</v>
      </c>
    </row>
    <row r="5178" spans="1:2" x14ac:dyDescent="0.25">
      <c r="A5178" s="264">
        <v>5109</v>
      </c>
      <c r="B5178" s="263">
        <v>110.68631714440417</v>
      </c>
    </row>
    <row r="5179" spans="1:2" x14ac:dyDescent="0.25">
      <c r="A5179" s="264">
        <v>5110</v>
      </c>
      <c r="B5179" s="263">
        <v>124.94858648389194</v>
      </c>
    </row>
    <row r="5180" spans="1:2" x14ac:dyDescent="0.25">
      <c r="A5180" s="264">
        <v>5111</v>
      </c>
      <c r="B5180" s="263">
        <v>120.27512102662102</v>
      </c>
    </row>
    <row r="5181" spans="1:2" x14ac:dyDescent="0.25">
      <c r="A5181" s="264">
        <v>5112</v>
      </c>
      <c r="B5181" s="263">
        <v>128.91603488340996</v>
      </c>
    </row>
    <row r="5182" spans="1:2" x14ac:dyDescent="0.25">
      <c r="A5182" s="264">
        <v>5113</v>
      </c>
      <c r="B5182" s="263">
        <v>99.879594313269223</v>
      </c>
    </row>
    <row r="5183" spans="1:2" x14ac:dyDescent="0.25">
      <c r="A5183" s="264">
        <v>5114</v>
      </c>
      <c r="B5183" s="263">
        <v>157.18423279837614</v>
      </c>
    </row>
    <row r="5184" spans="1:2" x14ac:dyDescent="0.25">
      <c r="A5184" s="264">
        <v>5115</v>
      </c>
      <c r="B5184" s="263">
        <v>118.47816406389248</v>
      </c>
    </row>
    <row r="5185" spans="1:2" x14ac:dyDescent="0.25">
      <c r="A5185" s="264">
        <v>5116</v>
      </c>
      <c r="B5185" s="263">
        <v>84.797283276751926</v>
      </c>
    </row>
    <row r="5186" spans="1:2" x14ac:dyDescent="0.25">
      <c r="A5186" s="264">
        <v>5117</v>
      </c>
      <c r="B5186" s="263">
        <v>179.28604429223304</v>
      </c>
    </row>
    <row r="5187" spans="1:2" x14ac:dyDescent="0.25">
      <c r="A5187" s="264">
        <v>5118</v>
      </c>
      <c r="B5187" s="263">
        <v>136.28578105213006</v>
      </c>
    </row>
    <row r="5188" spans="1:2" x14ac:dyDescent="0.25">
      <c r="A5188" s="264">
        <v>5119</v>
      </c>
      <c r="B5188" s="263">
        <v>118.91857836490215</v>
      </c>
    </row>
    <row r="5189" spans="1:2" x14ac:dyDescent="0.25">
      <c r="A5189" s="264">
        <v>5120</v>
      </c>
      <c r="B5189" s="263">
        <v>140.06383630064823</v>
      </c>
    </row>
    <row r="5190" spans="1:2" x14ac:dyDescent="0.25">
      <c r="A5190" s="264">
        <v>5121</v>
      </c>
      <c r="B5190" s="263">
        <v>137.8062579992843</v>
      </c>
    </row>
    <row r="5191" spans="1:2" x14ac:dyDescent="0.25">
      <c r="A5191" s="264">
        <v>5122</v>
      </c>
      <c r="B5191" s="263">
        <v>93.65821289290983</v>
      </c>
    </row>
    <row r="5192" spans="1:2" x14ac:dyDescent="0.25">
      <c r="A5192" s="264">
        <v>5123</v>
      </c>
      <c r="B5192" s="263">
        <v>99.47580794751272</v>
      </c>
    </row>
    <row r="5193" spans="1:2" x14ac:dyDescent="0.25">
      <c r="A5193" s="264">
        <v>5124</v>
      </c>
      <c r="B5193" s="263">
        <v>94.045716148304209</v>
      </c>
    </row>
    <row r="5194" spans="1:2" x14ac:dyDescent="0.25">
      <c r="A5194" s="264">
        <v>5125</v>
      </c>
      <c r="B5194" s="263">
        <v>130.34261919488799</v>
      </c>
    </row>
    <row r="5195" spans="1:2" x14ac:dyDescent="0.25">
      <c r="A5195" s="264">
        <v>5126</v>
      </c>
      <c r="B5195" s="263">
        <v>170.52083157894327</v>
      </c>
    </row>
    <row r="5196" spans="1:2" x14ac:dyDescent="0.25">
      <c r="A5196" s="264">
        <v>5127</v>
      </c>
      <c r="B5196" s="263">
        <v>136.98448153239423</v>
      </c>
    </row>
    <row r="5197" spans="1:2" x14ac:dyDescent="0.25">
      <c r="A5197" s="264">
        <v>5128</v>
      </c>
      <c r="B5197" s="263">
        <v>128.63455606815702</v>
      </c>
    </row>
    <row r="5198" spans="1:2" x14ac:dyDescent="0.25">
      <c r="A5198" s="264">
        <v>5129</v>
      </c>
      <c r="B5198" s="263">
        <v>146.77084734678888</v>
      </c>
    </row>
    <row r="5199" spans="1:2" x14ac:dyDescent="0.25">
      <c r="A5199" s="264">
        <v>5130</v>
      </c>
      <c r="B5199" s="263">
        <v>78.532913263377182</v>
      </c>
    </row>
    <row r="5200" spans="1:2" x14ac:dyDescent="0.25">
      <c r="A5200" s="264">
        <v>5131</v>
      </c>
      <c r="B5200" s="263">
        <v>157.02457504509977</v>
      </c>
    </row>
    <row r="5201" spans="1:2" x14ac:dyDescent="0.25">
      <c r="A5201" s="264">
        <v>5132</v>
      </c>
      <c r="B5201" s="263">
        <v>79.725637215050241</v>
      </c>
    </row>
    <row r="5202" spans="1:2" x14ac:dyDescent="0.25">
      <c r="A5202" s="264">
        <v>5133</v>
      </c>
      <c r="B5202" s="263">
        <v>127.44774229395757</v>
      </c>
    </row>
    <row r="5203" spans="1:2" x14ac:dyDescent="0.25">
      <c r="A5203" s="264">
        <v>5134</v>
      </c>
      <c r="B5203" s="263">
        <v>126.88215423970293</v>
      </c>
    </row>
    <row r="5204" spans="1:2" x14ac:dyDescent="0.25">
      <c r="A5204" s="264">
        <v>5135</v>
      </c>
      <c r="B5204" s="263">
        <v>80.790239082687521</v>
      </c>
    </row>
    <row r="5205" spans="1:2" x14ac:dyDescent="0.25">
      <c r="A5205" s="264">
        <v>5136</v>
      </c>
      <c r="B5205" s="263">
        <v>97.0080634921392</v>
      </c>
    </row>
    <row r="5206" spans="1:2" x14ac:dyDescent="0.25">
      <c r="A5206" s="264">
        <v>5137</v>
      </c>
      <c r="B5206" s="263">
        <v>109.04283604565654</v>
      </c>
    </row>
    <row r="5207" spans="1:2" x14ac:dyDescent="0.25">
      <c r="A5207" s="264">
        <v>5138</v>
      </c>
      <c r="B5207" s="263">
        <v>156.71373491247968</v>
      </c>
    </row>
    <row r="5208" spans="1:2" x14ac:dyDescent="0.25">
      <c r="A5208" s="264">
        <v>5139</v>
      </c>
      <c r="B5208" s="263">
        <v>153.98799595542326</v>
      </c>
    </row>
    <row r="5209" spans="1:2" x14ac:dyDescent="0.25">
      <c r="A5209" s="264">
        <v>5140</v>
      </c>
      <c r="B5209" s="263">
        <v>114.508824664554</v>
      </c>
    </row>
    <row r="5210" spans="1:2" x14ac:dyDescent="0.25">
      <c r="A5210" s="264">
        <v>5141</v>
      </c>
      <c r="B5210" s="263">
        <v>145.48706021134899</v>
      </c>
    </row>
    <row r="5211" spans="1:2" x14ac:dyDescent="0.25">
      <c r="A5211" s="264">
        <v>5142</v>
      </c>
      <c r="B5211" s="263">
        <v>132.4771414731014</v>
      </c>
    </row>
    <row r="5212" spans="1:2" x14ac:dyDescent="0.25">
      <c r="A5212" s="264">
        <v>5143</v>
      </c>
      <c r="B5212" s="263">
        <v>107.11078595335729</v>
      </c>
    </row>
    <row r="5213" spans="1:2" x14ac:dyDescent="0.25">
      <c r="A5213" s="264">
        <v>5144</v>
      </c>
      <c r="B5213" s="263">
        <v>77.419350297820841</v>
      </c>
    </row>
    <row r="5214" spans="1:2" x14ac:dyDescent="0.25">
      <c r="A5214" s="264">
        <v>5145</v>
      </c>
      <c r="B5214" s="263">
        <v>73.660561259368748</v>
      </c>
    </row>
    <row r="5215" spans="1:2" x14ac:dyDescent="0.25">
      <c r="A5215" s="264">
        <v>5146</v>
      </c>
      <c r="B5215" s="263">
        <v>113.82801722352418</v>
      </c>
    </row>
    <row r="5216" spans="1:2" x14ac:dyDescent="0.25">
      <c r="A5216" s="264">
        <v>5147</v>
      </c>
      <c r="B5216" s="263">
        <v>152.97269662113985</v>
      </c>
    </row>
    <row r="5217" spans="1:2" x14ac:dyDescent="0.25">
      <c r="A5217" s="264">
        <v>5148</v>
      </c>
      <c r="B5217" s="263">
        <v>91.344587686676846</v>
      </c>
    </row>
    <row r="5218" spans="1:2" x14ac:dyDescent="0.25">
      <c r="A5218" s="264">
        <v>5149</v>
      </c>
      <c r="B5218" s="263">
        <v>95.158910147603564</v>
      </c>
    </row>
    <row r="5219" spans="1:2" x14ac:dyDescent="0.25">
      <c r="A5219" s="264">
        <v>5150</v>
      </c>
      <c r="B5219" s="263">
        <v>92.758901130959828</v>
      </c>
    </row>
    <row r="5220" spans="1:2" x14ac:dyDescent="0.25">
      <c r="A5220" s="264">
        <v>5151</v>
      </c>
      <c r="B5220" s="263">
        <v>112.29461909963176</v>
      </c>
    </row>
    <row r="5221" spans="1:2" x14ac:dyDescent="0.25">
      <c r="A5221" s="264">
        <v>5152</v>
      </c>
      <c r="B5221" s="263">
        <v>135.934453422378</v>
      </c>
    </row>
    <row r="5222" spans="1:2" x14ac:dyDescent="0.25">
      <c r="A5222" s="264">
        <v>5153</v>
      </c>
      <c r="B5222" s="263">
        <v>133.27736224566542</v>
      </c>
    </row>
    <row r="5223" spans="1:2" x14ac:dyDescent="0.25">
      <c r="A5223" s="264">
        <v>5154</v>
      </c>
      <c r="B5223" s="263">
        <v>130.87391676159535</v>
      </c>
    </row>
    <row r="5224" spans="1:2" x14ac:dyDescent="0.25">
      <c r="A5224" s="264">
        <v>5155</v>
      </c>
      <c r="B5224" s="263">
        <v>100.37426656616005</v>
      </c>
    </row>
    <row r="5225" spans="1:2" x14ac:dyDescent="0.25">
      <c r="A5225" s="264">
        <v>5156</v>
      </c>
      <c r="B5225" s="263">
        <v>129.99717556079997</v>
      </c>
    </row>
    <row r="5226" spans="1:2" x14ac:dyDescent="0.25">
      <c r="A5226" s="264">
        <v>5157</v>
      </c>
      <c r="B5226" s="263">
        <v>107.1770606236024</v>
      </c>
    </row>
    <row r="5227" spans="1:2" x14ac:dyDescent="0.25">
      <c r="A5227" s="264">
        <v>5158</v>
      </c>
      <c r="B5227" s="263">
        <v>130.09022508085627</v>
      </c>
    </row>
    <row r="5228" spans="1:2" x14ac:dyDescent="0.25">
      <c r="A5228" s="264">
        <v>5159</v>
      </c>
      <c r="B5228" s="263">
        <v>167.36484578835478</v>
      </c>
    </row>
    <row r="5229" spans="1:2" x14ac:dyDescent="0.25">
      <c r="A5229" s="264">
        <v>5160</v>
      </c>
      <c r="B5229" s="263">
        <v>125.32870267880008</v>
      </c>
    </row>
    <row r="5230" spans="1:2" x14ac:dyDescent="0.25">
      <c r="A5230" s="264">
        <v>5161</v>
      </c>
      <c r="B5230" s="263">
        <v>131.36750116146538</v>
      </c>
    </row>
    <row r="5231" spans="1:2" x14ac:dyDescent="0.25">
      <c r="A5231" s="264">
        <v>5162</v>
      </c>
      <c r="B5231" s="263">
        <v>120.15249085145926</v>
      </c>
    </row>
    <row r="5232" spans="1:2" x14ac:dyDescent="0.25">
      <c r="A5232" s="264">
        <v>5163</v>
      </c>
      <c r="B5232" s="263">
        <v>166.52815760292899</v>
      </c>
    </row>
    <row r="5233" spans="1:2" x14ac:dyDescent="0.25">
      <c r="A5233" s="264">
        <v>5164</v>
      </c>
      <c r="B5233" s="263">
        <v>141.5103212024315</v>
      </c>
    </row>
    <row r="5234" spans="1:2" x14ac:dyDescent="0.25">
      <c r="A5234" s="264">
        <v>5165</v>
      </c>
      <c r="B5234" s="263">
        <v>90.736218578695826</v>
      </c>
    </row>
    <row r="5235" spans="1:2" x14ac:dyDescent="0.25">
      <c r="A5235" s="264">
        <v>5166</v>
      </c>
      <c r="B5235" s="263">
        <v>115.2774882771203</v>
      </c>
    </row>
    <row r="5236" spans="1:2" x14ac:dyDescent="0.25">
      <c r="A5236" s="264">
        <v>5167</v>
      </c>
      <c r="B5236" s="263">
        <v>143.55535197160745</v>
      </c>
    </row>
    <row r="5237" spans="1:2" x14ac:dyDescent="0.25">
      <c r="A5237" s="264">
        <v>5168</v>
      </c>
      <c r="B5237" s="263">
        <v>134.65418561894685</v>
      </c>
    </row>
    <row r="5238" spans="1:2" x14ac:dyDescent="0.25">
      <c r="A5238" s="264">
        <v>5169</v>
      </c>
      <c r="B5238" s="263">
        <v>93.752958161240002</v>
      </c>
    </row>
    <row r="5239" spans="1:2" x14ac:dyDescent="0.25">
      <c r="A5239" s="264">
        <v>5170</v>
      </c>
      <c r="B5239" s="263">
        <v>110.58582974289934</v>
      </c>
    </row>
    <row r="5240" spans="1:2" x14ac:dyDescent="0.25">
      <c r="A5240" s="264">
        <v>5171</v>
      </c>
      <c r="B5240" s="263">
        <v>126.91228290753982</v>
      </c>
    </row>
    <row r="5241" spans="1:2" x14ac:dyDescent="0.25">
      <c r="A5241" s="264">
        <v>5172</v>
      </c>
      <c r="B5241" s="263">
        <v>136.80074788462088</v>
      </c>
    </row>
    <row r="5242" spans="1:2" x14ac:dyDescent="0.25">
      <c r="A5242" s="264">
        <v>5173</v>
      </c>
      <c r="B5242" s="263">
        <v>147.03559923172185</v>
      </c>
    </row>
    <row r="5243" spans="1:2" x14ac:dyDescent="0.25">
      <c r="A5243" s="264">
        <v>5174</v>
      </c>
      <c r="B5243" s="263">
        <v>141.0775067060905</v>
      </c>
    </row>
    <row r="5244" spans="1:2" x14ac:dyDescent="0.25">
      <c r="A5244" s="264">
        <v>5175</v>
      </c>
      <c r="B5244" s="263">
        <v>99.988529167314525</v>
      </c>
    </row>
    <row r="5245" spans="1:2" x14ac:dyDescent="0.25">
      <c r="A5245" s="264">
        <v>5176</v>
      </c>
      <c r="B5245" s="263">
        <v>117.85983469938321</v>
      </c>
    </row>
    <row r="5246" spans="1:2" x14ac:dyDescent="0.25">
      <c r="A5246" s="264">
        <v>5177</v>
      </c>
      <c r="B5246" s="263">
        <v>155.68108131452507</v>
      </c>
    </row>
    <row r="5247" spans="1:2" x14ac:dyDescent="0.25">
      <c r="A5247" s="264">
        <v>5178</v>
      </c>
      <c r="B5247" s="263">
        <v>96.899883111438456</v>
      </c>
    </row>
    <row r="5248" spans="1:2" x14ac:dyDescent="0.25">
      <c r="A5248" s="264">
        <v>5179</v>
      </c>
      <c r="B5248" s="263">
        <v>133.4574924140465</v>
      </c>
    </row>
    <row r="5249" spans="1:2" x14ac:dyDescent="0.25">
      <c r="A5249" s="264">
        <v>5180</v>
      </c>
      <c r="B5249" s="263">
        <v>123.94000982326345</v>
      </c>
    </row>
    <row r="5250" spans="1:2" x14ac:dyDescent="0.25">
      <c r="A5250" s="264">
        <v>5181</v>
      </c>
      <c r="B5250" s="263">
        <v>104.32688626395438</v>
      </c>
    </row>
    <row r="5251" spans="1:2" x14ac:dyDescent="0.25">
      <c r="A5251" s="264">
        <v>5182</v>
      </c>
      <c r="B5251" s="263">
        <v>108.07281860554824</v>
      </c>
    </row>
    <row r="5252" spans="1:2" x14ac:dyDescent="0.25">
      <c r="A5252" s="264">
        <v>5183</v>
      </c>
      <c r="B5252" s="263">
        <v>118.26751810079409</v>
      </c>
    </row>
    <row r="5253" spans="1:2" x14ac:dyDescent="0.25">
      <c r="A5253" s="264">
        <v>5184</v>
      </c>
      <c r="B5253" s="263">
        <v>107.04040576041614</v>
      </c>
    </row>
    <row r="5254" spans="1:2" x14ac:dyDescent="0.25">
      <c r="A5254" s="264">
        <v>5185</v>
      </c>
      <c r="B5254" s="263">
        <v>142.67064498294076</v>
      </c>
    </row>
    <row r="5255" spans="1:2" x14ac:dyDescent="0.25">
      <c r="A5255" s="264">
        <v>5186</v>
      </c>
      <c r="B5255" s="263">
        <v>133.85039727155646</v>
      </c>
    </row>
    <row r="5256" spans="1:2" x14ac:dyDescent="0.25">
      <c r="A5256" s="264">
        <v>5187</v>
      </c>
      <c r="B5256" s="263">
        <v>101.22746097373603</v>
      </c>
    </row>
    <row r="5257" spans="1:2" x14ac:dyDescent="0.25">
      <c r="A5257" s="264">
        <v>5188</v>
      </c>
      <c r="B5257" s="263">
        <v>122.68717987164104</v>
      </c>
    </row>
    <row r="5258" spans="1:2" x14ac:dyDescent="0.25">
      <c r="A5258" s="264">
        <v>5189</v>
      </c>
      <c r="B5258" s="263">
        <v>161.4019994825787</v>
      </c>
    </row>
    <row r="5259" spans="1:2" x14ac:dyDescent="0.25">
      <c r="A5259" s="264">
        <v>5190</v>
      </c>
      <c r="B5259" s="263">
        <v>162.41007679485153</v>
      </c>
    </row>
    <row r="5260" spans="1:2" x14ac:dyDescent="0.25">
      <c r="A5260" s="264">
        <v>5191</v>
      </c>
      <c r="B5260" s="263">
        <v>118.98564640346032</v>
      </c>
    </row>
    <row r="5261" spans="1:2" x14ac:dyDescent="0.25">
      <c r="A5261" s="264">
        <v>5192</v>
      </c>
      <c r="B5261" s="263">
        <v>130.58500639627601</v>
      </c>
    </row>
    <row r="5262" spans="1:2" x14ac:dyDescent="0.25">
      <c r="A5262" s="264">
        <v>5193</v>
      </c>
      <c r="B5262" s="263">
        <v>118.59973263086921</v>
      </c>
    </row>
    <row r="5263" spans="1:2" x14ac:dyDescent="0.25">
      <c r="A5263" s="264">
        <v>5194</v>
      </c>
      <c r="B5263" s="263">
        <v>136.15643064442602</v>
      </c>
    </row>
    <row r="5264" spans="1:2" x14ac:dyDescent="0.25">
      <c r="A5264" s="264">
        <v>5195</v>
      </c>
      <c r="B5264" s="263">
        <v>97.735401938245317</v>
      </c>
    </row>
    <row r="5265" spans="1:2" x14ac:dyDescent="0.25">
      <c r="A5265" s="264">
        <v>5196</v>
      </c>
      <c r="B5265" s="263">
        <v>140.93686119838455</v>
      </c>
    </row>
    <row r="5266" spans="1:2" x14ac:dyDescent="0.25">
      <c r="A5266" s="264">
        <v>5197</v>
      </c>
      <c r="B5266" s="263">
        <v>113.91981915819751</v>
      </c>
    </row>
    <row r="5267" spans="1:2" x14ac:dyDescent="0.25">
      <c r="A5267" s="264">
        <v>5198</v>
      </c>
      <c r="B5267" s="263">
        <v>143.44341056621761</v>
      </c>
    </row>
    <row r="5268" spans="1:2" x14ac:dyDescent="0.25">
      <c r="A5268" s="264">
        <v>5199</v>
      </c>
      <c r="B5268" s="263">
        <v>122.42862447601351</v>
      </c>
    </row>
    <row r="5269" spans="1:2" x14ac:dyDescent="0.25">
      <c r="A5269" s="264">
        <v>5200</v>
      </c>
      <c r="B5269" s="263">
        <v>117.52108117332097</v>
      </c>
    </row>
    <row r="5270" spans="1:2" x14ac:dyDescent="0.25">
      <c r="A5270" s="264">
        <v>5201</v>
      </c>
      <c r="B5270" s="263">
        <v>136.43869654431728</v>
      </c>
    </row>
    <row r="5271" spans="1:2" x14ac:dyDescent="0.25">
      <c r="A5271" s="264">
        <v>5202</v>
      </c>
      <c r="B5271" s="263">
        <v>147.50905461889059</v>
      </c>
    </row>
    <row r="5272" spans="1:2" x14ac:dyDescent="0.25">
      <c r="A5272" s="264">
        <v>5203</v>
      </c>
      <c r="B5272" s="263">
        <v>126.87330638145917</v>
      </c>
    </row>
    <row r="5273" spans="1:2" x14ac:dyDescent="0.25">
      <c r="A5273" s="264">
        <v>5204</v>
      </c>
      <c r="B5273" s="263">
        <v>123.08855509263171</v>
      </c>
    </row>
    <row r="5274" spans="1:2" x14ac:dyDescent="0.25">
      <c r="A5274" s="264">
        <v>5205</v>
      </c>
      <c r="B5274" s="263">
        <v>146.6779674265922</v>
      </c>
    </row>
    <row r="5275" spans="1:2" x14ac:dyDescent="0.25">
      <c r="A5275" s="264">
        <v>5206</v>
      </c>
      <c r="B5275" s="263">
        <v>58.814734400238237</v>
      </c>
    </row>
    <row r="5276" spans="1:2" x14ac:dyDescent="0.25">
      <c r="A5276" s="264">
        <v>5207</v>
      </c>
      <c r="B5276" s="263">
        <v>119.51433938612739</v>
      </c>
    </row>
    <row r="5277" spans="1:2" x14ac:dyDescent="0.25">
      <c r="A5277" s="264">
        <v>5208</v>
      </c>
      <c r="B5277" s="263">
        <v>90.460527885998331</v>
      </c>
    </row>
    <row r="5278" spans="1:2" x14ac:dyDescent="0.25">
      <c r="A5278" s="264">
        <v>5209</v>
      </c>
      <c r="B5278" s="263">
        <v>74.666133506117404</v>
      </c>
    </row>
    <row r="5279" spans="1:2" x14ac:dyDescent="0.25">
      <c r="A5279" s="264">
        <v>5210</v>
      </c>
      <c r="B5279" s="263">
        <v>131.44766804732134</v>
      </c>
    </row>
    <row r="5280" spans="1:2" x14ac:dyDescent="0.25">
      <c r="A5280" s="264">
        <v>5211</v>
      </c>
      <c r="B5280" s="263">
        <v>127.43180003106534</v>
      </c>
    </row>
    <row r="5281" spans="1:2" x14ac:dyDescent="0.25">
      <c r="A5281" s="264">
        <v>5212</v>
      </c>
      <c r="B5281" s="263">
        <v>116.13995553323545</v>
      </c>
    </row>
    <row r="5282" spans="1:2" x14ac:dyDescent="0.25">
      <c r="A5282" s="264">
        <v>5213</v>
      </c>
      <c r="B5282" s="263">
        <v>137.17268155920925</v>
      </c>
    </row>
    <row r="5283" spans="1:2" x14ac:dyDescent="0.25">
      <c r="A5283" s="264">
        <v>5214</v>
      </c>
      <c r="B5283" s="263">
        <v>115.49619359062373</v>
      </c>
    </row>
    <row r="5284" spans="1:2" x14ac:dyDescent="0.25">
      <c r="A5284" s="264">
        <v>5215</v>
      </c>
      <c r="B5284" s="263">
        <v>119.86923125888651</v>
      </c>
    </row>
    <row r="5285" spans="1:2" x14ac:dyDescent="0.25">
      <c r="A5285" s="264">
        <v>5216</v>
      </c>
      <c r="B5285" s="263">
        <v>126.72586083420326</v>
      </c>
    </row>
    <row r="5286" spans="1:2" x14ac:dyDescent="0.25">
      <c r="A5286" s="264">
        <v>5217</v>
      </c>
      <c r="B5286" s="263">
        <v>80.851232074394034</v>
      </c>
    </row>
    <row r="5287" spans="1:2" x14ac:dyDescent="0.25">
      <c r="A5287" s="264">
        <v>5218</v>
      </c>
      <c r="B5287" s="263">
        <v>163.7166783637802</v>
      </c>
    </row>
    <row r="5288" spans="1:2" x14ac:dyDescent="0.25">
      <c r="A5288" s="264">
        <v>5219</v>
      </c>
      <c r="B5288" s="263">
        <v>90.739408172815047</v>
      </c>
    </row>
    <row r="5289" spans="1:2" x14ac:dyDescent="0.25">
      <c r="A5289" s="264">
        <v>5220</v>
      </c>
      <c r="B5289" s="263">
        <v>120.20638079622462</v>
      </c>
    </row>
    <row r="5290" spans="1:2" x14ac:dyDescent="0.25">
      <c r="A5290" s="264">
        <v>5221</v>
      </c>
      <c r="B5290" s="263">
        <v>150.72541995303848</v>
      </c>
    </row>
    <row r="5291" spans="1:2" x14ac:dyDescent="0.25">
      <c r="A5291" s="264">
        <v>5222</v>
      </c>
      <c r="B5291" s="263">
        <v>139.07355239818787</v>
      </c>
    </row>
    <row r="5292" spans="1:2" x14ac:dyDescent="0.25">
      <c r="A5292" s="264">
        <v>5223</v>
      </c>
      <c r="B5292" s="263">
        <v>72.586652127782983</v>
      </c>
    </row>
    <row r="5293" spans="1:2" x14ac:dyDescent="0.25">
      <c r="A5293" s="264">
        <v>5224</v>
      </c>
      <c r="B5293" s="263">
        <v>131.12358270155391</v>
      </c>
    </row>
    <row r="5294" spans="1:2" x14ac:dyDescent="0.25">
      <c r="A5294" s="264">
        <v>5225</v>
      </c>
      <c r="B5294" s="263">
        <v>153.10793132393491</v>
      </c>
    </row>
    <row r="5295" spans="1:2" x14ac:dyDescent="0.25">
      <c r="A5295" s="264">
        <v>5226</v>
      </c>
      <c r="B5295" s="263">
        <v>120.38080580354371</v>
      </c>
    </row>
    <row r="5296" spans="1:2" x14ac:dyDescent="0.25">
      <c r="A5296" s="264">
        <v>5227</v>
      </c>
      <c r="B5296" s="263">
        <v>146.51667248256982</v>
      </c>
    </row>
    <row r="5297" spans="1:2" x14ac:dyDescent="0.25">
      <c r="A5297" s="264">
        <v>5228</v>
      </c>
      <c r="B5297" s="263">
        <v>116.85503846629432</v>
      </c>
    </row>
    <row r="5298" spans="1:2" x14ac:dyDescent="0.25">
      <c r="A5298" s="264">
        <v>5229</v>
      </c>
      <c r="B5298" s="263">
        <v>117.83003852481474</v>
      </c>
    </row>
    <row r="5299" spans="1:2" x14ac:dyDescent="0.25">
      <c r="A5299" s="264">
        <v>5230</v>
      </c>
      <c r="B5299" s="263">
        <v>120.22575080897596</v>
      </c>
    </row>
    <row r="5300" spans="1:2" x14ac:dyDescent="0.25">
      <c r="A5300" s="264">
        <v>5231</v>
      </c>
      <c r="B5300" s="263">
        <v>108.91034290863665</v>
      </c>
    </row>
    <row r="5301" spans="1:2" x14ac:dyDescent="0.25">
      <c r="A5301" s="264">
        <v>5232</v>
      </c>
      <c r="B5301" s="263">
        <v>139.68323635250692</v>
      </c>
    </row>
    <row r="5302" spans="1:2" x14ac:dyDescent="0.25">
      <c r="A5302" s="264">
        <v>5233</v>
      </c>
      <c r="B5302" s="263">
        <v>129.09381832784183</v>
      </c>
    </row>
    <row r="5303" spans="1:2" x14ac:dyDescent="0.25">
      <c r="A5303" s="264">
        <v>5234</v>
      </c>
      <c r="B5303" s="263">
        <v>97.575882496711557</v>
      </c>
    </row>
    <row r="5304" spans="1:2" x14ac:dyDescent="0.25">
      <c r="A5304" s="264">
        <v>5235</v>
      </c>
      <c r="B5304" s="263">
        <v>158.97380618954668</v>
      </c>
    </row>
    <row r="5305" spans="1:2" x14ac:dyDescent="0.25">
      <c r="A5305" s="264">
        <v>5236</v>
      </c>
      <c r="B5305" s="263">
        <v>105.24830434103436</v>
      </c>
    </row>
    <row r="5306" spans="1:2" x14ac:dyDescent="0.25">
      <c r="A5306" s="264">
        <v>5237</v>
      </c>
      <c r="B5306" s="263">
        <v>137.42622251934179</v>
      </c>
    </row>
    <row r="5307" spans="1:2" x14ac:dyDescent="0.25">
      <c r="A5307" s="264">
        <v>5238</v>
      </c>
      <c r="B5307" s="263">
        <v>94.721694281017207</v>
      </c>
    </row>
    <row r="5308" spans="1:2" x14ac:dyDescent="0.25">
      <c r="A5308" s="264">
        <v>5239</v>
      </c>
      <c r="B5308" s="263">
        <v>87.56056916296393</v>
      </c>
    </row>
    <row r="5309" spans="1:2" x14ac:dyDescent="0.25">
      <c r="A5309" s="264">
        <v>5240</v>
      </c>
      <c r="B5309" s="263">
        <v>100.45158950683624</v>
      </c>
    </row>
    <row r="5310" spans="1:2" x14ac:dyDescent="0.25">
      <c r="A5310" s="264">
        <v>5241</v>
      </c>
      <c r="B5310" s="263">
        <v>131.75372251322844</v>
      </c>
    </row>
    <row r="5311" spans="1:2" x14ac:dyDescent="0.25">
      <c r="A5311" s="264">
        <v>5242</v>
      </c>
      <c r="B5311" s="263">
        <v>88.117871037871197</v>
      </c>
    </row>
    <row r="5312" spans="1:2" x14ac:dyDescent="0.25">
      <c r="A5312" s="264">
        <v>5243</v>
      </c>
      <c r="B5312" s="263">
        <v>85.444552443412093</v>
      </c>
    </row>
    <row r="5313" spans="1:2" x14ac:dyDescent="0.25">
      <c r="A5313" s="264">
        <v>5244</v>
      </c>
      <c r="B5313" s="263">
        <v>128.00182142766397</v>
      </c>
    </row>
    <row r="5314" spans="1:2" x14ac:dyDescent="0.25">
      <c r="A5314" s="264">
        <v>5245</v>
      </c>
      <c r="B5314" s="263">
        <v>98.165365597584994</v>
      </c>
    </row>
    <row r="5315" spans="1:2" x14ac:dyDescent="0.25">
      <c r="A5315" s="264">
        <v>5246</v>
      </c>
      <c r="B5315" s="263">
        <v>134.26087325812716</v>
      </c>
    </row>
    <row r="5316" spans="1:2" x14ac:dyDescent="0.25">
      <c r="A5316" s="264">
        <v>5247</v>
      </c>
      <c r="B5316" s="263">
        <v>172.43076507441776</v>
      </c>
    </row>
    <row r="5317" spans="1:2" x14ac:dyDescent="0.25">
      <c r="A5317" s="264">
        <v>5248</v>
      </c>
      <c r="B5317" s="263">
        <v>83.629293167374584</v>
      </c>
    </row>
    <row r="5318" spans="1:2" x14ac:dyDescent="0.25">
      <c r="A5318" s="264">
        <v>5249</v>
      </c>
      <c r="B5318" s="263">
        <v>157.38943508985099</v>
      </c>
    </row>
    <row r="5319" spans="1:2" x14ac:dyDescent="0.25">
      <c r="A5319" s="264">
        <v>5250</v>
      </c>
      <c r="B5319" s="263">
        <v>148.8177095514578</v>
      </c>
    </row>
    <row r="5320" spans="1:2" x14ac:dyDescent="0.25">
      <c r="A5320" s="264">
        <v>5251</v>
      </c>
      <c r="B5320" s="263">
        <v>112.84568931069576</v>
      </c>
    </row>
    <row r="5321" spans="1:2" x14ac:dyDescent="0.25">
      <c r="A5321" s="264">
        <v>5252</v>
      </c>
      <c r="B5321" s="263">
        <v>139.9611948276814</v>
      </c>
    </row>
    <row r="5322" spans="1:2" x14ac:dyDescent="0.25">
      <c r="A5322" s="264">
        <v>5253</v>
      </c>
      <c r="B5322" s="263">
        <v>114.61013827487595</v>
      </c>
    </row>
    <row r="5323" spans="1:2" x14ac:dyDescent="0.25">
      <c r="A5323" s="264">
        <v>5254</v>
      </c>
      <c r="B5323" s="263">
        <v>113.88402654138767</v>
      </c>
    </row>
    <row r="5324" spans="1:2" x14ac:dyDescent="0.25">
      <c r="A5324" s="264">
        <v>5255</v>
      </c>
      <c r="B5324" s="263">
        <v>112.23337343206194</v>
      </c>
    </row>
    <row r="5325" spans="1:2" x14ac:dyDescent="0.25">
      <c r="A5325" s="264">
        <v>5256</v>
      </c>
      <c r="B5325" s="263">
        <v>121.67375348350777</v>
      </c>
    </row>
    <row r="5326" spans="1:2" x14ac:dyDescent="0.25">
      <c r="A5326" s="264">
        <v>5257</v>
      </c>
      <c r="B5326" s="263">
        <v>85.694615596625695</v>
      </c>
    </row>
    <row r="5327" spans="1:2" x14ac:dyDescent="0.25">
      <c r="A5327" s="264">
        <v>5258</v>
      </c>
      <c r="B5327" s="263">
        <v>132.67761273279589</v>
      </c>
    </row>
    <row r="5328" spans="1:2" x14ac:dyDescent="0.25">
      <c r="A5328" s="264">
        <v>5259</v>
      </c>
      <c r="B5328" s="263">
        <v>169.82255627110578</v>
      </c>
    </row>
    <row r="5329" spans="1:2" x14ac:dyDescent="0.25">
      <c r="A5329" s="264">
        <v>5260</v>
      </c>
      <c r="B5329" s="263">
        <v>138.17981541780745</v>
      </c>
    </row>
    <row r="5330" spans="1:2" x14ac:dyDescent="0.25">
      <c r="A5330" s="264">
        <v>5261</v>
      </c>
      <c r="B5330" s="263">
        <v>91.488737279434531</v>
      </c>
    </row>
    <row r="5331" spans="1:2" x14ac:dyDescent="0.25">
      <c r="A5331" s="264">
        <v>5262</v>
      </c>
      <c r="B5331" s="263">
        <v>130.8003579233646</v>
      </c>
    </row>
    <row r="5332" spans="1:2" x14ac:dyDescent="0.25">
      <c r="A5332" s="264">
        <v>5263</v>
      </c>
      <c r="B5332" s="263">
        <v>104.48282865888378</v>
      </c>
    </row>
    <row r="5333" spans="1:2" x14ac:dyDescent="0.25">
      <c r="A5333" s="264">
        <v>5264</v>
      </c>
      <c r="B5333" s="263">
        <v>105.20972346388682</v>
      </c>
    </row>
    <row r="5334" spans="1:2" x14ac:dyDescent="0.25">
      <c r="A5334" s="264">
        <v>5265</v>
      </c>
      <c r="B5334" s="263">
        <v>113.68642274237135</v>
      </c>
    </row>
    <row r="5335" spans="1:2" x14ac:dyDescent="0.25">
      <c r="A5335" s="264">
        <v>5266</v>
      </c>
      <c r="B5335" s="263">
        <v>155.49491014504059</v>
      </c>
    </row>
    <row r="5336" spans="1:2" x14ac:dyDescent="0.25">
      <c r="A5336" s="264">
        <v>5267</v>
      </c>
      <c r="B5336" s="263">
        <v>116.11877743378687</v>
      </c>
    </row>
    <row r="5337" spans="1:2" x14ac:dyDescent="0.25">
      <c r="A5337" s="264">
        <v>5268</v>
      </c>
      <c r="B5337" s="263">
        <v>120.37312453171488</v>
      </c>
    </row>
    <row r="5338" spans="1:2" x14ac:dyDescent="0.25">
      <c r="A5338" s="264">
        <v>5269</v>
      </c>
      <c r="B5338" s="263">
        <v>161.85594541355039</v>
      </c>
    </row>
    <row r="5339" spans="1:2" x14ac:dyDescent="0.25">
      <c r="A5339" s="264">
        <v>5270</v>
      </c>
      <c r="B5339" s="263">
        <v>83.888671173698384</v>
      </c>
    </row>
    <row r="5340" spans="1:2" x14ac:dyDescent="0.25">
      <c r="A5340" s="264">
        <v>5271</v>
      </c>
      <c r="B5340" s="263">
        <v>116.69983353205323</v>
      </c>
    </row>
    <row r="5341" spans="1:2" x14ac:dyDescent="0.25">
      <c r="A5341" s="264">
        <v>5272</v>
      </c>
      <c r="B5341" s="263">
        <v>136.14445728836208</v>
      </c>
    </row>
    <row r="5342" spans="1:2" x14ac:dyDescent="0.25">
      <c r="A5342" s="264">
        <v>5273</v>
      </c>
      <c r="B5342" s="263">
        <v>94.049982769140513</v>
      </c>
    </row>
    <row r="5343" spans="1:2" x14ac:dyDescent="0.25">
      <c r="A5343" s="264">
        <v>5274</v>
      </c>
      <c r="B5343" s="263">
        <v>106.70882808226312</v>
      </c>
    </row>
    <row r="5344" spans="1:2" x14ac:dyDescent="0.25">
      <c r="A5344" s="264">
        <v>5275</v>
      </c>
      <c r="B5344" s="263">
        <v>124.0067998587602</v>
      </c>
    </row>
    <row r="5345" spans="1:2" x14ac:dyDescent="0.25">
      <c r="A5345" s="264">
        <v>5276</v>
      </c>
      <c r="B5345" s="263">
        <v>76.929941359363568</v>
      </c>
    </row>
    <row r="5346" spans="1:2" x14ac:dyDescent="0.25">
      <c r="A5346" s="264">
        <v>5277</v>
      </c>
      <c r="B5346" s="263">
        <v>97.57752284129495</v>
      </c>
    </row>
    <row r="5347" spans="1:2" x14ac:dyDescent="0.25">
      <c r="A5347" s="264">
        <v>5278</v>
      </c>
      <c r="B5347" s="263">
        <v>95.47241324448926</v>
      </c>
    </row>
    <row r="5348" spans="1:2" x14ac:dyDescent="0.25">
      <c r="A5348" s="264">
        <v>5279</v>
      </c>
      <c r="B5348" s="263">
        <v>88.570275332517838</v>
      </c>
    </row>
    <row r="5349" spans="1:2" x14ac:dyDescent="0.25">
      <c r="A5349" s="264">
        <v>5280</v>
      </c>
      <c r="B5349" s="263">
        <v>118.20135046496419</v>
      </c>
    </row>
    <row r="5350" spans="1:2" x14ac:dyDescent="0.25">
      <c r="A5350" s="264">
        <v>5281</v>
      </c>
      <c r="B5350" s="263">
        <v>141.99816771208219</v>
      </c>
    </row>
    <row r="5351" spans="1:2" x14ac:dyDescent="0.25">
      <c r="A5351" s="264">
        <v>5282</v>
      </c>
      <c r="B5351" s="263">
        <v>112.73888430687117</v>
      </c>
    </row>
    <row r="5352" spans="1:2" x14ac:dyDescent="0.25">
      <c r="A5352" s="264">
        <v>5283</v>
      </c>
      <c r="B5352" s="263">
        <v>123.11170232781619</v>
      </c>
    </row>
    <row r="5353" spans="1:2" x14ac:dyDescent="0.25">
      <c r="A5353" s="264">
        <v>5284</v>
      </c>
      <c r="B5353" s="263">
        <v>84.039542708855492</v>
      </c>
    </row>
    <row r="5354" spans="1:2" x14ac:dyDescent="0.25">
      <c r="A5354" s="264">
        <v>5285</v>
      </c>
      <c r="B5354" s="263">
        <v>154.47989627175252</v>
      </c>
    </row>
    <row r="5355" spans="1:2" x14ac:dyDescent="0.25">
      <c r="A5355" s="264">
        <v>5286</v>
      </c>
      <c r="B5355" s="263">
        <v>156.09900205417</v>
      </c>
    </row>
    <row r="5356" spans="1:2" x14ac:dyDescent="0.25">
      <c r="A5356" s="264">
        <v>5287</v>
      </c>
      <c r="B5356" s="263">
        <v>133.81963097017615</v>
      </c>
    </row>
    <row r="5357" spans="1:2" x14ac:dyDescent="0.25">
      <c r="A5357" s="264">
        <v>5288</v>
      </c>
      <c r="B5357" s="263">
        <v>126.9076313073452</v>
      </c>
    </row>
    <row r="5358" spans="1:2" x14ac:dyDescent="0.25">
      <c r="A5358" s="264">
        <v>5289</v>
      </c>
      <c r="B5358" s="263">
        <v>131.27868531427248</v>
      </c>
    </row>
    <row r="5359" spans="1:2" x14ac:dyDescent="0.25">
      <c r="A5359" s="264">
        <v>5290</v>
      </c>
      <c r="B5359" s="263">
        <v>102.33871480610428</v>
      </c>
    </row>
    <row r="5360" spans="1:2" x14ac:dyDescent="0.25">
      <c r="A5360" s="264">
        <v>5291</v>
      </c>
      <c r="B5360" s="263">
        <v>78.557822713506539</v>
      </c>
    </row>
    <row r="5361" spans="1:2" x14ac:dyDescent="0.25">
      <c r="A5361" s="264">
        <v>5292</v>
      </c>
      <c r="B5361" s="263">
        <v>141.57769484909718</v>
      </c>
    </row>
    <row r="5362" spans="1:2" x14ac:dyDescent="0.25">
      <c r="A5362" s="264">
        <v>5293</v>
      </c>
      <c r="B5362" s="263">
        <v>84.429353911700176</v>
      </c>
    </row>
    <row r="5363" spans="1:2" x14ac:dyDescent="0.25">
      <c r="A5363" s="264">
        <v>5294</v>
      </c>
      <c r="B5363" s="263">
        <v>174.97595952319023</v>
      </c>
    </row>
    <row r="5364" spans="1:2" x14ac:dyDescent="0.25">
      <c r="A5364" s="264">
        <v>5295</v>
      </c>
      <c r="B5364" s="263">
        <v>109.39164492571899</v>
      </c>
    </row>
    <row r="5365" spans="1:2" x14ac:dyDescent="0.25">
      <c r="A5365" s="264">
        <v>5296</v>
      </c>
      <c r="B5365" s="263">
        <v>109.53446488346114</v>
      </c>
    </row>
    <row r="5366" spans="1:2" x14ac:dyDescent="0.25">
      <c r="A5366" s="264">
        <v>5297</v>
      </c>
      <c r="B5366" s="263">
        <v>88.603915601370289</v>
      </c>
    </row>
    <row r="5367" spans="1:2" x14ac:dyDescent="0.25">
      <c r="A5367" s="264">
        <v>5298</v>
      </c>
      <c r="B5367" s="263">
        <v>97.790530959644656</v>
      </c>
    </row>
    <row r="5368" spans="1:2" x14ac:dyDescent="0.25">
      <c r="A5368" s="264">
        <v>5299</v>
      </c>
      <c r="B5368" s="263">
        <v>75.606648733816101</v>
      </c>
    </row>
    <row r="5369" spans="1:2" x14ac:dyDescent="0.25">
      <c r="A5369" s="264">
        <v>5300</v>
      </c>
      <c r="B5369" s="263">
        <v>124.11266105822121</v>
      </c>
    </row>
    <row r="5370" spans="1:2" x14ac:dyDescent="0.25">
      <c r="A5370" s="264">
        <v>5301</v>
      </c>
      <c r="B5370" s="263">
        <v>100.49462303847643</v>
      </c>
    </row>
    <row r="5371" spans="1:2" x14ac:dyDescent="0.25">
      <c r="A5371" s="264">
        <v>5302</v>
      </c>
      <c r="B5371" s="263">
        <v>100.99311231361314</v>
      </c>
    </row>
    <row r="5372" spans="1:2" x14ac:dyDescent="0.25">
      <c r="A5372" s="264">
        <v>5303</v>
      </c>
      <c r="B5372" s="263">
        <v>125.39644243248389</v>
      </c>
    </row>
    <row r="5373" spans="1:2" x14ac:dyDescent="0.25">
      <c r="A5373" s="264">
        <v>5304</v>
      </c>
      <c r="B5373" s="263">
        <v>90.398756225545512</v>
      </c>
    </row>
    <row r="5374" spans="1:2" x14ac:dyDescent="0.25">
      <c r="A5374" s="264">
        <v>5305</v>
      </c>
      <c r="B5374" s="263">
        <v>150.35428571940159</v>
      </c>
    </row>
    <row r="5375" spans="1:2" x14ac:dyDescent="0.25">
      <c r="A5375" s="264">
        <v>5306</v>
      </c>
      <c r="B5375" s="263">
        <v>102.81049454248695</v>
      </c>
    </row>
    <row r="5376" spans="1:2" x14ac:dyDescent="0.25">
      <c r="A5376" s="264">
        <v>5307</v>
      </c>
      <c r="B5376" s="263">
        <v>121.95308155837434</v>
      </c>
    </row>
    <row r="5377" spans="1:2" x14ac:dyDescent="0.25">
      <c r="A5377" s="264">
        <v>5308</v>
      </c>
      <c r="B5377" s="263">
        <v>140.3142241576397</v>
      </c>
    </row>
    <row r="5378" spans="1:2" x14ac:dyDescent="0.25">
      <c r="A5378" s="264">
        <v>5309</v>
      </c>
      <c r="B5378" s="263">
        <v>119.05437766624304</v>
      </c>
    </row>
    <row r="5379" spans="1:2" x14ac:dyDescent="0.25">
      <c r="A5379" s="264">
        <v>5310</v>
      </c>
      <c r="B5379" s="263">
        <v>104.30069643290412</v>
      </c>
    </row>
    <row r="5380" spans="1:2" x14ac:dyDescent="0.25">
      <c r="A5380" s="264">
        <v>5311</v>
      </c>
      <c r="B5380" s="263">
        <v>106.0620467649327</v>
      </c>
    </row>
    <row r="5381" spans="1:2" x14ac:dyDescent="0.25">
      <c r="A5381" s="264">
        <v>5312</v>
      </c>
      <c r="B5381" s="263">
        <v>92.839229193758243</v>
      </c>
    </row>
    <row r="5382" spans="1:2" x14ac:dyDescent="0.25">
      <c r="A5382" s="264">
        <v>5313</v>
      </c>
      <c r="B5382" s="263">
        <v>136.54296390442704</v>
      </c>
    </row>
    <row r="5383" spans="1:2" x14ac:dyDescent="0.25">
      <c r="A5383" s="264">
        <v>5314</v>
      </c>
      <c r="B5383" s="263">
        <v>137.53252748885643</v>
      </c>
    </row>
    <row r="5384" spans="1:2" x14ac:dyDescent="0.25">
      <c r="A5384" s="264">
        <v>5315</v>
      </c>
      <c r="B5384" s="263">
        <v>105.09488535361621</v>
      </c>
    </row>
    <row r="5385" spans="1:2" x14ac:dyDescent="0.25">
      <c r="A5385" s="264">
        <v>5316</v>
      </c>
      <c r="B5385" s="263">
        <v>170.16080354522808</v>
      </c>
    </row>
    <row r="5386" spans="1:2" x14ac:dyDescent="0.25">
      <c r="A5386" s="264">
        <v>5317</v>
      </c>
      <c r="B5386" s="263">
        <v>86.551947099674734</v>
      </c>
    </row>
    <row r="5387" spans="1:2" x14ac:dyDescent="0.25">
      <c r="A5387" s="264">
        <v>5318</v>
      </c>
      <c r="B5387" s="263">
        <v>102.37022737217441</v>
      </c>
    </row>
    <row r="5388" spans="1:2" x14ac:dyDescent="0.25">
      <c r="A5388" s="264">
        <v>5319</v>
      </c>
      <c r="B5388" s="263">
        <v>120.01645943360923</v>
      </c>
    </row>
    <row r="5389" spans="1:2" x14ac:dyDescent="0.25">
      <c r="A5389" s="264">
        <v>5320</v>
      </c>
      <c r="B5389" s="263">
        <v>123.30980141411881</v>
      </c>
    </row>
    <row r="5390" spans="1:2" x14ac:dyDescent="0.25">
      <c r="A5390" s="264">
        <v>5321</v>
      </c>
      <c r="B5390" s="263">
        <v>89.630946906012923</v>
      </c>
    </row>
    <row r="5391" spans="1:2" x14ac:dyDescent="0.25">
      <c r="A5391" s="264">
        <v>5322</v>
      </c>
      <c r="B5391" s="263">
        <v>110.74759584242365</v>
      </c>
    </row>
    <row r="5392" spans="1:2" x14ac:dyDescent="0.25">
      <c r="A5392" s="264">
        <v>5323</v>
      </c>
      <c r="B5392" s="263">
        <v>133.94703195601002</v>
      </c>
    </row>
    <row r="5393" spans="1:2" x14ac:dyDescent="0.25">
      <c r="A5393" s="264">
        <v>5324</v>
      </c>
      <c r="B5393" s="263">
        <v>92.259194577308506</v>
      </c>
    </row>
    <row r="5394" spans="1:2" x14ac:dyDescent="0.25">
      <c r="A5394" s="264">
        <v>5325</v>
      </c>
      <c r="B5394" s="263">
        <v>117.00712688857837</v>
      </c>
    </row>
    <row r="5395" spans="1:2" x14ac:dyDescent="0.25">
      <c r="A5395" s="264">
        <v>5326</v>
      </c>
      <c r="B5395" s="263">
        <v>136.15112791625879</v>
      </c>
    </row>
    <row r="5396" spans="1:2" x14ac:dyDescent="0.25">
      <c r="A5396" s="264">
        <v>5327</v>
      </c>
      <c r="B5396" s="263">
        <v>136.38821545756943</v>
      </c>
    </row>
    <row r="5397" spans="1:2" x14ac:dyDescent="0.25">
      <c r="A5397" s="264">
        <v>5328</v>
      </c>
      <c r="B5397" s="263">
        <v>96.130965732096342</v>
      </c>
    </row>
    <row r="5398" spans="1:2" x14ac:dyDescent="0.25">
      <c r="A5398" s="264">
        <v>5329</v>
      </c>
      <c r="B5398" s="263">
        <v>125.5653685945243</v>
      </c>
    </row>
    <row r="5399" spans="1:2" x14ac:dyDescent="0.25">
      <c r="A5399" s="264">
        <v>5330</v>
      </c>
      <c r="B5399" s="263">
        <v>133.7046726814325</v>
      </c>
    </row>
    <row r="5400" spans="1:2" x14ac:dyDescent="0.25">
      <c r="A5400" s="264">
        <v>5331</v>
      </c>
      <c r="B5400" s="263">
        <v>106.47073375168942</v>
      </c>
    </row>
    <row r="5401" spans="1:2" x14ac:dyDescent="0.25">
      <c r="A5401" s="264">
        <v>5332</v>
      </c>
      <c r="B5401" s="263">
        <v>103.71200609878979</v>
      </c>
    </row>
    <row r="5402" spans="1:2" x14ac:dyDescent="0.25">
      <c r="A5402" s="264">
        <v>5333</v>
      </c>
      <c r="B5402" s="263">
        <v>93.430588781284982</v>
      </c>
    </row>
    <row r="5403" spans="1:2" x14ac:dyDescent="0.25">
      <c r="A5403" s="264">
        <v>5334</v>
      </c>
      <c r="B5403" s="263">
        <v>105.83160943563001</v>
      </c>
    </row>
    <row r="5404" spans="1:2" x14ac:dyDescent="0.25">
      <c r="A5404" s="264">
        <v>5335</v>
      </c>
      <c r="B5404" s="263">
        <v>94.671377374677974</v>
      </c>
    </row>
    <row r="5405" spans="1:2" x14ac:dyDescent="0.25">
      <c r="A5405" s="264">
        <v>5336</v>
      </c>
      <c r="B5405" s="263">
        <v>152.83802948788144</v>
      </c>
    </row>
    <row r="5406" spans="1:2" x14ac:dyDescent="0.25">
      <c r="A5406" s="264">
        <v>5337</v>
      </c>
      <c r="B5406" s="263">
        <v>123.03684062436362</v>
      </c>
    </row>
    <row r="5407" spans="1:2" x14ac:dyDescent="0.25">
      <c r="A5407" s="264">
        <v>5338</v>
      </c>
      <c r="B5407" s="263">
        <v>126.69466294132351</v>
      </c>
    </row>
    <row r="5408" spans="1:2" x14ac:dyDescent="0.25">
      <c r="A5408" s="264">
        <v>5339</v>
      </c>
      <c r="B5408" s="263">
        <v>150.75874636209994</v>
      </c>
    </row>
    <row r="5409" spans="1:2" x14ac:dyDescent="0.25">
      <c r="A5409" s="264">
        <v>5340</v>
      </c>
      <c r="B5409" s="263">
        <v>128.57959729837188</v>
      </c>
    </row>
    <row r="5410" spans="1:2" x14ac:dyDescent="0.25">
      <c r="A5410" s="264">
        <v>5341</v>
      </c>
      <c r="B5410" s="263">
        <v>142.46952953913475</v>
      </c>
    </row>
    <row r="5411" spans="1:2" x14ac:dyDescent="0.25">
      <c r="A5411" s="264">
        <v>5342</v>
      </c>
      <c r="B5411" s="263">
        <v>150.58279430249124</v>
      </c>
    </row>
    <row r="5412" spans="1:2" x14ac:dyDescent="0.25">
      <c r="A5412" s="264">
        <v>5343</v>
      </c>
      <c r="B5412" s="263">
        <v>144.28369738024631</v>
      </c>
    </row>
    <row r="5413" spans="1:2" x14ac:dyDescent="0.25">
      <c r="A5413" s="264">
        <v>5344</v>
      </c>
      <c r="B5413" s="263">
        <v>131.95738577444178</v>
      </c>
    </row>
    <row r="5414" spans="1:2" x14ac:dyDescent="0.25">
      <c r="A5414" s="264">
        <v>5345</v>
      </c>
      <c r="B5414" s="263">
        <v>127.36311556332156</v>
      </c>
    </row>
    <row r="5415" spans="1:2" x14ac:dyDescent="0.25">
      <c r="A5415" s="264">
        <v>5346</v>
      </c>
      <c r="B5415" s="263">
        <v>115.50310599170555</v>
      </c>
    </row>
    <row r="5416" spans="1:2" x14ac:dyDescent="0.25">
      <c r="A5416" s="264">
        <v>5347</v>
      </c>
      <c r="B5416" s="263">
        <v>156.32466886919298</v>
      </c>
    </row>
    <row r="5417" spans="1:2" x14ac:dyDescent="0.25">
      <c r="A5417" s="264">
        <v>5348</v>
      </c>
      <c r="B5417" s="263">
        <v>113.5332669543269</v>
      </c>
    </row>
    <row r="5418" spans="1:2" x14ac:dyDescent="0.25">
      <c r="A5418" s="264">
        <v>5349</v>
      </c>
      <c r="B5418" s="263">
        <v>135.4916169690529</v>
      </c>
    </row>
    <row r="5419" spans="1:2" x14ac:dyDescent="0.25">
      <c r="A5419" s="264">
        <v>5350</v>
      </c>
      <c r="B5419" s="263">
        <v>118.2600561702824</v>
      </c>
    </row>
    <row r="5420" spans="1:2" x14ac:dyDescent="0.25">
      <c r="A5420" s="264">
        <v>5351</v>
      </c>
      <c r="B5420" s="263">
        <v>146.04957609984237</v>
      </c>
    </row>
    <row r="5421" spans="1:2" x14ac:dyDescent="0.25">
      <c r="A5421" s="264">
        <v>5352</v>
      </c>
      <c r="B5421" s="263">
        <v>151.19937971358988</v>
      </c>
    </row>
    <row r="5422" spans="1:2" x14ac:dyDescent="0.25">
      <c r="A5422" s="264">
        <v>5353</v>
      </c>
      <c r="B5422" s="263">
        <v>155.27965986458565</v>
      </c>
    </row>
    <row r="5423" spans="1:2" x14ac:dyDescent="0.25">
      <c r="A5423" s="264">
        <v>5354</v>
      </c>
      <c r="B5423" s="263">
        <v>116.86603012571884</v>
      </c>
    </row>
    <row r="5424" spans="1:2" x14ac:dyDescent="0.25">
      <c r="A5424" s="264">
        <v>5355</v>
      </c>
      <c r="B5424" s="263">
        <v>131.81428022707109</v>
      </c>
    </row>
    <row r="5425" spans="1:2" x14ac:dyDescent="0.25">
      <c r="A5425" s="264">
        <v>5356</v>
      </c>
      <c r="B5425" s="263">
        <v>78.730124245465504</v>
      </c>
    </row>
    <row r="5426" spans="1:2" x14ac:dyDescent="0.25">
      <c r="A5426" s="264">
        <v>5357</v>
      </c>
      <c r="B5426" s="263">
        <v>141.18061048668258</v>
      </c>
    </row>
    <row r="5427" spans="1:2" x14ac:dyDescent="0.25">
      <c r="A5427" s="264">
        <v>5358</v>
      </c>
      <c r="B5427" s="263">
        <v>120.62871330091539</v>
      </c>
    </row>
    <row r="5428" spans="1:2" x14ac:dyDescent="0.25">
      <c r="A5428" s="264">
        <v>5359</v>
      </c>
      <c r="B5428" s="263">
        <v>136.09197550268587</v>
      </c>
    </row>
    <row r="5429" spans="1:2" x14ac:dyDescent="0.25">
      <c r="A5429" s="264">
        <v>5360</v>
      </c>
      <c r="B5429" s="263">
        <v>119.09685911344069</v>
      </c>
    </row>
    <row r="5430" spans="1:2" x14ac:dyDescent="0.25">
      <c r="A5430" s="264">
        <v>5361</v>
      </c>
      <c r="B5430" s="263">
        <v>108.36881485458395</v>
      </c>
    </row>
    <row r="5431" spans="1:2" x14ac:dyDescent="0.25">
      <c r="A5431" s="264">
        <v>5362</v>
      </c>
      <c r="B5431" s="263">
        <v>97.242588692408901</v>
      </c>
    </row>
    <row r="5432" spans="1:2" x14ac:dyDescent="0.25">
      <c r="A5432" s="264">
        <v>5363</v>
      </c>
      <c r="B5432" s="263">
        <v>113.83097945362773</v>
      </c>
    </row>
    <row r="5433" spans="1:2" x14ac:dyDescent="0.25">
      <c r="A5433" s="264">
        <v>5364</v>
      </c>
      <c r="B5433" s="263">
        <v>114.47076600657093</v>
      </c>
    </row>
    <row r="5434" spans="1:2" x14ac:dyDescent="0.25">
      <c r="A5434" s="264">
        <v>5365</v>
      </c>
      <c r="B5434" s="263">
        <v>131.31548082753983</v>
      </c>
    </row>
    <row r="5435" spans="1:2" x14ac:dyDescent="0.25">
      <c r="A5435" s="264">
        <v>5366</v>
      </c>
      <c r="B5435" s="263">
        <v>86.762579237553496</v>
      </c>
    </row>
    <row r="5436" spans="1:2" x14ac:dyDescent="0.25">
      <c r="A5436" s="264">
        <v>5367</v>
      </c>
      <c r="B5436" s="263">
        <v>100.14277419571195</v>
      </c>
    </row>
    <row r="5437" spans="1:2" x14ac:dyDescent="0.25">
      <c r="A5437" s="264">
        <v>5368</v>
      </c>
      <c r="B5437" s="263">
        <v>146.37779544011528</v>
      </c>
    </row>
    <row r="5438" spans="1:2" x14ac:dyDescent="0.25">
      <c r="A5438" s="264">
        <v>5369</v>
      </c>
      <c r="B5438" s="263">
        <v>97.874531011545798</v>
      </c>
    </row>
    <row r="5439" spans="1:2" x14ac:dyDescent="0.25">
      <c r="A5439" s="264">
        <v>5370</v>
      </c>
      <c r="B5439" s="263">
        <v>144.23982892083291</v>
      </c>
    </row>
    <row r="5440" spans="1:2" x14ac:dyDescent="0.25">
      <c r="A5440" s="264">
        <v>5371</v>
      </c>
      <c r="B5440" s="263">
        <v>137.24212753282626</v>
      </c>
    </row>
    <row r="5441" spans="1:2" x14ac:dyDescent="0.25">
      <c r="A5441" s="264">
        <v>5372</v>
      </c>
      <c r="B5441" s="263">
        <v>127.08051804461383</v>
      </c>
    </row>
    <row r="5442" spans="1:2" x14ac:dyDescent="0.25">
      <c r="A5442" s="264">
        <v>5373</v>
      </c>
      <c r="B5442" s="263">
        <v>151.85042794249574</v>
      </c>
    </row>
    <row r="5443" spans="1:2" x14ac:dyDescent="0.25">
      <c r="A5443" s="264">
        <v>5374</v>
      </c>
      <c r="B5443" s="263">
        <v>144.8149954302161</v>
      </c>
    </row>
    <row r="5444" spans="1:2" x14ac:dyDescent="0.25">
      <c r="A5444" s="264">
        <v>5375</v>
      </c>
      <c r="B5444" s="263">
        <v>130.76533111238629</v>
      </c>
    </row>
    <row r="5445" spans="1:2" x14ac:dyDescent="0.25">
      <c r="A5445" s="264">
        <v>5376</v>
      </c>
      <c r="B5445" s="263">
        <v>144.20597642599697</v>
      </c>
    </row>
    <row r="5446" spans="1:2" x14ac:dyDescent="0.25">
      <c r="A5446" s="264">
        <v>5377</v>
      </c>
      <c r="B5446" s="263">
        <v>77.896478670682924</v>
      </c>
    </row>
    <row r="5447" spans="1:2" x14ac:dyDescent="0.25">
      <c r="A5447" s="264">
        <v>5378</v>
      </c>
      <c r="B5447" s="263">
        <v>124.4320750834532</v>
      </c>
    </row>
    <row r="5448" spans="1:2" x14ac:dyDescent="0.25">
      <c r="A5448" s="264">
        <v>5379</v>
      </c>
      <c r="B5448" s="263">
        <v>162.62512911718005</v>
      </c>
    </row>
    <row r="5449" spans="1:2" x14ac:dyDescent="0.25">
      <c r="A5449" s="264">
        <v>5380</v>
      </c>
      <c r="B5449" s="263">
        <v>154.91636508520338</v>
      </c>
    </row>
    <row r="5450" spans="1:2" x14ac:dyDescent="0.25">
      <c r="A5450" s="264">
        <v>5381</v>
      </c>
      <c r="B5450" s="263">
        <v>83.949816864749835</v>
      </c>
    </row>
    <row r="5451" spans="1:2" x14ac:dyDescent="0.25">
      <c r="A5451" s="264">
        <v>5382</v>
      </c>
      <c r="B5451" s="263">
        <v>139.83462840569456</v>
      </c>
    </row>
    <row r="5452" spans="1:2" x14ac:dyDescent="0.25">
      <c r="A5452" s="264">
        <v>5383</v>
      </c>
      <c r="B5452" s="263">
        <v>141.61721319493765</v>
      </c>
    </row>
    <row r="5453" spans="1:2" x14ac:dyDescent="0.25">
      <c r="A5453" s="264">
        <v>5384</v>
      </c>
      <c r="B5453" s="263">
        <v>125.92504162464516</v>
      </c>
    </row>
    <row r="5454" spans="1:2" x14ac:dyDescent="0.25">
      <c r="A5454" s="264">
        <v>5385</v>
      </c>
      <c r="B5454" s="263">
        <v>112.53876263706407</v>
      </c>
    </row>
    <row r="5455" spans="1:2" x14ac:dyDescent="0.25">
      <c r="A5455" s="264">
        <v>5386</v>
      </c>
      <c r="B5455" s="263">
        <v>167.00137201568194</v>
      </c>
    </row>
    <row r="5456" spans="1:2" x14ac:dyDescent="0.25">
      <c r="A5456" s="264">
        <v>5387</v>
      </c>
      <c r="B5456" s="263">
        <v>134.37997820789474</v>
      </c>
    </row>
    <row r="5457" spans="1:2" x14ac:dyDescent="0.25">
      <c r="A5457" s="264">
        <v>5388</v>
      </c>
      <c r="B5457" s="263">
        <v>48.04200945646275</v>
      </c>
    </row>
    <row r="5458" spans="1:2" x14ac:dyDescent="0.25">
      <c r="A5458" s="264">
        <v>5389</v>
      </c>
      <c r="B5458" s="263">
        <v>94.654183188669023</v>
      </c>
    </row>
    <row r="5459" spans="1:2" x14ac:dyDescent="0.25">
      <c r="A5459" s="264">
        <v>5390</v>
      </c>
      <c r="B5459" s="263">
        <v>104.65071247989968</v>
      </c>
    </row>
    <row r="5460" spans="1:2" x14ac:dyDescent="0.25">
      <c r="A5460" s="264">
        <v>5391</v>
      </c>
      <c r="B5460" s="263">
        <v>98.448402938286378</v>
      </c>
    </row>
    <row r="5461" spans="1:2" x14ac:dyDescent="0.25">
      <c r="A5461" s="264">
        <v>5392</v>
      </c>
      <c r="B5461" s="263">
        <v>103.05004565340161</v>
      </c>
    </row>
    <row r="5462" spans="1:2" x14ac:dyDescent="0.25">
      <c r="A5462" s="264">
        <v>5393</v>
      </c>
      <c r="B5462" s="263">
        <v>80.605494051893118</v>
      </c>
    </row>
    <row r="5463" spans="1:2" x14ac:dyDescent="0.25">
      <c r="A5463" s="264">
        <v>5394</v>
      </c>
      <c r="B5463" s="263">
        <v>170.58988842775813</v>
      </c>
    </row>
    <row r="5464" spans="1:2" x14ac:dyDescent="0.25">
      <c r="A5464" s="264">
        <v>5395</v>
      </c>
      <c r="B5464" s="263">
        <v>88.366052309414897</v>
      </c>
    </row>
    <row r="5465" spans="1:2" x14ac:dyDescent="0.25">
      <c r="A5465" s="264">
        <v>5396</v>
      </c>
      <c r="B5465" s="263">
        <v>108.63072564513159</v>
      </c>
    </row>
    <row r="5466" spans="1:2" x14ac:dyDescent="0.25">
      <c r="A5466" s="264">
        <v>5397</v>
      </c>
      <c r="B5466" s="263">
        <v>113.58014520395324</v>
      </c>
    </row>
    <row r="5467" spans="1:2" x14ac:dyDescent="0.25">
      <c r="A5467" s="264">
        <v>5398</v>
      </c>
      <c r="B5467" s="263">
        <v>89.692645603971386</v>
      </c>
    </row>
    <row r="5468" spans="1:2" x14ac:dyDescent="0.25">
      <c r="A5468" s="264">
        <v>5399</v>
      </c>
      <c r="B5468" s="263">
        <v>101.37818323904528</v>
      </c>
    </row>
    <row r="5469" spans="1:2" x14ac:dyDescent="0.25">
      <c r="A5469" s="264">
        <v>5400</v>
      </c>
      <c r="B5469" s="263">
        <v>121.99082397305835</v>
      </c>
    </row>
    <row r="5470" spans="1:2" x14ac:dyDescent="0.25">
      <c r="A5470" s="264">
        <v>5401</v>
      </c>
      <c r="B5470" s="263">
        <v>98.28355626074358</v>
      </c>
    </row>
    <row r="5471" spans="1:2" x14ac:dyDescent="0.25">
      <c r="A5471" s="264">
        <v>5402</v>
      </c>
      <c r="B5471" s="263">
        <v>121.06661088401235</v>
      </c>
    </row>
    <row r="5472" spans="1:2" x14ac:dyDescent="0.25">
      <c r="A5472" s="264">
        <v>5403</v>
      </c>
      <c r="B5472" s="263">
        <v>106.50808311512782</v>
      </c>
    </row>
    <row r="5473" spans="1:2" x14ac:dyDescent="0.25">
      <c r="A5473" s="264">
        <v>5404</v>
      </c>
      <c r="B5473" s="263">
        <v>76.671024390233498</v>
      </c>
    </row>
    <row r="5474" spans="1:2" x14ac:dyDescent="0.25">
      <c r="A5474" s="264">
        <v>5405</v>
      </c>
      <c r="B5474" s="263">
        <v>92.041653829416063</v>
      </c>
    </row>
    <row r="5475" spans="1:2" x14ac:dyDescent="0.25">
      <c r="A5475" s="264">
        <v>5406</v>
      </c>
      <c r="B5475" s="263">
        <v>106.84265397164798</v>
      </c>
    </row>
    <row r="5476" spans="1:2" x14ac:dyDescent="0.25">
      <c r="A5476" s="264">
        <v>5407</v>
      </c>
      <c r="B5476" s="263">
        <v>80.365152406261743</v>
      </c>
    </row>
    <row r="5477" spans="1:2" x14ac:dyDescent="0.25">
      <c r="A5477" s="264">
        <v>5408</v>
      </c>
      <c r="B5477" s="263">
        <v>146.31183945773026</v>
      </c>
    </row>
    <row r="5478" spans="1:2" x14ac:dyDescent="0.25">
      <c r="A5478" s="264">
        <v>5409</v>
      </c>
      <c r="B5478" s="263">
        <v>89.550383795375581</v>
      </c>
    </row>
    <row r="5479" spans="1:2" x14ac:dyDescent="0.25">
      <c r="A5479" s="264">
        <v>5410</v>
      </c>
      <c r="B5479" s="263">
        <v>144.18408434932803</v>
      </c>
    </row>
    <row r="5480" spans="1:2" x14ac:dyDescent="0.25">
      <c r="A5480" s="264">
        <v>5411</v>
      </c>
      <c r="B5480" s="263">
        <v>95.643231454950069</v>
      </c>
    </row>
    <row r="5481" spans="1:2" x14ac:dyDescent="0.25">
      <c r="A5481" s="264">
        <v>5412</v>
      </c>
      <c r="B5481" s="263">
        <v>106.46764685839599</v>
      </c>
    </row>
    <row r="5482" spans="1:2" x14ac:dyDescent="0.25">
      <c r="A5482" s="264">
        <v>5413</v>
      </c>
      <c r="B5482" s="263">
        <v>145.82409176503535</v>
      </c>
    </row>
    <row r="5483" spans="1:2" x14ac:dyDescent="0.25">
      <c r="A5483" s="264">
        <v>5414</v>
      </c>
      <c r="B5483" s="263">
        <v>168.3487468762807</v>
      </c>
    </row>
    <row r="5484" spans="1:2" x14ac:dyDescent="0.25">
      <c r="A5484" s="264">
        <v>5415</v>
      </c>
      <c r="B5484" s="263">
        <v>152.29046536231644</v>
      </c>
    </row>
    <row r="5485" spans="1:2" x14ac:dyDescent="0.25">
      <c r="A5485" s="264">
        <v>5416</v>
      </c>
      <c r="B5485" s="263">
        <v>119.04121786786068</v>
      </c>
    </row>
    <row r="5486" spans="1:2" x14ac:dyDescent="0.25">
      <c r="A5486" s="264">
        <v>5417</v>
      </c>
      <c r="B5486" s="263">
        <v>87.046716244622829</v>
      </c>
    </row>
    <row r="5487" spans="1:2" x14ac:dyDescent="0.25">
      <c r="A5487" s="264">
        <v>5418</v>
      </c>
      <c r="B5487" s="263">
        <v>124.22129446799636</v>
      </c>
    </row>
    <row r="5488" spans="1:2" x14ac:dyDescent="0.25">
      <c r="A5488" s="264">
        <v>5419</v>
      </c>
      <c r="B5488" s="263">
        <v>123.22767195046198</v>
      </c>
    </row>
    <row r="5489" spans="1:2" x14ac:dyDescent="0.25">
      <c r="A5489" s="264">
        <v>5420</v>
      </c>
      <c r="B5489" s="263">
        <v>141.95614023896093</v>
      </c>
    </row>
    <row r="5490" spans="1:2" x14ac:dyDescent="0.25">
      <c r="A5490" s="264">
        <v>5421</v>
      </c>
      <c r="B5490" s="263">
        <v>110.99796285899467</v>
      </c>
    </row>
    <row r="5491" spans="1:2" x14ac:dyDescent="0.25">
      <c r="A5491" s="264">
        <v>5422</v>
      </c>
      <c r="B5491" s="263">
        <v>163.2507815154467</v>
      </c>
    </row>
    <row r="5492" spans="1:2" x14ac:dyDescent="0.25">
      <c r="A5492" s="264">
        <v>5423</v>
      </c>
      <c r="B5492" s="263">
        <v>156.90696617491949</v>
      </c>
    </row>
    <row r="5493" spans="1:2" x14ac:dyDescent="0.25">
      <c r="A5493" s="264">
        <v>5424</v>
      </c>
      <c r="B5493" s="263">
        <v>80.248928010466329</v>
      </c>
    </row>
    <row r="5494" spans="1:2" x14ac:dyDescent="0.25">
      <c r="A5494" s="264">
        <v>5425</v>
      </c>
      <c r="B5494" s="263">
        <v>124.40811140511428</v>
      </c>
    </row>
    <row r="5495" spans="1:2" x14ac:dyDescent="0.25">
      <c r="A5495" s="264">
        <v>5426</v>
      </c>
      <c r="B5495" s="263">
        <v>118.36393539054943</v>
      </c>
    </row>
    <row r="5496" spans="1:2" x14ac:dyDescent="0.25">
      <c r="A5496" s="264">
        <v>5427</v>
      </c>
      <c r="B5496" s="263">
        <v>115.26405792494579</v>
      </c>
    </row>
    <row r="5497" spans="1:2" x14ac:dyDescent="0.25">
      <c r="A5497" s="264">
        <v>5428</v>
      </c>
      <c r="B5497" s="263">
        <v>119.63829230543539</v>
      </c>
    </row>
    <row r="5498" spans="1:2" x14ac:dyDescent="0.25">
      <c r="A5498" s="264">
        <v>5429</v>
      </c>
      <c r="B5498" s="263">
        <v>121.75137018219438</v>
      </c>
    </row>
    <row r="5499" spans="1:2" x14ac:dyDescent="0.25">
      <c r="A5499" s="264">
        <v>5430</v>
      </c>
      <c r="B5499" s="263">
        <v>119.01970054179766</v>
      </c>
    </row>
    <row r="5500" spans="1:2" x14ac:dyDescent="0.25">
      <c r="A5500" s="264">
        <v>5431</v>
      </c>
      <c r="B5500" s="263">
        <v>107.7555435436423</v>
      </c>
    </row>
    <row r="5501" spans="1:2" x14ac:dyDescent="0.25">
      <c r="A5501" s="264">
        <v>5432</v>
      </c>
      <c r="B5501" s="263">
        <v>140.81885796130769</v>
      </c>
    </row>
    <row r="5502" spans="1:2" x14ac:dyDescent="0.25">
      <c r="A5502" s="264">
        <v>5433</v>
      </c>
      <c r="B5502" s="263">
        <v>98.015461622661945</v>
      </c>
    </row>
    <row r="5503" spans="1:2" x14ac:dyDescent="0.25">
      <c r="A5503" s="264">
        <v>5434</v>
      </c>
      <c r="B5503" s="263">
        <v>103.51747422161746</v>
      </c>
    </row>
    <row r="5504" spans="1:2" x14ac:dyDescent="0.25">
      <c r="A5504" s="264">
        <v>5435</v>
      </c>
      <c r="B5504" s="263">
        <v>80.181634560441921</v>
      </c>
    </row>
    <row r="5505" spans="1:2" x14ac:dyDescent="0.25">
      <c r="A5505" s="264">
        <v>5436</v>
      </c>
      <c r="B5505" s="263">
        <v>111.38430007282702</v>
      </c>
    </row>
    <row r="5506" spans="1:2" x14ac:dyDescent="0.25">
      <c r="A5506" s="264">
        <v>5437</v>
      </c>
      <c r="B5506" s="263">
        <v>108.27002609383447</v>
      </c>
    </row>
    <row r="5507" spans="1:2" x14ac:dyDescent="0.25">
      <c r="A5507" s="264">
        <v>5438</v>
      </c>
      <c r="B5507" s="263">
        <v>117.88822208194546</v>
      </c>
    </row>
    <row r="5508" spans="1:2" x14ac:dyDescent="0.25">
      <c r="A5508" s="264">
        <v>5439</v>
      </c>
      <c r="B5508" s="263">
        <v>130.29672671702662</v>
      </c>
    </row>
    <row r="5509" spans="1:2" x14ac:dyDescent="0.25">
      <c r="A5509" s="264">
        <v>5440</v>
      </c>
      <c r="B5509" s="263">
        <v>114.99103058411507</v>
      </c>
    </row>
    <row r="5510" spans="1:2" x14ac:dyDescent="0.25">
      <c r="A5510" s="264">
        <v>5441</v>
      </c>
      <c r="B5510" s="263">
        <v>116.2680649541357</v>
      </c>
    </row>
    <row r="5511" spans="1:2" x14ac:dyDescent="0.25">
      <c r="A5511" s="264">
        <v>5442</v>
      </c>
      <c r="B5511" s="263">
        <v>112.22014312821176</v>
      </c>
    </row>
    <row r="5512" spans="1:2" x14ac:dyDescent="0.25">
      <c r="A5512" s="264">
        <v>5443</v>
      </c>
      <c r="B5512" s="263">
        <v>97.422764147779787</v>
      </c>
    </row>
    <row r="5513" spans="1:2" x14ac:dyDescent="0.25">
      <c r="A5513" s="264">
        <v>5444</v>
      </c>
      <c r="B5513" s="263">
        <v>121.03836236085957</v>
      </c>
    </row>
    <row r="5514" spans="1:2" x14ac:dyDescent="0.25">
      <c r="A5514" s="264">
        <v>5445</v>
      </c>
      <c r="B5514" s="263">
        <v>92.374173548546707</v>
      </c>
    </row>
    <row r="5515" spans="1:2" x14ac:dyDescent="0.25">
      <c r="A5515" s="264">
        <v>5446</v>
      </c>
      <c r="B5515" s="263">
        <v>104.79394283501742</v>
      </c>
    </row>
    <row r="5516" spans="1:2" x14ac:dyDescent="0.25">
      <c r="A5516" s="264">
        <v>5447</v>
      </c>
      <c r="B5516" s="263">
        <v>138.19758524499844</v>
      </c>
    </row>
    <row r="5517" spans="1:2" x14ac:dyDescent="0.25">
      <c r="A5517" s="264">
        <v>5448</v>
      </c>
      <c r="B5517" s="263">
        <v>126.00860065001334</v>
      </c>
    </row>
    <row r="5518" spans="1:2" x14ac:dyDescent="0.25">
      <c r="A5518" s="264">
        <v>5449</v>
      </c>
      <c r="B5518" s="263">
        <v>67.340705408811289</v>
      </c>
    </row>
    <row r="5519" spans="1:2" x14ac:dyDescent="0.25">
      <c r="A5519" s="264">
        <v>5450</v>
      </c>
      <c r="B5519" s="263">
        <v>121.24056883309038</v>
      </c>
    </row>
    <row r="5520" spans="1:2" x14ac:dyDescent="0.25">
      <c r="A5520" s="264">
        <v>5451</v>
      </c>
      <c r="B5520" s="263">
        <v>113.96193944617916</v>
      </c>
    </row>
    <row r="5521" spans="1:2" x14ac:dyDescent="0.25">
      <c r="A5521" s="264">
        <v>5452</v>
      </c>
      <c r="B5521" s="263">
        <v>133.54158426382122</v>
      </c>
    </row>
    <row r="5522" spans="1:2" x14ac:dyDescent="0.25">
      <c r="A5522" s="264">
        <v>5453</v>
      </c>
      <c r="B5522" s="263">
        <v>130.98122775335787</v>
      </c>
    </row>
    <row r="5523" spans="1:2" x14ac:dyDescent="0.25">
      <c r="A5523" s="264">
        <v>5454</v>
      </c>
      <c r="B5523" s="263">
        <v>123.12741197657481</v>
      </c>
    </row>
    <row r="5524" spans="1:2" x14ac:dyDescent="0.25">
      <c r="A5524" s="264">
        <v>5455</v>
      </c>
      <c r="B5524" s="263">
        <v>121.00829031108066</v>
      </c>
    </row>
    <row r="5525" spans="1:2" x14ac:dyDescent="0.25">
      <c r="A5525" s="264">
        <v>5456</v>
      </c>
      <c r="B5525" s="263">
        <v>116.60502636906061</v>
      </c>
    </row>
    <row r="5526" spans="1:2" x14ac:dyDescent="0.25">
      <c r="A5526" s="264">
        <v>5457</v>
      </c>
      <c r="B5526" s="263">
        <v>99.327736426455914</v>
      </c>
    </row>
    <row r="5527" spans="1:2" x14ac:dyDescent="0.25">
      <c r="A5527" s="264">
        <v>5458</v>
      </c>
      <c r="B5527" s="263">
        <v>104.18155283266746</v>
      </c>
    </row>
    <row r="5528" spans="1:2" x14ac:dyDescent="0.25">
      <c r="A5528" s="264">
        <v>5459</v>
      </c>
      <c r="B5528" s="263">
        <v>144.56063160630129</v>
      </c>
    </row>
    <row r="5529" spans="1:2" x14ac:dyDescent="0.25">
      <c r="A5529" s="264">
        <v>5460</v>
      </c>
      <c r="B5529" s="263">
        <v>140.86393075910556</v>
      </c>
    </row>
    <row r="5530" spans="1:2" x14ac:dyDescent="0.25">
      <c r="A5530" s="264">
        <v>5461</v>
      </c>
      <c r="B5530" s="263">
        <v>83.383610699382302</v>
      </c>
    </row>
    <row r="5531" spans="1:2" x14ac:dyDescent="0.25">
      <c r="A5531" s="264">
        <v>5462</v>
      </c>
      <c r="B5531" s="263">
        <v>136.42119025257819</v>
      </c>
    </row>
    <row r="5532" spans="1:2" x14ac:dyDescent="0.25">
      <c r="A5532" s="264">
        <v>5463</v>
      </c>
      <c r="B5532" s="263">
        <v>124.01190125535805</v>
      </c>
    </row>
    <row r="5533" spans="1:2" x14ac:dyDescent="0.25">
      <c r="A5533" s="264">
        <v>5464</v>
      </c>
      <c r="B5533" s="263">
        <v>149.27525603188641</v>
      </c>
    </row>
    <row r="5534" spans="1:2" x14ac:dyDescent="0.25">
      <c r="A5534" s="264">
        <v>5465</v>
      </c>
      <c r="B5534" s="263">
        <v>134.13246987954858</v>
      </c>
    </row>
    <row r="5535" spans="1:2" x14ac:dyDescent="0.25">
      <c r="A5535" s="264">
        <v>5466</v>
      </c>
      <c r="B5535" s="263">
        <v>102.62239113048481</v>
      </c>
    </row>
    <row r="5536" spans="1:2" x14ac:dyDescent="0.25">
      <c r="A5536" s="264">
        <v>5467</v>
      </c>
      <c r="B5536" s="263">
        <v>86.334114899326607</v>
      </c>
    </row>
    <row r="5537" spans="1:2" x14ac:dyDescent="0.25">
      <c r="A5537" s="264">
        <v>5468</v>
      </c>
      <c r="B5537" s="263">
        <v>123.12339248813129</v>
      </c>
    </row>
    <row r="5538" spans="1:2" x14ac:dyDescent="0.25">
      <c r="A5538" s="264">
        <v>5469</v>
      </c>
      <c r="B5538" s="263">
        <v>113.41576895468053</v>
      </c>
    </row>
    <row r="5539" spans="1:2" x14ac:dyDescent="0.25">
      <c r="A5539" s="264">
        <v>5470</v>
      </c>
      <c r="B5539" s="263">
        <v>152.50891182444241</v>
      </c>
    </row>
    <row r="5540" spans="1:2" x14ac:dyDescent="0.25">
      <c r="A5540" s="264">
        <v>5471</v>
      </c>
      <c r="B5540" s="263">
        <v>120.93694498908513</v>
      </c>
    </row>
    <row r="5541" spans="1:2" x14ac:dyDescent="0.25">
      <c r="A5541" s="264">
        <v>5472</v>
      </c>
      <c r="B5541" s="263">
        <v>183.717777403556</v>
      </c>
    </row>
    <row r="5542" spans="1:2" x14ac:dyDescent="0.25">
      <c r="A5542" s="264">
        <v>5473</v>
      </c>
      <c r="B5542" s="263">
        <v>132.18952047724642</v>
      </c>
    </row>
    <row r="5543" spans="1:2" x14ac:dyDescent="0.25">
      <c r="A5543" s="264">
        <v>5474</v>
      </c>
      <c r="B5543" s="263">
        <v>140.54868569424346</v>
      </c>
    </row>
    <row r="5544" spans="1:2" x14ac:dyDescent="0.25">
      <c r="A5544" s="264">
        <v>5475</v>
      </c>
      <c r="B5544" s="263">
        <v>65.286097611949799</v>
      </c>
    </row>
    <row r="5545" spans="1:2" x14ac:dyDescent="0.25">
      <c r="A5545" s="264">
        <v>5476</v>
      </c>
      <c r="B5545" s="263">
        <v>134.01254857221844</v>
      </c>
    </row>
    <row r="5546" spans="1:2" x14ac:dyDescent="0.25">
      <c r="A5546" s="264">
        <v>5477</v>
      </c>
      <c r="B5546" s="263">
        <v>139.38411580502557</v>
      </c>
    </row>
    <row r="5547" spans="1:2" x14ac:dyDescent="0.25">
      <c r="A5547" s="264">
        <v>5478</v>
      </c>
      <c r="B5547" s="263">
        <v>134.18650552427243</v>
      </c>
    </row>
    <row r="5548" spans="1:2" x14ac:dyDescent="0.25">
      <c r="A5548" s="264">
        <v>5479</v>
      </c>
      <c r="B5548" s="263">
        <v>106.44904532595226</v>
      </c>
    </row>
    <row r="5549" spans="1:2" x14ac:dyDescent="0.25">
      <c r="A5549" s="264">
        <v>5480</v>
      </c>
      <c r="B5549" s="263">
        <v>119.01715199837801</v>
      </c>
    </row>
    <row r="5550" spans="1:2" x14ac:dyDescent="0.25">
      <c r="A5550" s="264">
        <v>5481</v>
      </c>
      <c r="B5550" s="263">
        <v>115.44358778143619</v>
      </c>
    </row>
    <row r="5551" spans="1:2" x14ac:dyDescent="0.25">
      <c r="A5551" s="264">
        <v>5482</v>
      </c>
      <c r="B5551" s="263">
        <v>115.53305936919332</v>
      </c>
    </row>
    <row r="5552" spans="1:2" x14ac:dyDescent="0.25">
      <c r="A5552" s="264">
        <v>5483</v>
      </c>
      <c r="B5552" s="263">
        <v>115.50833815588513</v>
      </c>
    </row>
    <row r="5553" spans="1:2" x14ac:dyDescent="0.25">
      <c r="A5553" s="264">
        <v>5484</v>
      </c>
      <c r="B5553" s="263">
        <v>85.496332285259925</v>
      </c>
    </row>
    <row r="5554" spans="1:2" x14ac:dyDescent="0.25">
      <c r="A5554" s="264">
        <v>5485</v>
      </c>
      <c r="B5554" s="263">
        <v>128.22521252580617</v>
      </c>
    </row>
    <row r="5555" spans="1:2" x14ac:dyDescent="0.25">
      <c r="A5555" s="264">
        <v>5486</v>
      </c>
      <c r="B5555" s="263">
        <v>164.84408849680631</v>
      </c>
    </row>
    <row r="5556" spans="1:2" x14ac:dyDescent="0.25">
      <c r="A5556" s="264">
        <v>5487</v>
      </c>
      <c r="B5556" s="263">
        <v>111.31950360418222</v>
      </c>
    </row>
    <row r="5557" spans="1:2" x14ac:dyDescent="0.25">
      <c r="A5557" s="264">
        <v>5488</v>
      </c>
      <c r="B5557" s="263">
        <v>132.94159455427214</v>
      </c>
    </row>
    <row r="5558" spans="1:2" x14ac:dyDescent="0.25">
      <c r="A5558" s="264">
        <v>5489</v>
      </c>
      <c r="B5558" s="263">
        <v>142.37640038682162</v>
      </c>
    </row>
    <row r="5559" spans="1:2" x14ac:dyDescent="0.25">
      <c r="A5559" s="264">
        <v>5490</v>
      </c>
      <c r="B5559" s="263">
        <v>104.1695816564652</v>
      </c>
    </row>
    <row r="5560" spans="1:2" x14ac:dyDescent="0.25">
      <c r="A5560" s="264">
        <v>5491</v>
      </c>
      <c r="B5560" s="263">
        <v>109.03914021023439</v>
      </c>
    </row>
    <row r="5561" spans="1:2" x14ac:dyDescent="0.25">
      <c r="A5561" s="264">
        <v>5492</v>
      </c>
      <c r="B5561" s="263">
        <v>115.67901311877415</v>
      </c>
    </row>
    <row r="5562" spans="1:2" x14ac:dyDescent="0.25">
      <c r="A5562" s="264">
        <v>5493</v>
      </c>
      <c r="B5562" s="263">
        <v>109.9282065204834</v>
      </c>
    </row>
    <row r="5563" spans="1:2" x14ac:dyDescent="0.25">
      <c r="A5563" s="264">
        <v>5494</v>
      </c>
      <c r="B5563" s="263">
        <v>121.61418842966921</v>
      </c>
    </row>
    <row r="5564" spans="1:2" x14ac:dyDescent="0.25">
      <c r="A5564" s="264">
        <v>5495</v>
      </c>
      <c r="B5564" s="263">
        <v>145.99258653396225</v>
      </c>
    </row>
    <row r="5565" spans="1:2" x14ac:dyDescent="0.25">
      <c r="A5565" s="264">
        <v>5496</v>
      </c>
      <c r="B5565" s="263">
        <v>128.94423568834824</v>
      </c>
    </row>
    <row r="5566" spans="1:2" x14ac:dyDescent="0.25">
      <c r="A5566" s="264">
        <v>5497</v>
      </c>
      <c r="B5566" s="263">
        <v>134.03688796728525</v>
      </c>
    </row>
    <row r="5567" spans="1:2" x14ac:dyDescent="0.25">
      <c r="A5567" s="264">
        <v>5498</v>
      </c>
      <c r="B5567" s="263">
        <v>122.43262877757344</v>
      </c>
    </row>
    <row r="5568" spans="1:2" x14ac:dyDescent="0.25">
      <c r="A5568" s="264">
        <v>5499</v>
      </c>
      <c r="B5568" s="263">
        <v>115.45273380485385</v>
      </c>
    </row>
    <row r="5569" spans="1:2" x14ac:dyDescent="0.25">
      <c r="A5569" s="264">
        <v>5500</v>
      </c>
      <c r="B5569" s="263">
        <v>161.99437278829083</v>
      </c>
    </row>
    <row r="5570" spans="1:2" x14ac:dyDescent="0.25">
      <c r="A5570" s="264">
        <v>5501</v>
      </c>
      <c r="B5570" s="263">
        <v>117.87286548801158</v>
      </c>
    </row>
    <row r="5571" spans="1:2" x14ac:dyDescent="0.25">
      <c r="A5571" s="264">
        <v>5502</v>
      </c>
      <c r="B5571" s="263">
        <v>124.5051314450364</v>
      </c>
    </row>
    <row r="5572" spans="1:2" x14ac:dyDescent="0.25">
      <c r="A5572" s="264">
        <v>5503</v>
      </c>
      <c r="B5572" s="263">
        <v>149.28960144825385</v>
      </c>
    </row>
    <row r="5573" spans="1:2" x14ac:dyDescent="0.25">
      <c r="A5573" s="264">
        <v>5504</v>
      </c>
      <c r="B5573" s="263">
        <v>140.58060447656158</v>
      </c>
    </row>
    <row r="5574" spans="1:2" x14ac:dyDescent="0.25">
      <c r="A5574" s="264">
        <v>5505</v>
      </c>
      <c r="B5574" s="263">
        <v>131.98515171331655</v>
      </c>
    </row>
    <row r="5575" spans="1:2" x14ac:dyDescent="0.25">
      <c r="A5575" s="264">
        <v>5506</v>
      </c>
      <c r="B5575" s="263">
        <v>103.55555879771082</v>
      </c>
    </row>
    <row r="5576" spans="1:2" x14ac:dyDescent="0.25">
      <c r="A5576" s="264">
        <v>5507</v>
      </c>
      <c r="B5576" s="263">
        <v>122.60142643405936</v>
      </c>
    </row>
    <row r="5577" spans="1:2" x14ac:dyDescent="0.25">
      <c r="A5577" s="264">
        <v>5508</v>
      </c>
      <c r="B5577" s="263">
        <v>113.65597211222504</v>
      </c>
    </row>
    <row r="5578" spans="1:2" x14ac:dyDescent="0.25">
      <c r="A5578" s="264">
        <v>5509</v>
      </c>
      <c r="B5578" s="263">
        <v>140.30586846698452</v>
      </c>
    </row>
    <row r="5579" spans="1:2" x14ac:dyDescent="0.25">
      <c r="A5579" s="264">
        <v>5510</v>
      </c>
      <c r="B5579" s="263">
        <v>112.60304744767186</v>
      </c>
    </row>
    <row r="5580" spans="1:2" x14ac:dyDescent="0.25">
      <c r="A5580" s="264">
        <v>5511</v>
      </c>
      <c r="B5580" s="263">
        <v>104.95997188981615</v>
      </c>
    </row>
    <row r="5581" spans="1:2" x14ac:dyDescent="0.25">
      <c r="A5581" s="264">
        <v>5512</v>
      </c>
      <c r="B5581" s="263">
        <v>144.54371428726438</v>
      </c>
    </row>
    <row r="5582" spans="1:2" x14ac:dyDescent="0.25">
      <c r="A5582" s="264">
        <v>5513</v>
      </c>
      <c r="B5582" s="263">
        <v>130.43066844204324</v>
      </c>
    </row>
    <row r="5583" spans="1:2" x14ac:dyDescent="0.25">
      <c r="A5583" s="264">
        <v>5514</v>
      </c>
      <c r="B5583" s="263">
        <v>104.88949869629435</v>
      </c>
    </row>
    <row r="5584" spans="1:2" x14ac:dyDescent="0.25">
      <c r="A5584" s="264">
        <v>5515</v>
      </c>
      <c r="B5584" s="263">
        <v>123.26844007769068</v>
      </c>
    </row>
    <row r="5585" spans="1:2" x14ac:dyDescent="0.25">
      <c r="A5585" s="264">
        <v>5516</v>
      </c>
      <c r="B5585" s="263">
        <v>141.11901865287882</v>
      </c>
    </row>
    <row r="5586" spans="1:2" x14ac:dyDescent="0.25">
      <c r="A5586" s="264">
        <v>5517</v>
      </c>
      <c r="B5586" s="263">
        <v>128.76688932554868</v>
      </c>
    </row>
    <row r="5587" spans="1:2" x14ac:dyDescent="0.25">
      <c r="A5587" s="264">
        <v>5518</v>
      </c>
      <c r="B5587" s="263">
        <v>143.92814845172316</v>
      </c>
    </row>
    <row r="5588" spans="1:2" x14ac:dyDescent="0.25">
      <c r="A5588" s="264">
        <v>5519</v>
      </c>
      <c r="B5588" s="263">
        <v>110.45358230505984</v>
      </c>
    </row>
    <row r="5589" spans="1:2" x14ac:dyDescent="0.25">
      <c r="A5589" s="264">
        <v>5520</v>
      </c>
      <c r="B5589" s="263">
        <v>103.75988519111866</v>
      </c>
    </row>
    <row r="5590" spans="1:2" x14ac:dyDescent="0.25">
      <c r="A5590" s="264">
        <v>5521</v>
      </c>
      <c r="B5590" s="263">
        <v>97.236585863871056</v>
      </c>
    </row>
    <row r="5591" spans="1:2" x14ac:dyDescent="0.25">
      <c r="A5591" s="264">
        <v>5522</v>
      </c>
      <c r="B5591" s="263">
        <v>92.710463013230822</v>
      </c>
    </row>
    <row r="5592" spans="1:2" x14ac:dyDescent="0.25">
      <c r="A5592" s="264">
        <v>5523</v>
      </c>
      <c r="B5592" s="263">
        <v>118.50931032703039</v>
      </c>
    </row>
    <row r="5593" spans="1:2" x14ac:dyDescent="0.25">
      <c r="A5593" s="264">
        <v>5524</v>
      </c>
      <c r="B5593" s="263">
        <v>180.92837684399137</v>
      </c>
    </row>
    <row r="5594" spans="1:2" x14ac:dyDescent="0.25">
      <c r="A5594" s="264">
        <v>5525</v>
      </c>
      <c r="B5594" s="263">
        <v>167.35883211693772</v>
      </c>
    </row>
    <row r="5595" spans="1:2" x14ac:dyDescent="0.25">
      <c r="A5595" s="264">
        <v>5526</v>
      </c>
      <c r="B5595" s="263">
        <v>124.469691391496</v>
      </c>
    </row>
    <row r="5596" spans="1:2" x14ac:dyDescent="0.25">
      <c r="A5596" s="264">
        <v>5527</v>
      </c>
      <c r="B5596" s="263">
        <v>118.73447523251617</v>
      </c>
    </row>
    <row r="5597" spans="1:2" x14ac:dyDescent="0.25">
      <c r="A5597" s="264">
        <v>5528</v>
      </c>
      <c r="B5597" s="263">
        <v>116.97069254307941</v>
      </c>
    </row>
    <row r="5598" spans="1:2" x14ac:dyDescent="0.25">
      <c r="A5598" s="264">
        <v>5529</v>
      </c>
      <c r="B5598" s="263">
        <v>88.679239664107655</v>
      </c>
    </row>
    <row r="5599" spans="1:2" x14ac:dyDescent="0.25">
      <c r="A5599" s="264">
        <v>5530</v>
      </c>
      <c r="B5599" s="263">
        <v>99.289638051668618</v>
      </c>
    </row>
    <row r="5600" spans="1:2" x14ac:dyDescent="0.25">
      <c r="A5600" s="264">
        <v>5531</v>
      </c>
      <c r="B5600" s="263">
        <v>143.69434282010559</v>
      </c>
    </row>
    <row r="5601" spans="1:2" x14ac:dyDescent="0.25">
      <c r="A5601" s="264">
        <v>5532</v>
      </c>
      <c r="B5601" s="263">
        <v>138.57116639430737</v>
      </c>
    </row>
    <row r="5602" spans="1:2" x14ac:dyDescent="0.25">
      <c r="A5602" s="264">
        <v>5533</v>
      </c>
      <c r="B5602" s="263">
        <v>127.88817928819026</v>
      </c>
    </row>
    <row r="5603" spans="1:2" x14ac:dyDescent="0.25">
      <c r="A5603" s="264">
        <v>5534</v>
      </c>
      <c r="B5603" s="263">
        <v>96.787298971345024</v>
      </c>
    </row>
    <row r="5604" spans="1:2" x14ac:dyDescent="0.25">
      <c r="A5604" s="264">
        <v>5535</v>
      </c>
      <c r="B5604" s="263">
        <v>117.35055036905933</v>
      </c>
    </row>
    <row r="5605" spans="1:2" x14ac:dyDescent="0.25">
      <c r="A5605" s="264">
        <v>5536</v>
      </c>
      <c r="B5605" s="263">
        <v>90.407887579356725</v>
      </c>
    </row>
    <row r="5606" spans="1:2" x14ac:dyDescent="0.25">
      <c r="A5606" s="264">
        <v>5537</v>
      </c>
      <c r="B5606" s="263">
        <v>136.89552096435267</v>
      </c>
    </row>
    <row r="5607" spans="1:2" x14ac:dyDescent="0.25">
      <c r="A5607" s="264">
        <v>5538</v>
      </c>
      <c r="B5607" s="263">
        <v>115.78001568377246</v>
      </c>
    </row>
    <row r="5608" spans="1:2" x14ac:dyDescent="0.25">
      <c r="A5608" s="264">
        <v>5539</v>
      </c>
      <c r="B5608" s="263">
        <v>116.8633399954095</v>
      </c>
    </row>
    <row r="5609" spans="1:2" x14ac:dyDescent="0.25">
      <c r="A5609" s="264">
        <v>5540</v>
      </c>
      <c r="B5609" s="263">
        <v>144.15730509354097</v>
      </c>
    </row>
    <row r="5610" spans="1:2" x14ac:dyDescent="0.25">
      <c r="A5610" s="264">
        <v>5541</v>
      </c>
      <c r="B5610" s="263">
        <v>106.98348296078331</v>
      </c>
    </row>
    <row r="5611" spans="1:2" x14ac:dyDescent="0.25">
      <c r="A5611" s="264">
        <v>5542</v>
      </c>
      <c r="B5611" s="263">
        <v>141.19920922911842</v>
      </c>
    </row>
    <row r="5612" spans="1:2" x14ac:dyDescent="0.25">
      <c r="A5612" s="264">
        <v>5543</v>
      </c>
      <c r="B5612" s="263">
        <v>167.01444460493917</v>
      </c>
    </row>
    <row r="5613" spans="1:2" x14ac:dyDescent="0.25">
      <c r="A5613" s="264">
        <v>5544</v>
      </c>
      <c r="B5613" s="263">
        <v>174.02478498392736</v>
      </c>
    </row>
    <row r="5614" spans="1:2" x14ac:dyDescent="0.25">
      <c r="A5614" s="264">
        <v>5545</v>
      </c>
      <c r="B5614" s="263">
        <v>129.82921011466163</v>
      </c>
    </row>
    <row r="5615" spans="1:2" x14ac:dyDescent="0.25">
      <c r="A5615" s="264">
        <v>5546</v>
      </c>
      <c r="B5615" s="263">
        <v>171.87763610709823</v>
      </c>
    </row>
    <row r="5616" spans="1:2" x14ac:dyDescent="0.25">
      <c r="A5616" s="264">
        <v>5547</v>
      </c>
      <c r="B5616" s="263">
        <v>126.37962920291683</v>
      </c>
    </row>
    <row r="5617" spans="1:2" x14ac:dyDescent="0.25">
      <c r="A5617" s="264">
        <v>5548</v>
      </c>
      <c r="B5617" s="263">
        <v>126.77883328055972</v>
      </c>
    </row>
    <row r="5618" spans="1:2" x14ac:dyDescent="0.25">
      <c r="A5618" s="264">
        <v>5549</v>
      </c>
      <c r="B5618" s="263">
        <v>152.21447304052353</v>
      </c>
    </row>
    <row r="5619" spans="1:2" x14ac:dyDescent="0.25">
      <c r="A5619" s="264">
        <v>5550</v>
      </c>
      <c r="B5619" s="263">
        <v>110.45589753474883</v>
      </c>
    </row>
    <row r="5620" spans="1:2" x14ac:dyDescent="0.25">
      <c r="A5620" s="264">
        <v>5551</v>
      </c>
      <c r="B5620" s="263">
        <v>91.855985907224706</v>
      </c>
    </row>
    <row r="5621" spans="1:2" x14ac:dyDescent="0.25">
      <c r="A5621" s="264">
        <v>5552</v>
      </c>
      <c r="B5621" s="263">
        <v>110.70985125694288</v>
      </c>
    </row>
    <row r="5622" spans="1:2" x14ac:dyDescent="0.25">
      <c r="A5622" s="264">
        <v>5553</v>
      </c>
      <c r="B5622" s="263">
        <v>125.76124388478983</v>
      </c>
    </row>
    <row r="5623" spans="1:2" x14ac:dyDescent="0.25">
      <c r="A5623" s="264">
        <v>5554</v>
      </c>
      <c r="B5623" s="263">
        <v>74.88003818099827</v>
      </c>
    </row>
    <row r="5624" spans="1:2" x14ac:dyDescent="0.25">
      <c r="A5624" s="264">
        <v>5555</v>
      </c>
      <c r="B5624" s="263">
        <v>130.68177887836285</v>
      </c>
    </row>
    <row r="5625" spans="1:2" x14ac:dyDescent="0.25">
      <c r="A5625" s="264">
        <v>5556</v>
      </c>
      <c r="B5625" s="263">
        <v>160.05805701975601</v>
      </c>
    </row>
    <row r="5626" spans="1:2" x14ac:dyDescent="0.25">
      <c r="A5626" s="264">
        <v>5557</v>
      </c>
      <c r="B5626" s="263">
        <v>127.0283699464573</v>
      </c>
    </row>
    <row r="5627" spans="1:2" x14ac:dyDescent="0.25">
      <c r="A5627" s="264">
        <v>5558</v>
      </c>
      <c r="B5627" s="263">
        <v>155.53926724203657</v>
      </c>
    </row>
    <row r="5628" spans="1:2" x14ac:dyDescent="0.25">
      <c r="A5628" s="264">
        <v>5559</v>
      </c>
      <c r="B5628" s="263">
        <v>166.14105870132309</v>
      </c>
    </row>
    <row r="5629" spans="1:2" x14ac:dyDescent="0.25">
      <c r="A5629" s="264">
        <v>5560</v>
      </c>
      <c r="B5629" s="263">
        <v>143.14884018810505</v>
      </c>
    </row>
    <row r="5630" spans="1:2" x14ac:dyDescent="0.25">
      <c r="A5630" s="264">
        <v>5561</v>
      </c>
      <c r="B5630" s="263">
        <v>144.70184294381957</v>
      </c>
    </row>
    <row r="5631" spans="1:2" x14ac:dyDescent="0.25">
      <c r="A5631" s="264">
        <v>5562</v>
      </c>
      <c r="B5631" s="263">
        <v>117.67596691714485</v>
      </c>
    </row>
    <row r="5632" spans="1:2" x14ac:dyDescent="0.25">
      <c r="A5632" s="264">
        <v>5563</v>
      </c>
      <c r="B5632" s="263">
        <v>159.77146978160451</v>
      </c>
    </row>
    <row r="5633" spans="1:2" x14ac:dyDescent="0.25">
      <c r="A5633" s="264">
        <v>5564</v>
      </c>
      <c r="B5633" s="263">
        <v>147.48550013257477</v>
      </c>
    </row>
    <row r="5634" spans="1:2" x14ac:dyDescent="0.25">
      <c r="A5634" s="264">
        <v>5565</v>
      </c>
      <c r="B5634" s="263">
        <v>109.32480232340151</v>
      </c>
    </row>
    <row r="5635" spans="1:2" x14ac:dyDescent="0.25">
      <c r="A5635" s="264">
        <v>5566</v>
      </c>
      <c r="B5635" s="263">
        <v>125.76095390085321</v>
      </c>
    </row>
    <row r="5636" spans="1:2" x14ac:dyDescent="0.25">
      <c r="A5636" s="264">
        <v>5567</v>
      </c>
      <c r="B5636" s="263">
        <v>129.67085825144099</v>
      </c>
    </row>
    <row r="5637" spans="1:2" x14ac:dyDescent="0.25">
      <c r="A5637" s="264">
        <v>5568</v>
      </c>
      <c r="B5637" s="263">
        <v>103.15724198222097</v>
      </c>
    </row>
    <row r="5638" spans="1:2" x14ac:dyDescent="0.25">
      <c r="A5638" s="264">
        <v>5569</v>
      </c>
      <c r="B5638" s="263">
        <v>106.99454069771869</v>
      </c>
    </row>
    <row r="5639" spans="1:2" x14ac:dyDescent="0.25">
      <c r="A5639" s="264">
        <v>5570</v>
      </c>
      <c r="B5639" s="263">
        <v>145.14943354735493</v>
      </c>
    </row>
    <row r="5640" spans="1:2" x14ac:dyDescent="0.25">
      <c r="A5640" s="264">
        <v>5571</v>
      </c>
      <c r="B5640" s="263">
        <v>131.38786933850409</v>
      </c>
    </row>
    <row r="5641" spans="1:2" x14ac:dyDescent="0.25">
      <c r="A5641" s="264">
        <v>5572</v>
      </c>
      <c r="B5641" s="263">
        <v>115.45887914301639</v>
      </c>
    </row>
    <row r="5642" spans="1:2" x14ac:dyDescent="0.25">
      <c r="A5642" s="264">
        <v>5573</v>
      </c>
      <c r="B5642" s="263">
        <v>102.34961396402971</v>
      </c>
    </row>
    <row r="5643" spans="1:2" x14ac:dyDescent="0.25">
      <c r="A5643" s="264">
        <v>5574</v>
      </c>
      <c r="B5643" s="263">
        <v>122.96780041574723</v>
      </c>
    </row>
    <row r="5644" spans="1:2" x14ac:dyDescent="0.25">
      <c r="A5644" s="264">
        <v>5575</v>
      </c>
      <c r="B5644" s="263">
        <v>105.90769808428385</v>
      </c>
    </row>
    <row r="5645" spans="1:2" x14ac:dyDescent="0.25">
      <c r="A5645" s="264">
        <v>5576</v>
      </c>
      <c r="B5645" s="263">
        <v>91.234076699950634</v>
      </c>
    </row>
    <row r="5646" spans="1:2" x14ac:dyDescent="0.25">
      <c r="A5646" s="264">
        <v>5577</v>
      </c>
      <c r="B5646" s="263">
        <v>114.29098166271089</v>
      </c>
    </row>
    <row r="5647" spans="1:2" x14ac:dyDescent="0.25">
      <c r="A5647" s="264">
        <v>5578</v>
      </c>
      <c r="B5647" s="263">
        <v>122.62250827359772</v>
      </c>
    </row>
    <row r="5648" spans="1:2" x14ac:dyDescent="0.25">
      <c r="A5648" s="264">
        <v>5579</v>
      </c>
      <c r="B5648" s="263">
        <v>81.301916634794125</v>
      </c>
    </row>
    <row r="5649" spans="1:2" x14ac:dyDescent="0.25">
      <c r="A5649" s="264">
        <v>5580</v>
      </c>
      <c r="B5649" s="263">
        <v>121.01601024200674</v>
      </c>
    </row>
    <row r="5650" spans="1:2" x14ac:dyDescent="0.25">
      <c r="A5650" s="264">
        <v>5581</v>
      </c>
      <c r="B5650" s="263">
        <v>151.74073466422405</v>
      </c>
    </row>
    <row r="5651" spans="1:2" x14ac:dyDescent="0.25">
      <c r="A5651" s="264">
        <v>5582</v>
      </c>
      <c r="B5651" s="263">
        <v>119.38163607173146</v>
      </c>
    </row>
    <row r="5652" spans="1:2" x14ac:dyDescent="0.25">
      <c r="A5652" s="264">
        <v>5583</v>
      </c>
      <c r="B5652" s="263">
        <v>111.46385072178498</v>
      </c>
    </row>
    <row r="5653" spans="1:2" x14ac:dyDescent="0.25">
      <c r="A5653" s="264">
        <v>5584</v>
      </c>
      <c r="B5653" s="263">
        <v>104.18253319995948</v>
      </c>
    </row>
    <row r="5654" spans="1:2" x14ac:dyDescent="0.25">
      <c r="A5654" s="264">
        <v>5585</v>
      </c>
      <c r="B5654" s="263">
        <v>121.85230279497996</v>
      </c>
    </row>
    <row r="5655" spans="1:2" x14ac:dyDescent="0.25">
      <c r="A5655" s="264">
        <v>5586</v>
      </c>
      <c r="B5655" s="263">
        <v>112.1552054827967</v>
      </c>
    </row>
    <row r="5656" spans="1:2" x14ac:dyDescent="0.25">
      <c r="A5656" s="264">
        <v>5587</v>
      </c>
      <c r="B5656" s="263">
        <v>112.56253717558018</v>
      </c>
    </row>
    <row r="5657" spans="1:2" x14ac:dyDescent="0.25">
      <c r="A5657" s="264">
        <v>5588</v>
      </c>
      <c r="B5657" s="263">
        <v>100.75591967962896</v>
      </c>
    </row>
    <row r="5658" spans="1:2" x14ac:dyDescent="0.25">
      <c r="A5658" s="264">
        <v>5589</v>
      </c>
      <c r="B5658" s="263">
        <v>113.60763305668443</v>
      </c>
    </row>
    <row r="5659" spans="1:2" x14ac:dyDescent="0.25">
      <c r="A5659" s="264">
        <v>5590</v>
      </c>
      <c r="B5659" s="263">
        <v>114.6816345925175</v>
      </c>
    </row>
    <row r="5660" spans="1:2" x14ac:dyDescent="0.25">
      <c r="A5660" s="264">
        <v>5591</v>
      </c>
      <c r="B5660" s="263">
        <v>123.00411116555385</v>
      </c>
    </row>
    <row r="5661" spans="1:2" x14ac:dyDescent="0.25">
      <c r="A5661" s="264">
        <v>5592</v>
      </c>
      <c r="B5661" s="263">
        <v>89.101117222251716</v>
      </c>
    </row>
    <row r="5662" spans="1:2" x14ac:dyDescent="0.25">
      <c r="A5662" s="264">
        <v>5593</v>
      </c>
      <c r="B5662" s="263">
        <v>114.81421179563668</v>
      </c>
    </row>
    <row r="5663" spans="1:2" x14ac:dyDescent="0.25">
      <c r="A5663" s="264">
        <v>5594</v>
      </c>
      <c r="B5663" s="263">
        <v>125.3120117386259</v>
      </c>
    </row>
    <row r="5664" spans="1:2" x14ac:dyDescent="0.25">
      <c r="A5664" s="264">
        <v>5595</v>
      </c>
      <c r="B5664" s="263">
        <v>146.16448987654246</v>
      </c>
    </row>
    <row r="5665" spans="1:2" x14ac:dyDescent="0.25">
      <c r="A5665" s="264">
        <v>5596</v>
      </c>
      <c r="B5665" s="263">
        <v>104.72959269914604</v>
      </c>
    </row>
    <row r="5666" spans="1:2" x14ac:dyDescent="0.25">
      <c r="A5666" s="264">
        <v>5597</v>
      </c>
      <c r="B5666" s="263">
        <v>111.28324819554763</v>
      </c>
    </row>
    <row r="5667" spans="1:2" x14ac:dyDescent="0.25">
      <c r="A5667" s="264">
        <v>5598</v>
      </c>
      <c r="B5667" s="263">
        <v>98.318771553324666</v>
      </c>
    </row>
    <row r="5668" spans="1:2" x14ac:dyDescent="0.25">
      <c r="A5668" s="264">
        <v>5599</v>
      </c>
      <c r="B5668" s="263">
        <v>95.389394005370164</v>
      </c>
    </row>
    <row r="5669" spans="1:2" x14ac:dyDescent="0.25">
      <c r="A5669" s="264">
        <v>5600</v>
      </c>
      <c r="B5669" s="263">
        <v>141.71075867841793</v>
      </c>
    </row>
    <row r="5670" spans="1:2" x14ac:dyDescent="0.25">
      <c r="A5670" s="264">
        <v>5601</v>
      </c>
      <c r="B5670" s="263">
        <v>173.63399467283361</v>
      </c>
    </row>
    <row r="5671" spans="1:2" x14ac:dyDescent="0.25">
      <c r="A5671" s="264">
        <v>5602</v>
      </c>
      <c r="B5671" s="263">
        <v>105.96221065322638</v>
      </c>
    </row>
    <row r="5672" spans="1:2" x14ac:dyDescent="0.25">
      <c r="A5672" s="264">
        <v>5603</v>
      </c>
      <c r="B5672" s="263">
        <v>86.548649220894703</v>
      </c>
    </row>
    <row r="5673" spans="1:2" x14ac:dyDescent="0.25">
      <c r="A5673" s="264">
        <v>5604</v>
      </c>
      <c r="B5673" s="263">
        <v>108.23292317475821</v>
      </c>
    </row>
    <row r="5674" spans="1:2" x14ac:dyDescent="0.25">
      <c r="A5674" s="264">
        <v>5605</v>
      </c>
      <c r="B5674" s="263">
        <v>102.90493743170472</v>
      </c>
    </row>
    <row r="5675" spans="1:2" x14ac:dyDescent="0.25">
      <c r="A5675" s="264">
        <v>5606</v>
      </c>
      <c r="B5675" s="263">
        <v>135.96399901920068</v>
      </c>
    </row>
    <row r="5676" spans="1:2" x14ac:dyDescent="0.25">
      <c r="A5676" s="264">
        <v>5607</v>
      </c>
      <c r="B5676" s="263">
        <v>131.6657303750828</v>
      </c>
    </row>
    <row r="5677" spans="1:2" x14ac:dyDescent="0.25">
      <c r="A5677" s="264">
        <v>5608</v>
      </c>
      <c r="B5677" s="263">
        <v>97.163619108837707</v>
      </c>
    </row>
    <row r="5678" spans="1:2" x14ac:dyDescent="0.25">
      <c r="A5678" s="264">
        <v>5609</v>
      </c>
      <c r="B5678" s="263">
        <v>141.25957921134145</v>
      </c>
    </row>
    <row r="5679" spans="1:2" x14ac:dyDescent="0.25">
      <c r="A5679" s="264">
        <v>5610</v>
      </c>
      <c r="B5679" s="263">
        <v>153.77574342924748</v>
      </c>
    </row>
    <row r="5680" spans="1:2" x14ac:dyDescent="0.25">
      <c r="A5680" s="264">
        <v>5611</v>
      </c>
      <c r="B5680" s="263">
        <v>133.83182141875312</v>
      </c>
    </row>
    <row r="5681" spans="1:2" x14ac:dyDescent="0.25">
      <c r="A5681" s="264">
        <v>5612</v>
      </c>
      <c r="B5681" s="263">
        <v>86.138835984567905</v>
      </c>
    </row>
    <row r="5682" spans="1:2" x14ac:dyDescent="0.25">
      <c r="A5682" s="264">
        <v>5613</v>
      </c>
      <c r="B5682" s="263">
        <v>108.23412941045437</v>
      </c>
    </row>
    <row r="5683" spans="1:2" x14ac:dyDescent="0.25">
      <c r="A5683" s="264">
        <v>5614</v>
      </c>
      <c r="B5683" s="263">
        <v>156.64883276464488</v>
      </c>
    </row>
    <row r="5684" spans="1:2" x14ac:dyDescent="0.25">
      <c r="A5684" s="264">
        <v>5615</v>
      </c>
      <c r="B5684" s="263">
        <v>105.10878574988367</v>
      </c>
    </row>
    <row r="5685" spans="1:2" x14ac:dyDescent="0.25">
      <c r="A5685" s="264">
        <v>5616</v>
      </c>
      <c r="B5685" s="263">
        <v>146.50492390710224</v>
      </c>
    </row>
    <row r="5686" spans="1:2" x14ac:dyDescent="0.25">
      <c r="A5686" s="264">
        <v>5617</v>
      </c>
      <c r="B5686" s="263">
        <v>103.15618236130214</v>
      </c>
    </row>
    <row r="5687" spans="1:2" x14ac:dyDescent="0.25">
      <c r="A5687" s="264">
        <v>5618</v>
      </c>
      <c r="B5687" s="263">
        <v>154.47480284436483</v>
      </c>
    </row>
    <row r="5688" spans="1:2" x14ac:dyDescent="0.25">
      <c r="A5688" s="264">
        <v>5619</v>
      </c>
      <c r="B5688" s="263">
        <v>82.130319860645471</v>
      </c>
    </row>
    <row r="5689" spans="1:2" x14ac:dyDescent="0.25">
      <c r="A5689" s="264">
        <v>5620</v>
      </c>
      <c r="B5689" s="263">
        <v>94.096573060439823</v>
      </c>
    </row>
    <row r="5690" spans="1:2" x14ac:dyDescent="0.25">
      <c r="A5690" s="264">
        <v>5621</v>
      </c>
      <c r="B5690" s="263">
        <v>160.08126182730501</v>
      </c>
    </row>
    <row r="5691" spans="1:2" x14ac:dyDescent="0.25">
      <c r="A5691" s="264">
        <v>5622</v>
      </c>
      <c r="B5691" s="263">
        <v>154.72227704948514</v>
      </c>
    </row>
    <row r="5692" spans="1:2" x14ac:dyDescent="0.25">
      <c r="A5692" s="264">
        <v>5623</v>
      </c>
      <c r="B5692" s="263">
        <v>137.62345198402249</v>
      </c>
    </row>
    <row r="5693" spans="1:2" x14ac:dyDescent="0.25">
      <c r="A5693" s="264">
        <v>5624</v>
      </c>
      <c r="B5693" s="263">
        <v>114.64593612330431</v>
      </c>
    </row>
    <row r="5694" spans="1:2" x14ac:dyDescent="0.25">
      <c r="A5694" s="264">
        <v>5625</v>
      </c>
      <c r="B5694" s="263">
        <v>120.62520110695472</v>
      </c>
    </row>
    <row r="5695" spans="1:2" x14ac:dyDescent="0.25">
      <c r="A5695" s="264">
        <v>5626</v>
      </c>
      <c r="B5695" s="263">
        <v>117.88512809927228</v>
      </c>
    </row>
    <row r="5696" spans="1:2" x14ac:dyDescent="0.25">
      <c r="A5696" s="264">
        <v>5627</v>
      </c>
      <c r="B5696" s="263">
        <v>156.42048081155394</v>
      </c>
    </row>
    <row r="5697" spans="1:2" x14ac:dyDescent="0.25">
      <c r="A5697" s="264">
        <v>5628</v>
      </c>
      <c r="B5697" s="263">
        <v>110.48316762968732</v>
      </c>
    </row>
    <row r="5698" spans="1:2" x14ac:dyDescent="0.25">
      <c r="A5698" s="264">
        <v>5629</v>
      </c>
      <c r="B5698" s="263">
        <v>84.255916274121873</v>
      </c>
    </row>
    <row r="5699" spans="1:2" x14ac:dyDescent="0.25">
      <c r="A5699" s="264">
        <v>5630</v>
      </c>
      <c r="B5699" s="263">
        <v>133.3813159760812</v>
      </c>
    </row>
    <row r="5700" spans="1:2" x14ac:dyDescent="0.25">
      <c r="A5700" s="264">
        <v>5631</v>
      </c>
      <c r="B5700" s="263">
        <v>143.04444338413427</v>
      </c>
    </row>
    <row r="5701" spans="1:2" x14ac:dyDescent="0.25">
      <c r="A5701" s="264">
        <v>5632</v>
      </c>
      <c r="B5701" s="263">
        <v>104.74688394622933</v>
      </c>
    </row>
    <row r="5702" spans="1:2" x14ac:dyDescent="0.25">
      <c r="A5702" s="264">
        <v>5633</v>
      </c>
      <c r="B5702" s="263">
        <v>151.52009074825145</v>
      </c>
    </row>
    <row r="5703" spans="1:2" x14ac:dyDescent="0.25">
      <c r="A5703" s="264">
        <v>5634</v>
      </c>
      <c r="B5703" s="263">
        <v>142.20091417518003</v>
      </c>
    </row>
    <row r="5704" spans="1:2" x14ac:dyDescent="0.25">
      <c r="A5704" s="264">
        <v>5635</v>
      </c>
      <c r="B5704" s="263">
        <v>85.169188713941452</v>
      </c>
    </row>
    <row r="5705" spans="1:2" x14ac:dyDescent="0.25">
      <c r="A5705" s="264">
        <v>5636</v>
      </c>
      <c r="B5705" s="263">
        <v>119.02615069531217</v>
      </c>
    </row>
    <row r="5706" spans="1:2" x14ac:dyDescent="0.25">
      <c r="A5706" s="264">
        <v>5637</v>
      </c>
      <c r="B5706" s="263">
        <v>150.01565522524561</v>
      </c>
    </row>
    <row r="5707" spans="1:2" x14ac:dyDescent="0.25">
      <c r="A5707" s="264">
        <v>5638</v>
      </c>
      <c r="B5707" s="263">
        <v>120.78468648970554</v>
      </c>
    </row>
    <row r="5708" spans="1:2" x14ac:dyDescent="0.25">
      <c r="A5708" s="264">
        <v>5639</v>
      </c>
      <c r="B5708" s="263">
        <v>172.10577185292425</v>
      </c>
    </row>
    <row r="5709" spans="1:2" x14ac:dyDescent="0.25">
      <c r="A5709" s="264">
        <v>5640</v>
      </c>
      <c r="B5709" s="263">
        <v>101.31416428654633</v>
      </c>
    </row>
    <row r="5710" spans="1:2" x14ac:dyDescent="0.25">
      <c r="A5710" s="264">
        <v>5641</v>
      </c>
      <c r="B5710" s="263">
        <v>86.781617142589539</v>
      </c>
    </row>
    <row r="5711" spans="1:2" x14ac:dyDescent="0.25">
      <c r="A5711" s="264">
        <v>5642</v>
      </c>
      <c r="B5711" s="263">
        <v>98.619788410764968</v>
      </c>
    </row>
    <row r="5712" spans="1:2" x14ac:dyDescent="0.25">
      <c r="A5712" s="264">
        <v>5643</v>
      </c>
      <c r="B5712" s="263">
        <v>106.55538561045299</v>
      </c>
    </row>
    <row r="5713" spans="1:2" x14ac:dyDescent="0.25">
      <c r="A5713" s="264">
        <v>5644</v>
      </c>
      <c r="B5713" s="263">
        <v>110.08792887431292</v>
      </c>
    </row>
    <row r="5714" spans="1:2" x14ac:dyDescent="0.25">
      <c r="A5714" s="264">
        <v>5645</v>
      </c>
      <c r="B5714" s="263">
        <v>184.61788720298773</v>
      </c>
    </row>
    <row r="5715" spans="1:2" x14ac:dyDescent="0.25">
      <c r="A5715" s="264">
        <v>5646</v>
      </c>
      <c r="B5715" s="263">
        <v>101.1118109303589</v>
      </c>
    </row>
    <row r="5716" spans="1:2" x14ac:dyDescent="0.25">
      <c r="A5716" s="264">
        <v>5647</v>
      </c>
      <c r="B5716" s="263">
        <v>138.75792670596326</v>
      </c>
    </row>
    <row r="5717" spans="1:2" x14ac:dyDescent="0.25">
      <c r="A5717" s="264">
        <v>5648</v>
      </c>
      <c r="B5717" s="263">
        <v>88.090774760075789</v>
      </c>
    </row>
    <row r="5718" spans="1:2" x14ac:dyDescent="0.25">
      <c r="A5718" s="264">
        <v>5649</v>
      </c>
      <c r="B5718" s="263">
        <v>142.65132938948773</v>
      </c>
    </row>
    <row r="5719" spans="1:2" x14ac:dyDescent="0.25">
      <c r="A5719" s="264">
        <v>5650</v>
      </c>
      <c r="B5719" s="263">
        <v>117.62812214086971</v>
      </c>
    </row>
    <row r="5720" spans="1:2" x14ac:dyDescent="0.25">
      <c r="A5720" s="264">
        <v>5651</v>
      </c>
      <c r="B5720" s="263">
        <v>123.29988195669165</v>
      </c>
    </row>
    <row r="5721" spans="1:2" x14ac:dyDescent="0.25">
      <c r="A5721" s="264">
        <v>5652</v>
      </c>
      <c r="B5721" s="263">
        <v>122.75146081905035</v>
      </c>
    </row>
    <row r="5722" spans="1:2" x14ac:dyDescent="0.25">
      <c r="A5722" s="264">
        <v>5653</v>
      </c>
      <c r="B5722" s="263">
        <v>110.60203182922186</v>
      </c>
    </row>
    <row r="5723" spans="1:2" x14ac:dyDescent="0.25">
      <c r="A5723" s="264">
        <v>5654</v>
      </c>
      <c r="B5723" s="263">
        <v>83.604652746013286</v>
      </c>
    </row>
    <row r="5724" spans="1:2" x14ac:dyDescent="0.25">
      <c r="A5724" s="264">
        <v>5655</v>
      </c>
      <c r="B5724" s="263">
        <v>140.79911100636477</v>
      </c>
    </row>
    <row r="5725" spans="1:2" x14ac:dyDescent="0.25">
      <c r="A5725" s="264">
        <v>5656</v>
      </c>
      <c r="B5725" s="263">
        <v>142.13430403086826</v>
      </c>
    </row>
    <row r="5726" spans="1:2" x14ac:dyDescent="0.25">
      <c r="A5726" s="264">
        <v>5657</v>
      </c>
      <c r="B5726" s="263">
        <v>139.68754129620834</v>
      </c>
    </row>
    <row r="5727" spans="1:2" x14ac:dyDescent="0.25">
      <c r="A5727" s="264">
        <v>5658</v>
      </c>
      <c r="B5727" s="263">
        <v>137.4909643843238</v>
      </c>
    </row>
    <row r="5728" spans="1:2" x14ac:dyDescent="0.25">
      <c r="A5728" s="264">
        <v>5659</v>
      </c>
      <c r="B5728" s="263">
        <v>114.16132616525181</v>
      </c>
    </row>
    <row r="5729" spans="1:2" x14ac:dyDescent="0.25">
      <c r="A5729" s="264">
        <v>5660</v>
      </c>
      <c r="B5729" s="263">
        <v>138.69194675807307</v>
      </c>
    </row>
    <row r="5730" spans="1:2" x14ac:dyDescent="0.25">
      <c r="A5730" s="264">
        <v>5661</v>
      </c>
      <c r="B5730" s="263">
        <v>124.50354355244478</v>
      </c>
    </row>
    <row r="5731" spans="1:2" x14ac:dyDescent="0.25">
      <c r="A5731" s="264">
        <v>5662</v>
      </c>
      <c r="B5731" s="263">
        <v>101.90863550618539</v>
      </c>
    </row>
    <row r="5732" spans="1:2" x14ac:dyDescent="0.25">
      <c r="A5732" s="264">
        <v>5663</v>
      </c>
      <c r="B5732" s="263">
        <v>110.20755689903616</v>
      </c>
    </row>
    <row r="5733" spans="1:2" x14ac:dyDescent="0.25">
      <c r="A5733" s="264">
        <v>5664</v>
      </c>
      <c r="B5733" s="263">
        <v>151.26180908039095</v>
      </c>
    </row>
    <row r="5734" spans="1:2" x14ac:dyDescent="0.25">
      <c r="A5734" s="264">
        <v>5665</v>
      </c>
      <c r="B5734" s="263">
        <v>76.376679111397223</v>
      </c>
    </row>
    <row r="5735" spans="1:2" x14ac:dyDescent="0.25">
      <c r="A5735" s="264">
        <v>5666</v>
      </c>
      <c r="B5735" s="263">
        <v>131.83606030007215</v>
      </c>
    </row>
    <row r="5736" spans="1:2" x14ac:dyDescent="0.25">
      <c r="A5736" s="264">
        <v>5667</v>
      </c>
      <c r="B5736" s="263">
        <v>135.33618286724359</v>
      </c>
    </row>
    <row r="5737" spans="1:2" x14ac:dyDescent="0.25">
      <c r="A5737" s="264">
        <v>5668</v>
      </c>
      <c r="B5737" s="263">
        <v>108.58828069222709</v>
      </c>
    </row>
    <row r="5738" spans="1:2" x14ac:dyDescent="0.25">
      <c r="A5738" s="264">
        <v>5669</v>
      </c>
      <c r="B5738" s="263">
        <v>172.4156962281171</v>
      </c>
    </row>
    <row r="5739" spans="1:2" x14ac:dyDescent="0.25">
      <c r="A5739" s="264">
        <v>5670</v>
      </c>
      <c r="B5739" s="263">
        <v>97.41449550487738</v>
      </c>
    </row>
    <row r="5740" spans="1:2" x14ac:dyDescent="0.25">
      <c r="A5740" s="264">
        <v>5671</v>
      </c>
      <c r="B5740" s="263">
        <v>84.780655822588471</v>
      </c>
    </row>
    <row r="5741" spans="1:2" x14ac:dyDescent="0.25">
      <c r="A5741" s="264">
        <v>5672</v>
      </c>
      <c r="B5741" s="263">
        <v>121.47647796821316</v>
      </c>
    </row>
    <row r="5742" spans="1:2" x14ac:dyDescent="0.25">
      <c r="A5742" s="264">
        <v>5673</v>
      </c>
      <c r="B5742" s="263">
        <v>124.96937701791421</v>
      </c>
    </row>
    <row r="5743" spans="1:2" x14ac:dyDescent="0.25">
      <c r="A5743" s="264">
        <v>5674</v>
      </c>
      <c r="B5743" s="263">
        <v>75.726918571379841</v>
      </c>
    </row>
    <row r="5744" spans="1:2" x14ac:dyDescent="0.25">
      <c r="A5744" s="264">
        <v>5675</v>
      </c>
      <c r="B5744" s="263">
        <v>110.13665219841948</v>
      </c>
    </row>
    <row r="5745" spans="1:2" x14ac:dyDescent="0.25">
      <c r="A5745" s="264">
        <v>5676</v>
      </c>
      <c r="B5745" s="263">
        <v>94.295631770717875</v>
      </c>
    </row>
    <row r="5746" spans="1:2" x14ac:dyDescent="0.25">
      <c r="A5746" s="264">
        <v>5677</v>
      </c>
      <c r="B5746" s="263">
        <v>148.35018091883316</v>
      </c>
    </row>
    <row r="5747" spans="1:2" x14ac:dyDescent="0.25">
      <c r="A5747" s="264">
        <v>5678</v>
      </c>
      <c r="B5747" s="263">
        <v>132.06040543006702</v>
      </c>
    </row>
    <row r="5748" spans="1:2" x14ac:dyDescent="0.25">
      <c r="A5748" s="264">
        <v>5679</v>
      </c>
      <c r="B5748" s="263">
        <v>149.08058210701245</v>
      </c>
    </row>
    <row r="5749" spans="1:2" x14ac:dyDescent="0.25">
      <c r="A5749" s="264">
        <v>5680</v>
      </c>
      <c r="B5749" s="263">
        <v>161.41769813026519</v>
      </c>
    </row>
    <row r="5750" spans="1:2" x14ac:dyDescent="0.25">
      <c r="A5750" s="264">
        <v>5681</v>
      </c>
      <c r="B5750" s="263">
        <v>123.80587826528995</v>
      </c>
    </row>
    <row r="5751" spans="1:2" x14ac:dyDescent="0.25">
      <c r="A5751" s="264">
        <v>5682</v>
      </c>
      <c r="B5751" s="263">
        <v>88.105360088440364</v>
      </c>
    </row>
    <row r="5752" spans="1:2" x14ac:dyDescent="0.25">
      <c r="A5752" s="264">
        <v>5683</v>
      </c>
      <c r="B5752" s="263">
        <v>156.41153487681325</v>
      </c>
    </row>
    <row r="5753" spans="1:2" x14ac:dyDescent="0.25">
      <c r="A5753" s="264">
        <v>5684</v>
      </c>
      <c r="B5753" s="263">
        <v>114.64841151799145</v>
      </c>
    </row>
    <row r="5754" spans="1:2" x14ac:dyDescent="0.25">
      <c r="A5754" s="264">
        <v>5685</v>
      </c>
      <c r="B5754" s="263">
        <v>153.23410971779475</v>
      </c>
    </row>
    <row r="5755" spans="1:2" x14ac:dyDescent="0.25">
      <c r="A5755" s="264">
        <v>5686</v>
      </c>
      <c r="B5755" s="263">
        <v>123.83757563706918</v>
      </c>
    </row>
    <row r="5756" spans="1:2" x14ac:dyDescent="0.25">
      <c r="A5756" s="264">
        <v>5687</v>
      </c>
      <c r="B5756" s="263">
        <v>86.115423321023727</v>
      </c>
    </row>
    <row r="5757" spans="1:2" x14ac:dyDescent="0.25">
      <c r="A5757" s="264">
        <v>5688</v>
      </c>
      <c r="B5757" s="263">
        <v>113.62244556542124</v>
      </c>
    </row>
    <row r="5758" spans="1:2" x14ac:dyDescent="0.25">
      <c r="A5758" s="264">
        <v>5689</v>
      </c>
      <c r="B5758" s="263">
        <v>88.676424870900746</v>
      </c>
    </row>
    <row r="5759" spans="1:2" x14ac:dyDescent="0.25">
      <c r="A5759" s="264">
        <v>5690</v>
      </c>
      <c r="B5759" s="263">
        <v>82.578331648955299</v>
      </c>
    </row>
    <row r="5760" spans="1:2" x14ac:dyDescent="0.25">
      <c r="A5760" s="264">
        <v>5691</v>
      </c>
      <c r="B5760" s="263">
        <v>126.9914222730775</v>
      </c>
    </row>
    <row r="5761" spans="1:2" x14ac:dyDescent="0.25">
      <c r="A5761" s="264">
        <v>5692</v>
      </c>
      <c r="B5761" s="263">
        <v>125.17737162754432</v>
      </c>
    </row>
    <row r="5762" spans="1:2" x14ac:dyDescent="0.25">
      <c r="A5762" s="264">
        <v>5693</v>
      </c>
      <c r="B5762" s="263">
        <v>105.51334187243006</v>
      </c>
    </row>
    <row r="5763" spans="1:2" x14ac:dyDescent="0.25">
      <c r="A5763" s="264">
        <v>5694</v>
      </c>
      <c r="B5763" s="263">
        <v>154.24084411781277</v>
      </c>
    </row>
    <row r="5764" spans="1:2" x14ac:dyDescent="0.25">
      <c r="A5764" s="264">
        <v>5695</v>
      </c>
      <c r="B5764" s="263">
        <v>145.10013140505424</v>
      </c>
    </row>
    <row r="5765" spans="1:2" x14ac:dyDescent="0.25">
      <c r="A5765" s="264">
        <v>5696</v>
      </c>
      <c r="B5765" s="263">
        <v>122.45133832245104</v>
      </c>
    </row>
    <row r="5766" spans="1:2" x14ac:dyDescent="0.25">
      <c r="A5766" s="264">
        <v>5697</v>
      </c>
      <c r="B5766" s="263">
        <v>91.926212983910233</v>
      </c>
    </row>
    <row r="5767" spans="1:2" x14ac:dyDescent="0.25">
      <c r="A5767" s="264">
        <v>5698</v>
      </c>
      <c r="B5767" s="263">
        <v>124.43392248220617</v>
      </c>
    </row>
    <row r="5768" spans="1:2" x14ac:dyDescent="0.25">
      <c r="A5768" s="264">
        <v>5699</v>
      </c>
      <c r="B5768" s="263">
        <v>109.4368048653909</v>
      </c>
    </row>
    <row r="5769" spans="1:2" x14ac:dyDescent="0.25">
      <c r="A5769" s="264">
        <v>5700</v>
      </c>
      <c r="B5769" s="263">
        <v>116.11379505778709</v>
      </c>
    </row>
    <row r="5770" spans="1:2" x14ac:dyDescent="0.25">
      <c r="A5770" s="264">
        <v>5701</v>
      </c>
      <c r="B5770" s="263">
        <v>115.46558756626686</v>
      </c>
    </row>
    <row r="5771" spans="1:2" x14ac:dyDescent="0.25">
      <c r="A5771" s="264">
        <v>5702</v>
      </c>
      <c r="B5771" s="263">
        <v>128.45882059297983</v>
      </c>
    </row>
    <row r="5772" spans="1:2" x14ac:dyDescent="0.25">
      <c r="A5772" s="264">
        <v>5703</v>
      </c>
      <c r="B5772" s="263">
        <v>78.205892316735884</v>
      </c>
    </row>
    <row r="5773" spans="1:2" x14ac:dyDescent="0.25">
      <c r="A5773" s="264">
        <v>5704</v>
      </c>
      <c r="B5773" s="263">
        <v>151.32247998521859</v>
      </c>
    </row>
    <row r="5774" spans="1:2" x14ac:dyDescent="0.25">
      <c r="A5774" s="264">
        <v>5705</v>
      </c>
      <c r="B5774" s="263">
        <v>130.02547880524918</v>
      </c>
    </row>
    <row r="5775" spans="1:2" x14ac:dyDescent="0.25">
      <c r="A5775" s="264">
        <v>5706</v>
      </c>
      <c r="B5775" s="263">
        <v>146.05227678055263</v>
      </c>
    </row>
    <row r="5776" spans="1:2" x14ac:dyDescent="0.25">
      <c r="A5776" s="264">
        <v>5707</v>
      </c>
      <c r="B5776" s="263">
        <v>88.055790469368418</v>
      </c>
    </row>
    <row r="5777" spans="1:2" x14ac:dyDescent="0.25">
      <c r="A5777" s="264">
        <v>5708</v>
      </c>
      <c r="B5777" s="263">
        <v>105.09380174709575</v>
      </c>
    </row>
    <row r="5778" spans="1:2" x14ac:dyDescent="0.25">
      <c r="A5778" s="264">
        <v>5709</v>
      </c>
      <c r="B5778" s="263">
        <v>109.92682110008646</v>
      </c>
    </row>
    <row r="5779" spans="1:2" x14ac:dyDescent="0.25">
      <c r="A5779" s="264">
        <v>5710</v>
      </c>
      <c r="B5779" s="263">
        <v>110.50757445897008</v>
      </c>
    </row>
    <row r="5780" spans="1:2" x14ac:dyDescent="0.25">
      <c r="A5780" s="264">
        <v>5711</v>
      </c>
      <c r="B5780" s="263">
        <v>128.81920861774068</v>
      </c>
    </row>
    <row r="5781" spans="1:2" x14ac:dyDescent="0.25">
      <c r="A5781" s="264">
        <v>5712</v>
      </c>
      <c r="B5781" s="263">
        <v>124.90236779422166</v>
      </c>
    </row>
    <row r="5782" spans="1:2" x14ac:dyDescent="0.25">
      <c r="A5782" s="264">
        <v>5713</v>
      </c>
      <c r="B5782" s="263">
        <v>108.55795341866714</v>
      </c>
    </row>
    <row r="5783" spans="1:2" x14ac:dyDescent="0.25">
      <c r="A5783" s="264">
        <v>5714</v>
      </c>
      <c r="B5783" s="263">
        <v>130.90454862698033</v>
      </c>
    </row>
    <row r="5784" spans="1:2" x14ac:dyDescent="0.25">
      <c r="A5784" s="264">
        <v>5715</v>
      </c>
      <c r="B5784" s="263">
        <v>131.93032686594188</v>
      </c>
    </row>
    <row r="5785" spans="1:2" x14ac:dyDescent="0.25">
      <c r="A5785" s="264">
        <v>5716</v>
      </c>
      <c r="B5785" s="263">
        <v>138.65251988157092</v>
      </c>
    </row>
    <row r="5786" spans="1:2" x14ac:dyDescent="0.25">
      <c r="A5786" s="264">
        <v>5717</v>
      </c>
      <c r="B5786" s="263">
        <v>141.84239284506822</v>
      </c>
    </row>
    <row r="5787" spans="1:2" x14ac:dyDescent="0.25">
      <c r="A5787" s="264">
        <v>5718</v>
      </c>
      <c r="B5787" s="263">
        <v>108.67645150027198</v>
      </c>
    </row>
    <row r="5788" spans="1:2" x14ac:dyDescent="0.25">
      <c r="A5788" s="264">
        <v>5719</v>
      </c>
      <c r="B5788" s="263">
        <v>102.83063813947739</v>
      </c>
    </row>
    <row r="5789" spans="1:2" x14ac:dyDescent="0.25">
      <c r="A5789" s="264">
        <v>5720</v>
      </c>
      <c r="B5789" s="263">
        <v>91.481009937539994</v>
      </c>
    </row>
    <row r="5790" spans="1:2" x14ac:dyDescent="0.25">
      <c r="A5790" s="264">
        <v>5721</v>
      </c>
      <c r="B5790" s="263">
        <v>107.35763437266223</v>
      </c>
    </row>
    <row r="5791" spans="1:2" x14ac:dyDescent="0.25">
      <c r="A5791" s="264">
        <v>5722</v>
      </c>
      <c r="B5791" s="263">
        <v>106.93796362016458</v>
      </c>
    </row>
    <row r="5792" spans="1:2" x14ac:dyDescent="0.25">
      <c r="A5792" s="264">
        <v>5723</v>
      </c>
      <c r="B5792" s="263">
        <v>120.85676639129257</v>
      </c>
    </row>
    <row r="5793" spans="1:2" x14ac:dyDescent="0.25">
      <c r="A5793" s="264">
        <v>5724</v>
      </c>
      <c r="B5793" s="263">
        <v>125.39790552670399</v>
      </c>
    </row>
    <row r="5794" spans="1:2" x14ac:dyDescent="0.25">
      <c r="A5794" s="264">
        <v>5725</v>
      </c>
      <c r="B5794" s="263">
        <v>134.92569722735431</v>
      </c>
    </row>
    <row r="5795" spans="1:2" x14ac:dyDescent="0.25">
      <c r="A5795" s="264">
        <v>5726</v>
      </c>
      <c r="B5795" s="263">
        <v>100.99925482321466</v>
      </c>
    </row>
    <row r="5796" spans="1:2" x14ac:dyDescent="0.25">
      <c r="A5796" s="264">
        <v>5727</v>
      </c>
      <c r="B5796" s="263">
        <v>105.82746297676405</v>
      </c>
    </row>
    <row r="5797" spans="1:2" x14ac:dyDescent="0.25">
      <c r="A5797" s="264">
        <v>5728</v>
      </c>
      <c r="B5797" s="263">
        <v>131.09283571293776</v>
      </c>
    </row>
    <row r="5798" spans="1:2" x14ac:dyDescent="0.25">
      <c r="A5798" s="264">
        <v>5729</v>
      </c>
      <c r="B5798" s="263">
        <v>170.16821955827268</v>
      </c>
    </row>
    <row r="5799" spans="1:2" x14ac:dyDescent="0.25">
      <c r="A5799" s="264">
        <v>5730</v>
      </c>
      <c r="B5799" s="263">
        <v>113.5041580297971</v>
      </c>
    </row>
    <row r="5800" spans="1:2" x14ac:dyDescent="0.25">
      <c r="A5800" s="264">
        <v>5731</v>
      </c>
      <c r="B5800" s="263">
        <v>116.58777633056998</v>
      </c>
    </row>
    <row r="5801" spans="1:2" x14ac:dyDescent="0.25">
      <c r="A5801" s="264">
        <v>5732</v>
      </c>
      <c r="B5801" s="263">
        <v>108.16150413803516</v>
      </c>
    </row>
    <row r="5802" spans="1:2" x14ac:dyDescent="0.25">
      <c r="A5802" s="264">
        <v>5733</v>
      </c>
      <c r="B5802" s="263">
        <v>131.98685005479618</v>
      </c>
    </row>
    <row r="5803" spans="1:2" x14ac:dyDescent="0.25">
      <c r="A5803" s="264">
        <v>5734</v>
      </c>
      <c r="B5803" s="263">
        <v>118.39207927585163</v>
      </c>
    </row>
    <row r="5804" spans="1:2" x14ac:dyDescent="0.25">
      <c r="A5804" s="264">
        <v>5735</v>
      </c>
      <c r="B5804" s="263">
        <v>80.268074429099741</v>
      </c>
    </row>
    <row r="5805" spans="1:2" x14ac:dyDescent="0.25">
      <c r="A5805" s="264">
        <v>5736</v>
      </c>
      <c r="B5805" s="263">
        <v>81.917321053001487</v>
      </c>
    </row>
    <row r="5806" spans="1:2" x14ac:dyDescent="0.25">
      <c r="A5806" s="264">
        <v>5737</v>
      </c>
      <c r="B5806" s="263">
        <v>109.02840894885421</v>
      </c>
    </row>
    <row r="5807" spans="1:2" x14ac:dyDescent="0.25">
      <c r="A5807" s="264">
        <v>5738</v>
      </c>
      <c r="B5807" s="263">
        <v>177.55338630980364</v>
      </c>
    </row>
    <row r="5808" spans="1:2" x14ac:dyDescent="0.25">
      <c r="A5808" s="264">
        <v>5739</v>
      </c>
      <c r="B5808" s="263">
        <v>104.71914730898287</v>
      </c>
    </row>
    <row r="5809" spans="1:2" x14ac:dyDescent="0.25">
      <c r="A5809" s="264">
        <v>5740</v>
      </c>
      <c r="B5809" s="263">
        <v>120.79332167521777</v>
      </c>
    </row>
    <row r="5810" spans="1:2" x14ac:dyDescent="0.25">
      <c r="A5810" s="264">
        <v>5741</v>
      </c>
      <c r="B5810" s="263">
        <v>154.03039744694195</v>
      </c>
    </row>
    <row r="5811" spans="1:2" x14ac:dyDescent="0.25">
      <c r="A5811" s="264">
        <v>5742</v>
      </c>
      <c r="B5811" s="263">
        <v>108.13237180950098</v>
      </c>
    </row>
    <row r="5812" spans="1:2" x14ac:dyDescent="0.25">
      <c r="A5812" s="264">
        <v>5743</v>
      </c>
      <c r="B5812" s="263">
        <v>128.51407047768777</v>
      </c>
    </row>
    <row r="5813" spans="1:2" x14ac:dyDescent="0.25">
      <c r="A5813" s="264">
        <v>5744</v>
      </c>
      <c r="B5813" s="263">
        <v>97.637716066289414</v>
      </c>
    </row>
    <row r="5814" spans="1:2" x14ac:dyDescent="0.25">
      <c r="A5814" s="264">
        <v>5745</v>
      </c>
      <c r="B5814" s="263">
        <v>135.86170269885059</v>
      </c>
    </row>
    <row r="5815" spans="1:2" x14ac:dyDescent="0.25">
      <c r="A5815" s="264">
        <v>5746</v>
      </c>
      <c r="B5815" s="263">
        <v>94.201440530550826</v>
      </c>
    </row>
    <row r="5816" spans="1:2" x14ac:dyDescent="0.25">
      <c r="A5816" s="264">
        <v>5747</v>
      </c>
      <c r="B5816" s="263">
        <v>152.88147184265893</v>
      </c>
    </row>
    <row r="5817" spans="1:2" x14ac:dyDescent="0.25">
      <c r="A5817" s="264">
        <v>5748</v>
      </c>
      <c r="B5817" s="263">
        <v>131.58744465379203</v>
      </c>
    </row>
    <row r="5818" spans="1:2" x14ac:dyDescent="0.25">
      <c r="A5818" s="264">
        <v>5749</v>
      </c>
      <c r="B5818" s="263">
        <v>109.46772385638604</v>
      </c>
    </row>
    <row r="5819" spans="1:2" x14ac:dyDescent="0.25">
      <c r="A5819" s="264">
        <v>5750</v>
      </c>
      <c r="B5819" s="263">
        <v>128.12386836397266</v>
      </c>
    </row>
    <row r="5820" spans="1:2" x14ac:dyDescent="0.25">
      <c r="A5820" s="264">
        <v>5751</v>
      </c>
      <c r="B5820" s="263">
        <v>93.623011093657482</v>
      </c>
    </row>
    <row r="5821" spans="1:2" x14ac:dyDescent="0.25">
      <c r="A5821" s="264">
        <v>5752</v>
      </c>
      <c r="B5821" s="263">
        <v>126.13605103269435</v>
      </c>
    </row>
    <row r="5822" spans="1:2" x14ac:dyDescent="0.25">
      <c r="A5822" s="264">
        <v>5753</v>
      </c>
      <c r="B5822" s="263">
        <v>140.79107852146757</v>
      </c>
    </row>
    <row r="5823" spans="1:2" x14ac:dyDescent="0.25">
      <c r="A5823" s="264">
        <v>5754</v>
      </c>
      <c r="B5823" s="263">
        <v>135.43939761192237</v>
      </c>
    </row>
    <row r="5824" spans="1:2" x14ac:dyDescent="0.25">
      <c r="A5824" s="264">
        <v>5755</v>
      </c>
      <c r="B5824" s="263">
        <v>86.140702284866791</v>
      </c>
    </row>
    <row r="5825" spans="1:2" x14ac:dyDescent="0.25">
      <c r="A5825" s="264">
        <v>5756</v>
      </c>
      <c r="B5825" s="263">
        <v>108.42291715919977</v>
      </c>
    </row>
    <row r="5826" spans="1:2" x14ac:dyDescent="0.25">
      <c r="A5826" s="264">
        <v>5757</v>
      </c>
      <c r="B5826" s="263">
        <v>153.38037017619718</v>
      </c>
    </row>
    <row r="5827" spans="1:2" x14ac:dyDescent="0.25">
      <c r="A5827" s="264">
        <v>5758</v>
      </c>
      <c r="B5827" s="263">
        <v>130.68473660854249</v>
      </c>
    </row>
    <row r="5828" spans="1:2" x14ac:dyDescent="0.25">
      <c r="A5828" s="264">
        <v>5759</v>
      </c>
      <c r="B5828" s="263">
        <v>114.83083343016186</v>
      </c>
    </row>
    <row r="5829" spans="1:2" x14ac:dyDescent="0.25">
      <c r="A5829" s="264">
        <v>5760</v>
      </c>
      <c r="B5829" s="263">
        <v>92.288985926672609</v>
      </c>
    </row>
    <row r="5830" spans="1:2" x14ac:dyDescent="0.25">
      <c r="A5830" s="264">
        <v>5761</v>
      </c>
      <c r="B5830" s="263">
        <v>103.50270857060158</v>
      </c>
    </row>
    <row r="5831" spans="1:2" x14ac:dyDescent="0.25">
      <c r="A5831" s="264">
        <v>5762</v>
      </c>
      <c r="B5831" s="263">
        <v>126.99998388742139</v>
      </c>
    </row>
    <row r="5832" spans="1:2" x14ac:dyDescent="0.25">
      <c r="A5832" s="264">
        <v>5763</v>
      </c>
      <c r="B5832" s="263">
        <v>84.99210297291846</v>
      </c>
    </row>
    <row r="5833" spans="1:2" x14ac:dyDescent="0.25">
      <c r="A5833" s="264">
        <v>5764</v>
      </c>
      <c r="B5833" s="263">
        <v>107.18433863752134</v>
      </c>
    </row>
    <row r="5834" spans="1:2" x14ac:dyDescent="0.25">
      <c r="A5834" s="264">
        <v>5765</v>
      </c>
      <c r="B5834" s="263">
        <v>117.72506793307312</v>
      </c>
    </row>
    <row r="5835" spans="1:2" x14ac:dyDescent="0.25">
      <c r="A5835" s="264">
        <v>5766</v>
      </c>
      <c r="B5835" s="263">
        <v>103.63648179477198</v>
      </c>
    </row>
    <row r="5836" spans="1:2" x14ac:dyDescent="0.25">
      <c r="A5836" s="264">
        <v>5767</v>
      </c>
      <c r="B5836" s="263">
        <v>90.676394500873783</v>
      </c>
    </row>
    <row r="5837" spans="1:2" x14ac:dyDescent="0.25">
      <c r="A5837" s="264">
        <v>5768</v>
      </c>
      <c r="B5837" s="263">
        <v>111.24743561410558</v>
      </c>
    </row>
    <row r="5838" spans="1:2" x14ac:dyDescent="0.25">
      <c r="A5838" s="264">
        <v>5769</v>
      </c>
      <c r="B5838" s="263">
        <v>135.13105805129248</v>
      </c>
    </row>
    <row r="5839" spans="1:2" x14ac:dyDescent="0.25">
      <c r="A5839" s="264">
        <v>5770</v>
      </c>
      <c r="B5839" s="263">
        <v>151.04840654306886</v>
      </c>
    </row>
    <row r="5840" spans="1:2" x14ac:dyDescent="0.25">
      <c r="A5840" s="264">
        <v>5771</v>
      </c>
      <c r="B5840" s="263">
        <v>121.58120951072817</v>
      </c>
    </row>
    <row r="5841" spans="1:2" x14ac:dyDescent="0.25">
      <c r="A5841" s="264">
        <v>5772</v>
      </c>
      <c r="B5841" s="263">
        <v>124.26797691387166</v>
      </c>
    </row>
    <row r="5842" spans="1:2" x14ac:dyDescent="0.25">
      <c r="A5842" s="264">
        <v>5773</v>
      </c>
      <c r="B5842" s="263">
        <v>176.14884511129426</v>
      </c>
    </row>
    <row r="5843" spans="1:2" x14ac:dyDescent="0.25">
      <c r="A5843" s="264">
        <v>5774</v>
      </c>
      <c r="B5843" s="263">
        <v>147.68913383839882</v>
      </c>
    </row>
    <row r="5844" spans="1:2" x14ac:dyDescent="0.25">
      <c r="A5844" s="264">
        <v>5775</v>
      </c>
      <c r="B5844" s="263">
        <v>148.67732577291702</v>
      </c>
    </row>
    <row r="5845" spans="1:2" x14ac:dyDescent="0.25">
      <c r="A5845" s="264">
        <v>5776</v>
      </c>
      <c r="B5845" s="263">
        <v>138.5236074879804</v>
      </c>
    </row>
    <row r="5846" spans="1:2" x14ac:dyDescent="0.25">
      <c r="A5846" s="264">
        <v>5777</v>
      </c>
      <c r="B5846" s="263">
        <v>133.49338349317543</v>
      </c>
    </row>
    <row r="5847" spans="1:2" x14ac:dyDescent="0.25">
      <c r="A5847" s="264">
        <v>5778</v>
      </c>
      <c r="B5847" s="263">
        <v>130.52702664560857</v>
      </c>
    </row>
    <row r="5848" spans="1:2" x14ac:dyDescent="0.25">
      <c r="A5848" s="264">
        <v>5779</v>
      </c>
      <c r="B5848" s="263">
        <v>104.11892095133658</v>
      </c>
    </row>
    <row r="5849" spans="1:2" x14ac:dyDescent="0.25">
      <c r="A5849" s="264">
        <v>5780</v>
      </c>
      <c r="B5849" s="263">
        <v>76.380211991142431</v>
      </c>
    </row>
    <row r="5850" spans="1:2" x14ac:dyDescent="0.25">
      <c r="A5850" s="264">
        <v>5781</v>
      </c>
      <c r="B5850" s="263">
        <v>112.19141555089345</v>
      </c>
    </row>
    <row r="5851" spans="1:2" x14ac:dyDescent="0.25">
      <c r="A5851" s="264">
        <v>5782</v>
      </c>
      <c r="B5851" s="263">
        <v>118.78627453887673</v>
      </c>
    </row>
    <row r="5852" spans="1:2" x14ac:dyDescent="0.25">
      <c r="A5852" s="264">
        <v>5783</v>
      </c>
      <c r="B5852" s="263">
        <v>121.43625272408612</v>
      </c>
    </row>
    <row r="5853" spans="1:2" x14ac:dyDescent="0.25">
      <c r="A5853" s="264">
        <v>5784</v>
      </c>
      <c r="B5853" s="263">
        <v>157.73811306209831</v>
      </c>
    </row>
    <row r="5854" spans="1:2" x14ac:dyDescent="0.25">
      <c r="A5854" s="264">
        <v>5785</v>
      </c>
      <c r="B5854" s="263">
        <v>118.50822397175747</v>
      </c>
    </row>
    <row r="5855" spans="1:2" x14ac:dyDescent="0.25">
      <c r="A5855" s="264">
        <v>5786</v>
      </c>
      <c r="B5855" s="263">
        <v>124.37431718529494</v>
      </c>
    </row>
    <row r="5856" spans="1:2" x14ac:dyDescent="0.25">
      <c r="A5856" s="264">
        <v>5787</v>
      </c>
      <c r="B5856" s="263">
        <v>130.81169342690083</v>
      </c>
    </row>
    <row r="5857" spans="1:2" x14ac:dyDescent="0.25">
      <c r="A5857" s="264">
        <v>5788</v>
      </c>
      <c r="B5857" s="263">
        <v>158.04315249853244</v>
      </c>
    </row>
    <row r="5858" spans="1:2" x14ac:dyDescent="0.25">
      <c r="A5858" s="264">
        <v>5789</v>
      </c>
      <c r="B5858" s="263">
        <v>78.884704250409698</v>
      </c>
    </row>
    <row r="5859" spans="1:2" x14ac:dyDescent="0.25">
      <c r="A5859" s="264">
        <v>5790</v>
      </c>
      <c r="B5859" s="263">
        <v>99.49955402050594</v>
      </c>
    </row>
    <row r="5860" spans="1:2" x14ac:dyDescent="0.25">
      <c r="A5860" s="264">
        <v>5791</v>
      </c>
      <c r="B5860" s="263">
        <v>136.81767535857509</v>
      </c>
    </row>
    <row r="5861" spans="1:2" x14ac:dyDescent="0.25">
      <c r="A5861" s="264">
        <v>5792</v>
      </c>
      <c r="B5861" s="263">
        <v>147.90909900410776</v>
      </c>
    </row>
    <row r="5862" spans="1:2" x14ac:dyDescent="0.25">
      <c r="A5862" s="264">
        <v>5793</v>
      </c>
      <c r="B5862" s="263">
        <v>125.0079012762574</v>
      </c>
    </row>
    <row r="5863" spans="1:2" x14ac:dyDescent="0.25">
      <c r="A5863" s="264">
        <v>5794</v>
      </c>
      <c r="B5863" s="263">
        <v>120.54778595062881</v>
      </c>
    </row>
    <row r="5864" spans="1:2" x14ac:dyDescent="0.25">
      <c r="A5864" s="264">
        <v>5795</v>
      </c>
      <c r="B5864" s="263">
        <v>116.85848091497293</v>
      </c>
    </row>
    <row r="5865" spans="1:2" x14ac:dyDescent="0.25">
      <c r="A5865" s="264">
        <v>5796</v>
      </c>
      <c r="B5865" s="263">
        <v>101.12481233466987</v>
      </c>
    </row>
    <row r="5866" spans="1:2" x14ac:dyDescent="0.25">
      <c r="A5866" s="264">
        <v>5797</v>
      </c>
      <c r="B5866" s="263">
        <v>112.07702134888318</v>
      </c>
    </row>
    <row r="5867" spans="1:2" x14ac:dyDescent="0.25">
      <c r="A5867" s="264">
        <v>5798</v>
      </c>
      <c r="B5867" s="263">
        <v>91.152050191365106</v>
      </c>
    </row>
    <row r="5868" spans="1:2" x14ac:dyDescent="0.25">
      <c r="A5868" s="264">
        <v>5799</v>
      </c>
      <c r="B5868" s="263">
        <v>99.093951760966547</v>
      </c>
    </row>
    <row r="5869" spans="1:2" x14ac:dyDescent="0.25">
      <c r="A5869" s="264">
        <v>5800</v>
      </c>
      <c r="B5869" s="263">
        <v>161.83486382374406</v>
      </c>
    </row>
    <row r="5870" spans="1:2" x14ac:dyDescent="0.25">
      <c r="A5870" s="264">
        <v>5801</v>
      </c>
      <c r="B5870" s="263">
        <v>94.730565291301815</v>
      </c>
    </row>
    <row r="5871" spans="1:2" x14ac:dyDescent="0.25">
      <c r="A5871" s="264">
        <v>5802</v>
      </c>
      <c r="B5871" s="263">
        <v>103.27283071567001</v>
      </c>
    </row>
    <row r="5872" spans="1:2" x14ac:dyDescent="0.25">
      <c r="A5872" s="264">
        <v>5803</v>
      </c>
      <c r="B5872" s="263">
        <v>143.22304145356492</v>
      </c>
    </row>
    <row r="5873" spans="1:2" x14ac:dyDescent="0.25">
      <c r="A5873" s="264">
        <v>5804</v>
      </c>
      <c r="B5873" s="263">
        <v>98.577154055315333</v>
      </c>
    </row>
    <row r="5874" spans="1:2" x14ac:dyDescent="0.25">
      <c r="A5874" s="264">
        <v>5805</v>
      </c>
      <c r="B5874" s="263">
        <v>111.99658618423045</v>
      </c>
    </row>
    <row r="5875" spans="1:2" x14ac:dyDescent="0.25">
      <c r="A5875" s="264">
        <v>5806</v>
      </c>
      <c r="B5875" s="263">
        <v>94.389642948804251</v>
      </c>
    </row>
    <row r="5876" spans="1:2" x14ac:dyDescent="0.25">
      <c r="A5876" s="264">
        <v>5807</v>
      </c>
      <c r="B5876" s="263">
        <v>132.8515887506077</v>
      </c>
    </row>
    <row r="5877" spans="1:2" x14ac:dyDescent="0.25">
      <c r="A5877" s="264">
        <v>5808</v>
      </c>
      <c r="B5877" s="263">
        <v>127.55731384603642</v>
      </c>
    </row>
    <row r="5878" spans="1:2" x14ac:dyDescent="0.25">
      <c r="A5878" s="264">
        <v>5809</v>
      </c>
      <c r="B5878" s="263">
        <v>134.21697449784702</v>
      </c>
    </row>
    <row r="5879" spans="1:2" x14ac:dyDescent="0.25">
      <c r="A5879" s="264">
        <v>5810</v>
      </c>
      <c r="B5879" s="263">
        <v>122.98440081048352</v>
      </c>
    </row>
    <row r="5880" spans="1:2" x14ac:dyDescent="0.25">
      <c r="A5880" s="264">
        <v>5811</v>
      </c>
      <c r="B5880" s="263">
        <v>145.02424655171873</v>
      </c>
    </row>
    <row r="5881" spans="1:2" x14ac:dyDescent="0.25">
      <c r="A5881" s="264">
        <v>5812</v>
      </c>
      <c r="B5881" s="263">
        <v>72.007454367713393</v>
      </c>
    </row>
    <row r="5882" spans="1:2" x14ac:dyDescent="0.25">
      <c r="A5882" s="264">
        <v>5813</v>
      </c>
      <c r="B5882" s="263">
        <v>120.27125615886223</v>
      </c>
    </row>
    <row r="5883" spans="1:2" x14ac:dyDescent="0.25">
      <c r="A5883" s="264">
        <v>5814</v>
      </c>
      <c r="B5883" s="263">
        <v>111.24702172416377</v>
      </c>
    </row>
    <row r="5884" spans="1:2" x14ac:dyDescent="0.25">
      <c r="A5884" s="264">
        <v>5815</v>
      </c>
      <c r="B5884" s="263">
        <v>155.75962446619127</v>
      </c>
    </row>
    <row r="5885" spans="1:2" x14ac:dyDescent="0.25">
      <c r="A5885" s="264">
        <v>5816</v>
      </c>
      <c r="B5885" s="263">
        <v>146.86348774928234</v>
      </c>
    </row>
    <row r="5886" spans="1:2" x14ac:dyDescent="0.25">
      <c r="A5886" s="264">
        <v>5817</v>
      </c>
      <c r="B5886" s="263">
        <v>57.820830104446912</v>
      </c>
    </row>
    <row r="5887" spans="1:2" x14ac:dyDescent="0.25">
      <c r="A5887" s="264">
        <v>5818</v>
      </c>
      <c r="B5887" s="263">
        <v>127.87428106384253</v>
      </c>
    </row>
    <row r="5888" spans="1:2" x14ac:dyDescent="0.25">
      <c r="A5888" s="264">
        <v>5819</v>
      </c>
      <c r="B5888" s="263">
        <v>123.38193239626602</v>
      </c>
    </row>
    <row r="5889" spans="1:2" x14ac:dyDescent="0.25">
      <c r="A5889" s="264">
        <v>5820</v>
      </c>
      <c r="B5889" s="263">
        <v>103.15832621961474</v>
      </c>
    </row>
    <row r="5890" spans="1:2" x14ac:dyDescent="0.25">
      <c r="A5890" s="264">
        <v>5821</v>
      </c>
      <c r="B5890" s="263">
        <v>135.44491781668432</v>
      </c>
    </row>
    <row r="5891" spans="1:2" x14ac:dyDescent="0.25">
      <c r="A5891" s="264">
        <v>5822</v>
      </c>
      <c r="B5891" s="263">
        <v>123.61548677763089</v>
      </c>
    </row>
    <row r="5892" spans="1:2" x14ac:dyDescent="0.25">
      <c r="A5892" s="264">
        <v>5823</v>
      </c>
      <c r="B5892" s="263">
        <v>135.45941491733743</v>
      </c>
    </row>
    <row r="5893" spans="1:2" x14ac:dyDescent="0.25">
      <c r="A5893" s="264">
        <v>5824</v>
      </c>
      <c r="B5893" s="263">
        <v>127.96973304826982</v>
      </c>
    </row>
    <row r="5894" spans="1:2" x14ac:dyDescent="0.25">
      <c r="A5894" s="264">
        <v>5825</v>
      </c>
      <c r="B5894" s="263">
        <v>84.65921539020411</v>
      </c>
    </row>
    <row r="5895" spans="1:2" x14ac:dyDescent="0.25">
      <c r="A5895" s="264">
        <v>5826</v>
      </c>
      <c r="B5895" s="263">
        <v>98.832041625999651</v>
      </c>
    </row>
    <row r="5896" spans="1:2" x14ac:dyDescent="0.25">
      <c r="A5896" s="264">
        <v>5827</v>
      </c>
      <c r="B5896" s="263">
        <v>95.092699219772626</v>
      </c>
    </row>
    <row r="5897" spans="1:2" x14ac:dyDescent="0.25">
      <c r="A5897" s="264">
        <v>5828</v>
      </c>
      <c r="B5897" s="263">
        <v>194.47731092818469</v>
      </c>
    </row>
    <row r="5898" spans="1:2" x14ac:dyDescent="0.25">
      <c r="A5898" s="264">
        <v>5829</v>
      </c>
      <c r="B5898" s="263">
        <v>180.37938353950352</v>
      </c>
    </row>
    <row r="5899" spans="1:2" x14ac:dyDescent="0.25">
      <c r="A5899" s="264">
        <v>5830</v>
      </c>
      <c r="B5899" s="263">
        <v>153.86698146874798</v>
      </c>
    </row>
    <row r="5900" spans="1:2" x14ac:dyDescent="0.25">
      <c r="A5900" s="264">
        <v>5831</v>
      </c>
      <c r="B5900" s="263">
        <v>83.277002709299438</v>
      </c>
    </row>
    <row r="5901" spans="1:2" x14ac:dyDescent="0.25">
      <c r="A5901" s="264">
        <v>5832</v>
      </c>
      <c r="B5901" s="263">
        <v>167.72570733454813</v>
      </c>
    </row>
    <row r="5902" spans="1:2" x14ac:dyDescent="0.25">
      <c r="A5902" s="264">
        <v>5833</v>
      </c>
      <c r="B5902" s="263">
        <v>125.2047854877041</v>
      </c>
    </row>
    <row r="5903" spans="1:2" x14ac:dyDescent="0.25">
      <c r="A5903" s="264">
        <v>5834</v>
      </c>
      <c r="B5903" s="263">
        <v>90.082026905721136</v>
      </c>
    </row>
    <row r="5904" spans="1:2" x14ac:dyDescent="0.25">
      <c r="A5904" s="264">
        <v>5835</v>
      </c>
      <c r="B5904" s="263">
        <v>119.757247764723</v>
      </c>
    </row>
    <row r="5905" spans="1:2" x14ac:dyDescent="0.25">
      <c r="A5905" s="264">
        <v>5836</v>
      </c>
      <c r="B5905" s="263">
        <v>126.40041945957918</v>
      </c>
    </row>
    <row r="5906" spans="1:2" x14ac:dyDescent="0.25">
      <c r="A5906" s="264">
        <v>5837</v>
      </c>
      <c r="B5906" s="263">
        <v>138.154671464252</v>
      </c>
    </row>
    <row r="5907" spans="1:2" x14ac:dyDescent="0.25">
      <c r="A5907" s="264">
        <v>5838</v>
      </c>
      <c r="B5907" s="263">
        <v>116.20482344698884</v>
      </c>
    </row>
    <row r="5908" spans="1:2" x14ac:dyDescent="0.25">
      <c r="A5908" s="264">
        <v>5839</v>
      </c>
      <c r="B5908" s="263">
        <v>112.82048613241648</v>
      </c>
    </row>
    <row r="5909" spans="1:2" x14ac:dyDescent="0.25">
      <c r="A5909" s="264">
        <v>5840</v>
      </c>
      <c r="B5909" s="263">
        <v>144.54561693449617</v>
      </c>
    </row>
    <row r="5910" spans="1:2" x14ac:dyDescent="0.25">
      <c r="A5910" s="264">
        <v>5841</v>
      </c>
      <c r="B5910" s="263">
        <v>104.18867805412958</v>
      </c>
    </row>
    <row r="5911" spans="1:2" x14ac:dyDescent="0.25">
      <c r="A5911" s="264">
        <v>5842</v>
      </c>
      <c r="B5911" s="263">
        <v>161.85727448015729</v>
      </c>
    </row>
    <row r="5912" spans="1:2" x14ac:dyDescent="0.25">
      <c r="A5912" s="264">
        <v>5843</v>
      </c>
      <c r="B5912" s="263">
        <v>134.7679766654156</v>
      </c>
    </row>
    <row r="5913" spans="1:2" x14ac:dyDescent="0.25">
      <c r="A5913" s="264">
        <v>5844</v>
      </c>
      <c r="B5913" s="263">
        <v>118.5785219308857</v>
      </c>
    </row>
    <row r="5914" spans="1:2" x14ac:dyDescent="0.25">
      <c r="A5914" s="264">
        <v>5845</v>
      </c>
      <c r="B5914" s="263">
        <v>128.13606155623194</v>
      </c>
    </row>
    <row r="5915" spans="1:2" x14ac:dyDescent="0.25">
      <c r="A5915" s="264">
        <v>5846</v>
      </c>
      <c r="B5915" s="263">
        <v>94.496286251312668</v>
      </c>
    </row>
    <row r="5916" spans="1:2" x14ac:dyDescent="0.25">
      <c r="A5916" s="264">
        <v>5847</v>
      </c>
      <c r="B5916" s="263">
        <v>144.4988856966971</v>
      </c>
    </row>
    <row r="5917" spans="1:2" x14ac:dyDescent="0.25">
      <c r="A5917" s="264">
        <v>5848</v>
      </c>
      <c r="B5917" s="263">
        <v>123.84722654506429</v>
      </c>
    </row>
    <row r="5918" spans="1:2" x14ac:dyDescent="0.25">
      <c r="A5918" s="264">
        <v>5849</v>
      </c>
      <c r="B5918" s="263">
        <v>127.32373828918627</v>
      </c>
    </row>
    <row r="5919" spans="1:2" x14ac:dyDescent="0.25">
      <c r="A5919" s="264">
        <v>5850</v>
      </c>
      <c r="B5919" s="263">
        <v>107.27325372002031</v>
      </c>
    </row>
    <row r="5920" spans="1:2" x14ac:dyDescent="0.25">
      <c r="A5920" s="264">
        <v>5851</v>
      </c>
      <c r="B5920" s="263">
        <v>113.99154122886556</v>
      </c>
    </row>
    <row r="5921" spans="1:2" x14ac:dyDescent="0.25">
      <c r="A5921" s="264">
        <v>5852</v>
      </c>
      <c r="B5921" s="263">
        <v>118.44912048382167</v>
      </c>
    </row>
    <row r="5922" spans="1:2" x14ac:dyDescent="0.25">
      <c r="A5922" s="264">
        <v>5853</v>
      </c>
      <c r="B5922" s="263">
        <v>120.10855310217229</v>
      </c>
    </row>
    <row r="5923" spans="1:2" x14ac:dyDescent="0.25">
      <c r="A5923" s="264">
        <v>5854</v>
      </c>
      <c r="B5923" s="263">
        <v>100.55393899414631</v>
      </c>
    </row>
    <row r="5924" spans="1:2" x14ac:dyDescent="0.25">
      <c r="A5924" s="264">
        <v>5855</v>
      </c>
      <c r="B5924" s="263">
        <v>123.23717350930986</v>
      </c>
    </row>
    <row r="5925" spans="1:2" x14ac:dyDescent="0.25">
      <c r="A5925" s="264">
        <v>5856</v>
      </c>
      <c r="B5925" s="263">
        <v>114.47017407887455</v>
      </c>
    </row>
    <row r="5926" spans="1:2" x14ac:dyDescent="0.25">
      <c r="A5926" s="264">
        <v>5857</v>
      </c>
      <c r="B5926" s="263">
        <v>140.6007498578349</v>
      </c>
    </row>
    <row r="5927" spans="1:2" x14ac:dyDescent="0.25">
      <c r="A5927" s="264">
        <v>5858</v>
      </c>
      <c r="B5927" s="263">
        <v>89.75291403582591</v>
      </c>
    </row>
    <row r="5928" spans="1:2" x14ac:dyDescent="0.25">
      <c r="A5928" s="264">
        <v>5859</v>
      </c>
      <c r="B5928" s="263">
        <v>69.949442927626748</v>
      </c>
    </row>
    <row r="5929" spans="1:2" x14ac:dyDescent="0.25">
      <c r="A5929" s="264">
        <v>5860</v>
      </c>
      <c r="B5929" s="263">
        <v>118.10117563924196</v>
      </c>
    </row>
    <row r="5930" spans="1:2" x14ac:dyDescent="0.25">
      <c r="A5930" s="264">
        <v>5861</v>
      </c>
      <c r="B5930" s="263">
        <v>121.63409573440029</v>
      </c>
    </row>
    <row r="5931" spans="1:2" x14ac:dyDescent="0.25">
      <c r="A5931" s="264">
        <v>5862</v>
      </c>
      <c r="B5931" s="263">
        <v>142.48598680583027</v>
      </c>
    </row>
    <row r="5932" spans="1:2" x14ac:dyDescent="0.25">
      <c r="A5932" s="264">
        <v>5863</v>
      </c>
      <c r="B5932" s="263">
        <v>73.151285929304407</v>
      </c>
    </row>
    <row r="5933" spans="1:2" x14ac:dyDescent="0.25">
      <c r="A5933" s="264">
        <v>5864</v>
      </c>
      <c r="B5933" s="263">
        <v>109.52847235003576</v>
      </c>
    </row>
    <row r="5934" spans="1:2" x14ac:dyDescent="0.25">
      <c r="A5934" s="264">
        <v>5865</v>
      </c>
      <c r="B5934" s="263">
        <v>134.89296684682904</v>
      </c>
    </row>
    <row r="5935" spans="1:2" x14ac:dyDescent="0.25">
      <c r="A5935" s="264">
        <v>5866</v>
      </c>
      <c r="B5935" s="263">
        <v>103.12337162693609</v>
      </c>
    </row>
    <row r="5936" spans="1:2" x14ac:dyDescent="0.25">
      <c r="A5936" s="264">
        <v>5867</v>
      </c>
      <c r="B5936" s="263">
        <v>94.340708186087454</v>
      </c>
    </row>
    <row r="5937" spans="1:2" x14ac:dyDescent="0.25">
      <c r="A5937" s="264">
        <v>5868</v>
      </c>
      <c r="B5937" s="263">
        <v>140.17940423678942</v>
      </c>
    </row>
    <row r="5938" spans="1:2" x14ac:dyDescent="0.25">
      <c r="A5938" s="264">
        <v>5869</v>
      </c>
      <c r="B5938" s="263">
        <v>114.82715888856056</v>
      </c>
    </row>
    <row r="5939" spans="1:2" x14ac:dyDescent="0.25">
      <c r="A5939" s="264">
        <v>5870</v>
      </c>
      <c r="B5939" s="263">
        <v>140.38232201026744</v>
      </c>
    </row>
    <row r="5940" spans="1:2" x14ac:dyDescent="0.25">
      <c r="A5940" s="264">
        <v>5871</v>
      </c>
      <c r="B5940" s="263">
        <v>123.45158396158622</v>
      </c>
    </row>
    <row r="5941" spans="1:2" x14ac:dyDescent="0.25">
      <c r="A5941" s="264">
        <v>5872</v>
      </c>
      <c r="B5941" s="263">
        <v>114.05001829525213</v>
      </c>
    </row>
    <row r="5942" spans="1:2" x14ac:dyDescent="0.25">
      <c r="A5942" s="264">
        <v>5873</v>
      </c>
      <c r="B5942" s="263">
        <v>147.63741176652479</v>
      </c>
    </row>
    <row r="5943" spans="1:2" x14ac:dyDescent="0.25">
      <c r="A5943" s="264">
        <v>5874</v>
      </c>
      <c r="B5943" s="263">
        <v>109.37030678735505</v>
      </c>
    </row>
    <row r="5944" spans="1:2" x14ac:dyDescent="0.25">
      <c r="A5944" s="264">
        <v>5875</v>
      </c>
      <c r="B5944" s="263">
        <v>128.17056269435724</v>
      </c>
    </row>
    <row r="5945" spans="1:2" x14ac:dyDescent="0.25">
      <c r="A5945" s="264">
        <v>5876</v>
      </c>
      <c r="B5945" s="263">
        <v>143.34780689761899</v>
      </c>
    </row>
    <row r="5946" spans="1:2" x14ac:dyDescent="0.25">
      <c r="A5946" s="264">
        <v>5877</v>
      </c>
      <c r="B5946" s="263">
        <v>87.645878420068101</v>
      </c>
    </row>
    <row r="5947" spans="1:2" x14ac:dyDescent="0.25">
      <c r="A5947" s="264">
        <v>5878</v>
      </c>
      <c r="B5947" s="263">
        <v>139.67405064448303</v>
      </c>
    </row>
    <row r="5948" spans="1:2" x14ac:dyDescent="0.25">
      <c r="A5948" s="264">
        <v>5879</v>
      </c>
      <c r="B5948" s="263">
        <v>95.947873787343866</v>
      </c>
    </row>
    <row r="5949" spans="1:2" x14ac:dyDescent="0.25">
      <c r="A5949" s="264">
        <v>5880</v>
      </c>
      <c r="B5949" s="263">
        <v>106.95159218089263</v>
      </c>
    </row>
    <row r="5950" spans="1:2" x14ac:dyDescent="0.25">
      <c r="A5950" s="264">
        <v>5881</v>
      </c>
      <c r="B5950" s="263">
        <v>125.1035702706064</v>
      </c>
    </row>
    <row r="5951" spans="1:2" x14ac:dyDescent="0.25">
      <c r="A5951" s="264">
        <v>5882</v>
      </c>
      <c r="B5951" s="263">
        <v>90.231899439411166</v>
      </c>
    </row>
    <row r="5952" spans="1:2" x14ac:dyDescent="0.25">
      <c r="A5952" s="264">
        <v>5883</v>
      </c>
      <c r="B5952" s="263">
        <v>123.71764062509079</v>
      </c>
    </row>
    <row r="5953" spans="1:2" x14ac:dyDescent="0.25">
      <c r="A5953" s="264">
        <v>5884</v>
      </c>
      <c r="B5953" s="263">
        <v>87.372159048136808</v>
      </c>
    </row>
    <row r="5954" spans="1:2" x14ac:dyDescent="0.25">
      <c r="A5954" s="264">
        <v>5885</v>
      </c>
      <c r="B5954" s="263">
        <v>131.24768732737962</v>
      </c>
    </row>
    <row r="5955" spans="1:2" x14ac:dyDescent="0.25">
      <c r="A5955" s="264">
        <v>5886</v>
      </c>
      <c r="B5955" s="263">
        <v>93.94829055816939</v>
      </c>
    </row>
    <row r="5956" spans="1:2" x14ac:dyDescent="0.25">
      <c r="A5956" s="264">
        <v>5887</v>
      </c>
      <c r="B5956" s="263">
        <v>152.88636516550613</v>
      </c>
    </row>
    <row r="5957" spans="1:2" x14ac:dyDescent="0.25">
      <c r="A5957" s="264">
        <v>5888</v>
      </c>
      <c r="B5957" s="263">
        <v>119.11978128640732</v>
      </c>
    </row>
    <row r="5958" spans="1:2" x14ac:dyDescent="0.25">
      <c r="A5958" s="264">
        <v>5889</v>
      </c>
      <c r="B5958" s="263">
        <v>121.19290855899159</v>
      </c>
    </row>
    <row r="5959" spans="1:2" x14ac:dyDescent="0.25">
      <c r="A5959" s="264">
        <v>5890</v>
      </c>
      <c r="B5959" s="263">
        <v>139.58114095568232</v>
      </c>
    </row>
    <row r="5960" spans="1:2" x14ac:dyDescent="0.25">
      <c r="A5960" s="264">
        <v>5891</v>
      </c>
      <c r="B5960" s="263">
        <v>52.090044031616145</v>
      </c>
    </row>
    <row r="5961" spans="1:2" x14ac:dyDescent="0.25">
      <c r="A5961" s="264">
        <v>5892</v>
      </c>
      <c r="B5961" s="263">
        <v>121.84496446073577</v>
      </c>
    </row>
    <row r="5962" spans="1:2" x14ac:dyDescent="0.25">
      <c r="A5962" s="264">
        <v>5893</v>
      </c>
      <c r="B5962" s="263">
        <v>92.155149689616977</v>
      </c>
    </row>
    <row r="5963" spans="1:2" x14ac:dyDescent="0.25">
      <c r="A5963" s="264">
        <v>5894</v>
      </c>
      <c r="B5963" s="263">
        <v>129.73748817380545</v>
      </c>
    </row>
    <row r="5964" spans="1:2" x14ac:dyDescent="0.25">
      <c r="A5964" s="264">
        <v>5895</v>
      </c>
      <c r="B5964" s="263">
        <v>100.32520795228878</v>
      </c>
    </row>
    <row r="5965" spans="1:2" x14ac:dyDescent="0.25">
      <c r="A5965" s="264">
        <v>5896</v>
      </c>
      <c r="B5965" s="263">
        <v>158.65035244931616</v>
      </c>
    </row>
    <row r="5966" spans="1:2" x14ac:dyDescent="0.25">
      <c r="A5966" s="264">
        <v>5897</v>
      </c>
      <c r="B5966" s="263">
        <v>123.8458111975341</v>
      </c>
    </row>
    <row r="5967" spans="1:2" x14ac:dyDescent="0.25">
      <c r="A5967" s="264">
        <v>5898</v>
      </c>
      <c r="B5967" s="263">
        <v>111.63530521995094</v>
      </c>
    </row>
    <row r="5968" spans="1:2" x14ac:dyDescent="0.25">
      <c r="A5968" s="264">
        <v>5899</v>
      </c>
      <c r="B5968" s="263">
        <v>137.60260160921393</v>
      </c>
    </row>
    <row r="5969" spans="1:2" x14ac:dyDescent="0.25">
      <c r="A5969" s="264">
        <v>5900</v>
      </c>
      <c r="B5969" s="263">
        <v>159.24041582125261</v>
      </c>
    </row>
    <row r="5970" spans="1:2" x14ac:dyDescent="0.25">
      <c r="A5970" s="264">
        <v>5901</v>
      </c>
      <c r="B5970" s="263">
        <v>78.283649086117947</v>
      </c>
    </row>
    <row r="5971" spans="1:2" x14ac:dyDescent="0.25">
      <c r="A5971" s="264">
        <v>5902</v>
      </c>
      <c r="B5971" s="263">
        <v>121.10184382169972</v>
      </c>
    </row>
    <row r="5972" spans="1:2" x14ac:dyDescent="0.25">
      <c r="A5972" s="264">
        <v>5903</v>
      </c>
      <c r="B5972" s="263">
        <v>125.58333866352729</v>
      </c>
    </row>
    <row r="5973" spans="1:2" x14ac:dyDescent="0.25">
      <c r="A5973" s="264">
        <v>5904</v>
      </c>
      <c r="B5973" s="263">
        <v>140.53195106210725</v>
      </c>
    </row>
    <row r="5974" spans="1:2" x14ac:dyDescent="0.25">
      <c r="A5974" s="264">
        <v>5905</v>
      </c>
      <c r="B5974" s="263">
        <v>124.24337640560785</v>
      </c>
    </row>
    <row r="5975" spans="1:2" x14ac:dyDescent="0.25">
      <c r="A5975" s="264">
        <v>5906</v>
      </c>
      <c r="B5975" s="263">
        <v>88.222371280804538</v>
      </c>
    </row>
    <row r="5976" spans="1:2" x14ac:dyDescent="0.25">
      <c r="A5976" s="264">
        <v>5907</v>
      </c>
      <c r="B5976" s="263">
        <v>109.03462788856589</v>
      </c>
    </row>
    <row r="5977" spans="1:2" x14ac:dyDescent="0.25">
      <c r="A5977" s="264">
        <v>5908</v>
      </c>
      <c r="B5977" s="263">
        <v>132.02461102400184</v>
      </c>
    </row>
    <row r="5978" spans="1:2" x14ac:dyDescent="0.25">
      <c r="A5978" s="264">
        <v>5909</v>
      </c>
      <c r="B5978" s="263">
        <v>120.36860207312549</v>
      </c>
    </row>
    <row r="5979" spans="1:2" x14ac:dyDescent="0.25">
      <c r="A5979" s="264">
        <v>5910</v>
      </c>
      <c r="B5979" s="263">
        <v>82.828232165724572</v>
      </c>
    </row>
    <row r="5980" spans="1:2" x14ac:dyDescent="0.25">
      <c r="A5980" s="264">
        <v>5911</v>
      </c>
      <c r="B5980" s="263">
        <v>159.05954419941992</v>
      </c>
    </row>
    <row r="5981" spans="1:2" x14ac:dyDescent="0.25">
      <c r="A5981" s="264">
        <v>5912</v>
      </c>
      <c r="B5981" s="263">
        <v>106.28963017766797</v>
      </c>
    </row>
    <row r="5982" spans="1:2" x14ac:dyDescent="0.25">
      <c r="A5982" s="264">
        <v>5913</v>
      </c>
      <c r="B5982" s="263">
        <v>138.7208498851713</v>
      </c>
    </row>
    <row r="5983" spans="1:2" x14ac:dyDescent="0.25">
      <c r="A5983" s="264">
        <v>5914</v>
      </c>
      <c r="B5983" s="263">
        <v>101.1748263726021</v>
      </c>
    </row>
    <row r="5984" spans="1:2" x14ac:dyDescent="0.25">
      <c r="A5984" s="264">
        <v>5915</v>
      </c>
      <c r="B5984" s="263">
        <v>108.90221982988555</v>
      </c>
    </row>
    <row r="5985" spans="1:2" x14ac:dyDescent="0.25">
      <c r="A5985" s="264">
        <v>5916</v>
      </c>
      <c r="B5985" s="263">
        <v>109.67869910589418</v>
      </c>
    </row>
    <row r="5986" spans="1:2" x14ac:dyDescent="0.25">
      <c r="A5986" s="264">
        <v>5917</v>
      </c>
      <c r="B5986" s="263">
        <v>135.22677868300025</v>
      </c>
    </row>
    <row r="5987" spans="1:2" x14ac:dyDescent="0.25">
      <c r="A5987" s="264">
        <v>5918</v>
      </c>
      <c r="B5987" s="263">
        <v>106.30829997532658</v>
      </c>
    </row>
    <row r="5988" spans="1:2" x14ac:dyDescent="0.25">
      <c r="A5988" s="264">
        <v>5919</v>
      </c>
      <c r="B5988" s="263">
        <v>135.40977823256344</v>
      </c>
    </row>
    <row r="5989" spans="1:2" x14ac:dyDescent="0.25">
      <c r="A5989" s="264">
        <v>5920</v>
      </c>
      <c r="B5989" s="263">
        <v>77.580572315341527</v>
      </c>
    </row>
    <row r="5990" spans="1:2" x14ac:dyDescent="0.25">
      <c r="A5990" s="264">
        <v>5921</v>
      </c>
      <c r="B5990" s="263">
        <v>135.21265071372571</v>
      </c>
    </row>
    <row r="5991" spans="1:2" x14ac:dyDescent="0.25">
      <c r="A5991" s="264">
        <v>5922</v>
      </c>
      <c r="B5991" s="263">
        <v>107.13367506625011</v>
      </c>
    </row>
    <row r="5992" spans="1:2" x14ac:dyDescent="0.25">
      <c r="A5992" s="264">
        <v>5923</v>
      </c>
      <c r="B5992" s="263">
        <v>134.05084090116102</v>
      </c>
    </row>
    <row r="5993" spans="1:2" x14ac:dyDescent="0.25">
      <c r="A5993" s="264">
        <v>5924</v>
      </c>
      <c r="B5993" s="263">
        <v>121.96245539112951</v>
      </c>
    </row>
    <row r="5994" spans="1:2" x14ac:dyDescent="0.25">
      <c r="A5994" s="264">
        <v>5925</v>
      </c>
      <c r="B5994" s="263">
        <v>112.23064780728296</v>
      </c>
    </row>
    <row r="5995" spans="1:2" x14ac:dyDescent="0.25">
      <c r="A5995" s="264">
        <v>5926</v>
      </c>
      <c r="B5995" s="263">
        <v>146.30313570454896</v>
      </c>
    </row>
    <row r="5996" spans="1:2" x14ac:dyDescent="0.25">
      <c r="A5996" s="264">
        <v>5927</v>
      </c>
      <c r="B5996" s="263">
        <v>71.387398620137674</v>
      </c>
    </row>
    <row r="5997" spans="1:2" x14ac:dyDescent="0.25">
      <c r="A5997" s="264">
        <v>5928</v>
      </c>
      <c r="B5997" s="263">
        <v>80.234981571808447</v>
      </c>
    </row>
    <row r="5998" spans="1:2" x14ac:dyDescent="0.25">
      <c r="A5998" s="264">
        <v>5929</v>
      </c>
      <c r="B5998" s="263">
        <v>112.45110851576204</v>
      </c>
    </row>
    <row r="5999" spans="1:2" x14ac:dyDescent="0.25">
      <c r="A5999" s="264">
        <v>5930</v>
      </c>
      <c r="B5999" s="263">
        <v>132.19107233659406</v>
      </c>
    </row>
    <row r="6000" spans="1:2" x14ac:dyDescent="0.25">
      <c r="A6000" s="264">
        <v>5931</v>
      </c>
      <c r="B6000" s="263">
        <v>86.194607371660936</v>
      </c>
    </row>
    <row r="6001" spans="1:2" x14ac:dyDescent="0.25">
      <c r="A6001" s="264">
        <v>5932</v>
      </c>
      <c r="B6001" s="263">
        <v>158.3541997785189</v>
      </c>
    </row>
    <row r="6002" spans="1:2" x14ac:dyDescent="0.25">
      <c r="A6002" s="264">
        <v>5933</v>
      </c>
      <c r="B6002" s="263">
        <v>118.755353970949</v>
      </c>
    </row>
    <row r="6003" spans="1:2" x14ac:dyDescent="0.25">
      <c r="A6003" s="264">
        <v>5934</v>
      </c>
      <c r="B6003" s="263">
        <v>75.293554771197364</v>
      </c>
    </row>
    <row r="6004" spans="1:2" x14ac:dyDescent="0.25">
      <c r="A6004" s="264">
        <v>5935</v>
      </c>
      <c r="B6004" s="263">
        <v>150.79319945459798</v>
      </c>
    </row>
    <row r="6005" spans="1:2" x14ac:dyDescent="0.25">
      <c r="A6005" s="264">
        <v>5936</v>
      </c>
      <c r="B6005" s="263">
        <v>111.97709830159599</v>
      </c>
    </row>
    <row r="6006" spans="1:2" x14ac:dyDescent="0.25">
      <c r="A6006" s="264">
        <v>5937</v>
      </c>
      <c r="B6006" s="263">
        <v>135.56037053791758</v>
      </c>
    </row>
    <row r="6007" spans="1:2" x14ac:dyDescent="0.25">
      <c r="A6007" s="264">
        <v>5938</v>
      </c>
      <c r="B6007" s="263">
        <v>140.09295636305689</v>
      </c>
    </row>
    <row r="6008" spans="1:2" x14ac:dyDescent="0.25">
      <c r="A6008" s="264">
        <v>5939</v>
      </c>
      <c r="B6008" s="263">
        <v>176.32732994495197</v>
      </c>
    </row>
    <row r="6009" spans="1:2" x14ac:dyDescent="0.25">
      <c r="A6009" s="264">
        <v>5940</v>
      </c>
      <c r="B6009" s="263">
        <v>107.76965231585783</v>
      </c>
    </row>
    <row r="6010" spans="1:2" x14ac:dyDescent="0.25">
      <c r="A6010" s="264">
        <v>5941</v>
      </c>
      <c r="B6010" s="263">
        <v>103.61417929307255</v>
      </c>
    </row>
    <row r="6011" spans="1:2" x14ac:dyDescent="0.25">
      <c r="A6011" s="264">
        <v>5942</v>
      </c>
      <c r="B6011" s="263">
        <v>84.665026038362811</v>
      </c>
    </row>
    <row r="6012" spans="1:2" x14ac:dyDescent="0.25">
      <c r="A6012" s="264">
        <v>5943</v>
      </c>
      <c r="B6012" s="263">
        <v>125.32870380219124</v>
      </c>
    </row>
    <row r="6013" spans="1:2" x14ac:dyDescent="0.25">
      <c r="A6013" s="264">
        <v>5944</v>
      </c>
      <c r="B6013" s="263">
        <v>104.10052011220122</v>
      </c>
    </row>
    <row r="6014" spans="1:2" x14ac:dyDescent="0.25">
      <c r="A6014" s="264">
        <v>5945</v>
      </c>
      <c r="B6014" s="263">
        <v>150.21357866076255</v>
      </c>
    </row>
    <row r="6015" spans="1:2" x14ac:dyDescent="0.25">
      <c r="A6015" s="264">
        <v>5946</v>
      </c>
      <c r="B6015" s="263">
        <v>121.15173105612986</v>
      </c>
    </row>
    <row r="6016" spans="1:2" x14ac:dyDescent="0.25">
      <c r="A6016" s="264">
        <v>5947</v>
      </c>
      <c r="B6016" s="263">
        <v>112.69915294922812</v>
      </c>
    </row>
    <row r="6017" spans="1:2" x14ac:dyDescent="0.25">
      <c r="A6017" s="264">
        <v>5948</v>
      </c>
      <c r="B6017" s="263">
        <v>118.46368131712808</v>
      </c>
    </row>
    <row r="6018" spans="1:2" x14ac:dyDescent="0.25">
      <c r="A6018" s="264">
        <v>5949</v>
      </c>
      <c r="B6018" s="263">
        <v>159.50182252301227</v>
      </c>
    </row>
    <row r="6019" spans="1:2" x14ac:dyDescent="0.25">
      <c r="A6019" s="264">
        <v>5950</v>
      </c>
      <c r="B6019" s="263">
        <v>153.40329246575919</v>
      </c>
    </row>
    <row r="6020" spans="1:2" x14ac:dyDescent="0.25">
      <c r="A6020" s="264">
        <v>5951</v>
      </c>
      <c r="B6020" s="263">
        <v>171.06376737444049</v>
      </c>
    </row>
    <row r="6021" spans="1:2" x14ac:dyDescent="0.25">
      <c r="A6021" s="264">
        <v>5952</v>
      </c>
      <c r="B6021" s="263">
        <v>141.76538517816311</v>
      </c>
    </row>
    <row r="6022" spans="1:2" x14ac:dyDescent="0.25">
      <c r="A6022" s="264">
        <v>5953</v>
      </c>
      <c r="B6022" s="263">
        <v>79.127869702895566</v>
      </c>
    </row>
    <row r="6023" spans="1:2" x14ac:dyDescent="0.25">
      <c r="A6023" s="264">
        <v>5954</v>
      </c>
      <c r="B6023" s="263">
        <v>146.53112433870595</v>
      </c>
    </row>
    <row r="6024" spans="1:2" x14ac:dyDescent="0.25">
      <c r="A6024" s="264">
        <v>5955</v>
      </c>
      <c r="B6024" s="263">
        <v>145.3495633602399</v>
      </c>
    </row>
    <row r="6025" spans="1:2" x14ac:dyDescent="0.25">
      <c r="A6025" s="264">
        <v>5956</v>
      </c>
      <c r="B6025" s="263">
        <v>143.42752233421803</v>
      </c>
    </row>
    <row r="6026" spans="1:2" x14ac:dyDescent="0.25">
      <c r="A6026" s="264">
        <v>5957</v>
      </c>
      <c r="B6026" s="263">
        <v>65.01570459457983</v>
      </c>
    </row>
    <row r="6027" spans="1:2" x14ac:dyDescent="0.25">
      <c r="A6027" s="264">
        <v>5958</v>
      </c>
      <c r="B6027" s="263">
        <v>100.24491033564014</v>
      </c>
    </row>
    <row r="6028" spans="1:2" x14ac:dyDescent="0.25">
      <c r="A6028" s="264">
        <v>5959</v>
      </c>
      <c r="B6028" s="263">
        <v>154.75099637563505</v>
      </c>
    </row>
    <row r="6029" spans="1:2" x14ac:dyDescent="0.25">
      <c r="A6029" s="264">
        <v>5960</v>
      </c>
      <c r="B6029" s="263">
        <v>104.80467463185384</v>
      </c>
    </row>
    <row r="6030" spans="1:2" x14ac:dyDescent="0.25">
      <c r="A6030" s="264">
        <v>5961</v>
      </c>
      <c r="B6030" s="263">
        <v>113.90416447110353</v>
      </c>
    </row>
    <row r="6031" spans="1:2" x14ac:dyDescent="0.25">
      <c r="A6031" s="264">
        <v>5962</v>
      </c>
      <c r="B6031" s="263">
        <v>135.2287461157965</v>
      </c>
    </row>
    <row r="6032" spans="1:2" x14ac:dyDescent="0.25">
      <c r="A6032" s="264">
        <v>5963</v>
      </c>
      <c r="B6032" s="263">
        <v>98.256397131761773</v>
      </c>
    </row>
    <row r="6033" spans="1:2" x14ac:dyDescent="0.25">
      <c r="A6033" s="264">
        <v>5964</v>
      </c>
      <c r="B6033" s="263">
        <v>99.703707477567718</v>
      </c>
    </row>
    <row r="6034" spans="1:2" x14ac:dyDescent="0.25">
      <c r="A6034" s="264">
        <v>5965</v>
      </c>
      <c r="B6034" s="263">
        <v>127.57037889475161</v>
      </c>
    </row>
    <row r="6035" spans="1:2" x14ac:dyDescent="0.25">
      <c r="A6035" s="264">
        <v>5966</v>
      </c>
      <c r="B6035" s="263">
        <v>122.93440558379753</v>
      </c>
    </row>
    <row r="6036" spans="1:2" x14ac:dyDescent="0.25">
      <c r="A6036" s="264">
        <v>5967</v>
      </c>
      <c r="B6036" s="263">
        <v>105.50868661309147</v>
      </c>
    </row>
    <row r="6037" spans="1:2" x14ac:dyDescent="0.25">
      <c r="A6037" s="264">
        <v>5968</v>
      </c>
      <c r="B6037" s="263">
        <v>144.37820905246306</v>
      </c>
    </row>
    <row r="6038" spans="1:2" x14ac:dyDescent="0.25">
      <c r="A6038" s="264">
        <v>5969</v>
      </c>
      <c r="B6038" s="263">
        <v>64.885422845116764</v>
      </c>
    </row>
    <row r="6039" spans="1:2" x14ac:dyDescent="0.25">
      <c r="A6039" s="264">
        <v>5970</v>
      </c>
      <c r="B6039" s="263">
        <v>119.19403204357577</v>
      </c>
    </row>
    <row r="6040" spans="1:2" x14ac:dyDescent="0.25">
      <c r="A6040" s="264">
        <v>5971</v>
      </c>
      <c r="B6040" s="263">
        <v>105.06198766681679</v>
      </c>
    </row>
    <row r="6041" spans="1:2" x14ac:dyDescent="0.25">
      <c r="A6041" s="264">
        <v>5972</v>
      </c>
      <c r="B6041" s="263">
        <v>91.208562772594178</v>
      </c>
    </row>
    <row r="6042" spans="1:2" x14ac:dyDescent="0.25">
      <c r="A6042" s="264">
        <v>5973</v>
      </c>
      <c r="B6042" s="263">
        <v>125.74253121392826</v>
      </c>
    </row>
    <row r="6043" spans="1:2" x14ac:dyDescent="0.25">
      <c r="A6043" s="264">
        <v>5974</v>
      </c>
      <c r="B6043" s="263">
        <v>118.96198604142714</v>
      </c>
    </row>
    <row r="6044" spans="1:2" x14ac:dyDescent="0.25">
      <c r="A6044" s="264">
        <v>5975</v>
      </c>
      <c r="B6044" s="263">
        <v>89.936457528785979</v>
      </c>
    </row>
    <row r="6045" spans="1:2" x14ac:dyDescent="0.25">
      <c r="A6045" s="264">
        <v>5976</v>
      </c>
      <c r="B6045" s="263">
        <v>130.83748029436177</v>
      </c>
    </row>
    <row r="6046" spans="1:2" x14ac:dyDescent="0.25">
      <c r="A6046" s="264">
        <v>5977</v>
      </c>
      <c r="B6046" s="263">
        <v>103.8621078431236</v>
      </c>
    </row>
    <row r="6047" spans="1:2" x14ac:dyDescent="0.25">
      <c r="A6047" s="264">
        <v>5978</v>
      </c>
      <c r="B6047" s="263">
        <v>81.754788530107106</v>
      </c>
    </row>
    <row r="6048" spans="1:2" x14ac:dyDescent="0.25">
      <c r="A6048" s="264">
        <v>5979</v>
      </c>
      <c r="B6048" s="263">
        <v>114.65128246625881</v>
      </c>
    </row>
    <row r="6049" spans="1:2" x14ac:dyDescent="0.25">
      <c r="A6049" s="264">
        <v>5980</v>
      </c>
      <c r="B6049" s="263">
        <v>123.66890543873431</v>
      </c>
    </row>
    <row r="6050" spans="1:2" x14ac:dyDescent="0.25">
      <c r="A6050" s="264">
        <v>5981</v>
      </c>
      <c r="B6050" s="263">
        <v>90.075142518274333</v>
      </c>
    </row>
    <row r="6051" spans="1:2" x14ac:dyDescent="0.25">
      <c r="A6051" s="264">
        <v>5982</v>
      </c>
      <c r="B6051" s="263">
        <v>158.59266645231304</v>
      </c>
    </row>
    <row r="6052" spans="1:2" x14ac:dyDescent="0.25">
      <c r="A6052" s="264">
        <v>5983</v>
      </c>
      <c r="B6052" s="263">
        <v>131.64717719209972</v>
      </c>
    </row>
    <row r="6053" spans="1:2" x14ac:dyDescent="0.25">
      <c r="A6053" s="264">
        <v>5984</v>
      </c>
      <c r="B6053" s="263">
        <v>111.00481274044796</v>
      </c>
    </row>
    <row r="6054" spans="1:2" x14ac:dyDescent="0.25">
      <c r="A6054" s="264">
        <v>5985</v>
      </c>
      <c r="B6054" s="263">
        <v>124.03911281338284</v>
      </c>
    </row>
    <row r="6055" spans="1:2" x14ac:dyDescent="0.25">
      <c r="A6055" s="264">
        <v>5986</v>
      </c>
      <c r="B6055" s="263">
        <v>149.83185498399513</v>
      </c>
    </row>
    <row r="6056" spans="1:2" x14ac:dyDescent="0.25">
      <c r="A6056" s="264">
        <v>5987</v>
      </c>
      <c r="B6056" s="263">
        <v>158.38652422052877</v>
      </c>
    </row>
    <row r="6057" spans="1:2" x14ac:dyDescent="0.25">
      <c r="A6057" s="264">
        <v>5988</v>
      </c>
      <c r="B6057" s="263">
        <v>119.47429195150741</v>
      </c>
    </row>
    <row r="6058" spans="1:2" x14ac:dyDescent="0.25">
      <c r="A6058" s="264">
        <v>5989</v>
      </c>
      <c r="B6058" s="263">
        <v>92.808567986388482</v>
      </c>
    </row>
    <row r="6059" spans="1:2" x14ac:dyDescent="0.25">
      <c r="A6059" s="264">
        <v>5990</v>
      </c>
      <c r="B6059" s="263">
        <v>129.18467816367786</v>
      </c>
    </row>
    <row r="6060" spans="1:2" x14ac:dyDescent="0.25">
      <c r="A6060" s="264">
        <v>5991</v>
      </c>
      <c r="B6060" s="263">
        <v>91.825564180081145</v>
      </c>
    </row>
    <row r="6061" spans="1:2" x14ac:dyDescent="0.25">
      <c r="A6061" s="264">
        <v>5992</v>
      </c>
      <c r="B6061" s="263">
        <v>116.17809063652865</v>
      </c>
    </row>
    <row r="6062" spans="1:2" x14ac:dyDescent="0.25">
      <c r="A6062" s="264">
        <v>5993</v>
      </c>
      <c r="B6062" s="263">
        <v>100.1649286113061</v>
      </c>
    </row>
    <row r="6063" spans="1:2" x14ac:dyDescent="0.25">
      <c r="A6063" s="264">
        <v>5994</v>
      </c>
      <c r="B6063" s="263">
        <v>99.057197959354482</v>
      </c>
    </row>
    <row r="6064" spans="1:2" x14ac:dyDescent="0.25">
      <c r="A6064" s="264">
        <v>5995</v>
      </c>
      <c r="B6064" s="263">
        <v>134.74838209409188</v>
      </c>
    </row>
    <row r="6065" spans="1:2" x14ac:dyDescent="0.25">
      <c r="A6065" s="264">
        <v>5996</v>
      </c>
      <c r="B6065" s="263">
        <v>177.32913051161179</v>
      </c>
    </row>
    <row r="6066" spans="1:2" x14ac:dyDescent="0.25">
      <c r="A6066" s="264">
        <v>5997</v>
      </c>
      <c r="B6066" s="263">
        <v>119.68792977992307</v>
      </c>
    </row>
    <row r="6067" spans="1:2" x14ac:dyDescent="0.25">
      <c r="A6067" s="264">
        <v>5998</v>
      </c>
      <c r="B6067" s="263">
        <v>79.749936913154954</v>
      </c>
    </row>
    <row r="6068" spans="1:2" x14ac:dyDescent="0.25">
      <c r="A6068" s="264">
        <v>5999</v>
      </c>
      <c r="B6068" s="263">
        <v>121.57225627615463</v>
      </c>
    </row>
    <row r="6069" spans="1:2" x14ac:dyDescent="0.25">
      <c r="A6069" s="264">
        <v>6000</v>
      </c>
      <c r="B6069" s="263">
        <v>123.88069694172744</v>
      </c>
    </row>
    <row r="6070" spans="1:2" x14ac:dyDescent="0.25">
      <c r="A6070" s="264">
        <v>6001</v>
      </c>
      <c r="B6070" s="263">
        <v>75.769937908290913</v>
      </c>
    </row>
    <row r="6071" spans="1:2" x14ac:dyDescent="0.25">
      <c r="A6071" s="264">
        <v>6002</v>
      </c>
      <c r="B6071" s="263">
        <v>127.21499900030216</v>
      </c>
    </row>
    <row r="6072" spans="1:2" x14ac:dyDescent="0.25">
      <c r="A6072" s="264">
        <v>6003</v>
      </c>
      <c r="B6072" s="263">
        <v>145.1090282362826</v>
      </c>
    </row>
    <row r="6073" spans="1:2" x14ac:dyDescent="0.25">
      <c r="A6073" s="264">
        <v>6004</v>
      </c>
      <c r="B6073" s="263">
        <v>96.140421147024256</v>
      </c>
    </row>
    <row r="6074" spans="1:2" x14ac:dyDescent="0.25">
      <c r="A6074" s="264">
        <v>6005</v>
      </c>
      <c r="B6074" s="263">
        <v>149.28527751386662</v>
      </c>
    </row>
    <row r="6075" spans="1:2" x14ac:dyDescent="0.25">
      <c r="A6075" s="264">
        <v>6006</v>
      </c>
      <c r="B6075" s="263">
        <v>151.79908634458599</v>
      </c>
    </row>
    <row r="6076" spans="1:2" x14ac:dyDescent="0.25">
      <c r="A6076" s="264">
        <v>6007</v>
      </c>
      <c r="B6076" s="263">
        <v>178.79152817753643</v>
      </c>
    </row>
    <row r="6077" spans="1:2" x14ac:dyDescent="0.25">
      <c r="A6077" s="264">
        <v>6008</v>
      </c>
      <c r="B6077" s="263">
        <v>84.219616459258276</v>
      </c>
    </row>
    <row r="6078" spans="1:2" x14ac:dyDescent="0.25">
      <c r="A6078" s="264">
        <v>6009</v>
      </c>
      <c r="B6078" s="263">
        <v>103.01091784369476</v>
      </c>
    </row>
    <row r="6079" spans="1:2" x14ac:dyDescent="0.25">
      <c r="A6079" s="264">
        <v>6010</v>
      </c>
      <c r="B6079" s="263">
        <v>152.78759398907098</v>
      </c>
    </row>
    <row r="6080" spans="1:2" x14ac:dyDescent="0.25">
      <c r="A6080" s="264">
        <v>6011</v>
      </c>
      <c r="B6080" s="263">
        <v>99.387635638632275</v>
      </c>
    </row>
    <row r="6081" spans="1:2" x14ac:dyDescent="0.25">
      <c r="A6081" s="264">
        <v>6012</v>
      </c>
      <c r="B6081" s="263">
        <v>95.46142604217674</v>
      </c>
    </row>
    <row r="6082" spans="1:2" x14ac:dyDescent="0.25">
      <c r="A6082" s="264">
        <v>6013</v>
      </c>
      <c r="B6082" s="263">
        <v>147.07305237806693</v>
      </c>
    </row>
    <row r="6083" spans="1:2" x14ac:dyDescent="0.25">
      <c r="A6083" s="264">
        <v>6014</v>
      </c>
      <c r="B6083" s="263">
        <v>136.02043634696665</v>
      </c>
    </row>
    <row r="6084" spans="1:2" x14ac:dyDescent="0.25">
      <c r="A6084" s="264">
        <v>6015</v>
      </c>
      <c r="B6084" s="263">
        <v>136.7880403549733</v>
      </c>
    </row>
    <row r="6085" spans="1:2" x14ac:dyDescent="0.25">
      <c r="A6085" s="264">
        <v>6016</v>
      </c>
      <c r="B6085" s="263">
        <v>114.14458604138824</v>
      </c>
    </row>
    <row r="6086" spans="1:2" x14ac:dyDescent="0.25">
      <c r="A6086" s="264">
        <v>6017</v>
      </c>
      <c r="B6086" s="263">
        <v>127.3134394599156</v>
      </c>
    </row>
    <row r="6087" spans="1:2" x14ac:dyDescent="0.25">
      <c r="A6087" s="264">
        <v>6018</v>
      </c>
      <c r="B6087" s="263">
        <v>71.340084242113264</v>
      </c>
    </row>
    <row r="6088" spans="1:2" x14ac:dyDescent="0.25">
      <c r="A6088" s="264">
        <v>6019</v>
      </c>
      <c r="B6088" s="263">
        <v>135.77531412540523</v>
      </c>
    </row>
    <row r="6089" spans="1:2" x14ac:dyDescent="0.25">
      <c r="A6089" s="264">
        <v>6020</v>
      </c>
      <c r="B6089" s="263">
        <v>151.41160663159303</v>
      </c>
    </row>
    <row r="6090" spans="1:2" x14ac:dyDescent="0.25">
      <c r="A6090" s="264">
        <v>6021</v>
      </c>
      <c r="B6090" s="263">
        <v>147.37140978561183</v>
      </c>
    </row>
    <row r="6091" spans="1:2" x14ac:dyDescent="0.25">
      <c r="A6091" s="264">
        <v>6022</v>
      </c>
      <c r="B6091" s="263">
        <v>107.25327025473968</v>
      </c>
    </row>
    <row r="6092" spans="1:2" x14ac:dyDescent="0.25">
      <c r="A6092" s="264">
        <v>6023</v>
      </c>
      <c r="B6092" s="263">
        <v>108.07187614331058</v>
      </c>
    </row>
    <row r="6093" spans="1:2" x14ac:dyDescent="0.25">
      <c r="A6093" s="264">
        <v>6024</v>
      </c>
      <c r="B6093" s="263">
        <v>130.86072678007372</v>
      </c>
    </row>
    <row r="6094" spans="1:2" x14ac:dyDescent="0.25">
      <c r="A6094" s="264">
        <v>6025</v>
      </c>
      <c r="B6094" s="263">
        <v>98.049715351993285</v>
      </c>
    </row>
    <row r="6095" spans="1:2" x14ac:dyDescent="0.25">
      <c r="A6095" s="264">
        <v>6026</v>
      </c>
      <c r="B6095" s="263">
        <v>91.657471377265637</v>
      </c>
    </row>
    <row r="6096" spans="1:2" x14ac:dyDescent="0.25">
      <c r="A6096" s="264">
        <v>6027</v>
      </c>
      <c r="B6096" s="263">
        <v>159.43481517350074</v>
      </c>
    </row>
    <row r="6097" spans="1:2" x14ac:dyDescent="0.25">
      <c r="A6097" s="264">
        <v>6028</v>
      </c>
      <c r="B6097" s="263">
        <v>88.320360074074244</v>
      </c>
    </row>
    <row r="6098" spans="1:2" x14ac:dyDescent="0.25">
      <c r="A6098" s="264">
        <v>6029</v>
      </c>
      <c r="B6098" s="263">
        <v>117.78488636686642</v>
      </c>
    </row>
    <row r="6099" spans="1:2" x14ac:dyDescent="0.25">
      <c r="A6099" s="264">
        <v>6030</v>
      </c>
      <c r="B6099" s="263">
        <v>137.47060979433476</v>
      </c>
    </row>
    <row r="6100" spans="1:2" x14ac:dyDescent="0.25">
      <c r="A6100" s="264">
        <v>6031</v>
      </c>
      <c r="B6100" s="263">
        <v>125.44012414737607</v>
      </c>
    </row>
    <row r="6101" spans="1:2" x14ac:dyDescent="0.25">
      <c r="A6101" s="264">
        <v>6032</v>
      </c>
      <c r="B6101" s="263">
        <v>113.88454470002263</v>
      </c>
    </row>
    <row r="6102" spans="1:2" x14ac:dyDescent="0.25">
      <c r="A6102" s="264">
        <v>6033</v>
      </c>
      <c r="B6102" s="263">
        <v>144.69511330610422</v>
      </c>
    </row>
    <row r="6103" spans="1:2" x14ac:dyDescent="0.25">
      <c r="A6103" s="264">
        <v>6034</v>
      </c>
      <c r="B6103" s="263">
        <v>81.70409837710838</v>
      </c>
    </row>
    <row r="6104" spans="1:2" x14ac:dyDescent="0.25">
      <c r="A6104" s="264">
        <v>6035</v>
      </c>
      <c r="B6104" s="263">
        <v>112.61374113241129</v>
      </c>
    </row>
    <row r="6105" spans="1:2" x14ac:dyDescent="0.25">
      <c r="A6105" s="264">
        <v>6036</v>
      </c>
      <c r="B6105" s="263">
        <v>105.26128620006155</v>
      </c>
    </row>
    <row r="6106" spans="1:2" x14ac:dyDescent="0.25">
      <c r="A6106" s="264">
        <v>6037</v>
      </c>
      <c r="B6106" s="263">
        <v>132.14161867610349</v>
      </c>
    </row>
    <row r="6107" spans="1:2" x14ac:dyDescent="0.25">
      <c r="A6107" s="264">
        <v>6038</v>
      </c>
      <c r="B6107" s="263">
        <v>126.66586854790037</v>
      </c>
    </row>
    <row r="6108" spans="1:2" x14ac:dyDescent="0.25">
      <c r="A6108" s="264">
        <v>6039</v>
      </c>
      <c r="B6108" s="263">
        <v>120.96310858476245</v>
      </c>
    </row>
    <row r="6109" spans="1:2" x14ac:dyDescent="0.25">
      <c r="A6109" s="264">
        <v>6040</v>
      </c>
      <c r="B6109" s="263">
        <v>116.39691349862173</v>
      </c>
    </row>
    <row r="6110" spans="1:2" x14ac:dyDescent="0.25">
      <c r="A6110" s="264">
        <v>6041</v>
      </c>
      <c r="B6110" s="263">
        <v>87.321864562185908</v>
      </c>
    </row>
    <row r="6111" spans="1:2" x14ac:dyDescent="0.25">
      <c r="A6111" s="264">
        <v>6042</v>
      </c>
      <c r="B6111" s="263">
        <v>123.02462151607834</v>
      </c>
    </row>
    <row r="6112" spans="1:2" x14ac:dyDescent="0.25">
      <c r="A6112" s="264">
        <v>6043</v>
      </c>
      <c r="B6112" s="263">
        <v>150.57372228274446</v>
      </c>
    </row>
    <row r="6113" spans="1:2" x14ac:dyDescent="0.25">
      <c r="A6113" s="264">
        <v>6044</v>
      </c>
      <c r="B6113" s="263">
        <v>153.69128409185836</v>
      </c>
    </row>
    <row r="6114" spans="1:2" x14ac:dyDescent="0.25">
      <c r="A6114" s="264">
        <v>6045</v>
      </c>
      <c r="B6114" s="263">
        <v>143.61594661777562</v>
      </c>
    </row>
    <row r="6115" spans="1:2" x14ac:dyDescent="0.25">
      <c r="A6115" s="264">
        <v>6046</v>
      </c>
      <c r="B6115" s="263">
        <v>83.721455563649613</v>
      </c>
    </row>
    <row r="6116" spans="1:2" x14ac:dyDescent="0.25">
      <c r="A6116" s="264">
        <v>6047</v>
      </c>
      <c r="B6116" s="263">
        <v>122.3018825529181</v>
      </c>
    </row>
    <row r="6117" spans="1:2" x14ac:dyDescent="0.25">
      <c r="A6117" s="264">
        <v>6048</v>
      </c>
      <c r="B6117" s="263">
        <v>94.499899389891397</v>
      </c>
    </row>
    <row r="6118" spans="1:2" x14ac:dyDescent="0.25">
      <c r="A6118" s="264">
        <v>6049</v>
      </c>
      <c r="B6118" s="263">
        <v>111.53344377608798</v>
      </c>
    </row>
    <row r="6119" spans="1:2" x14ac:dyDescent="0.25">
      <c r="A6119" s="264">
        <v>6050</v>
      </c>
      <c r="B6119" s="263">
        <v>110.76668928769324</v>
      </c>
    </row>
    <row r="6120" spans="1:2" x14ac:dyDescent="0.25">
      <c r="A6120" s="264">
        <v>6051</v>
      </c>
      <c r="B6120" s="263">
        <v>139.90429753710913</v>
      </c>
    </row>
    <row r="6121" spans="1:2" x14ac:dyDescent="0.25">
      <c r="A6121" s="264">
        <v>6052</v>
      </c>
      <c r="B6121" s="263">
        <v>148.88923205370614</v>
      </c>
    </row>
    <row r="6122" spans="1:2" x14ac:dyDescent="0.25">
      <c r="A6122" s="264">
        <v>6053</v>
      </c>
      <c r="B6122" s="263">
        <v>114.80977780640455</v>
      </c>
    </row>
    <row r="6123" spans="1:2" x14ac:dyDescent="0.25">
      <c r="A6123" s="264">
        <v>6054</v>
      </c>
      <c r="B6123" s="263">
        <v>139.39793157669362</v>
      </c>
    </row>
    <row r="6124" spans="1:2" x14ac:dyDescent="0.25">
      <c r="A6124" s="264">
        <v>6055</v>
      </c>
      <c r="B6124" s="263">
        <v>98.805747111135787</v>
      </c>
    </row>
    <row r="6125" spans="1:2" x14ac:dyDescent="0.25">
      <c r="A6125" s="264">
        <v>6056</v>
      </c>
      <c r="B6125" s="263">
        <v>121.12159891485767</v>
      </c>
    </row>
    <row r="6126" spans="1:2" x14ac:dyDescent="0.25">
      <c r="A6126" s="264">
        <v>6057</v>
      </c>
      <c r="B6126" s="263">
        <v>117.22330558100904</v>
      </c>
    </row>
    <row r="6127" spans="1:2" x14ac:dyDescent="0.25">
      <c r="A6127" s="264">
        <v>6058</v>
      </c>
      <c r="B6127" s="263">
        <v>124.07849818485614</v>
      </c>
    </row>
    <row r="6128" spans="1:2" x14ac:dyDescent="0.25">
      <c r="A6128" s="264">
        <v>6059</v>
      </c>
      <c r="B6128" s="263">
        <v>111.77764234511618</v>
      </c>
    </row>
    <row r="6129" spans="1:2" x14ac:dyDescent="0.25">
      <c r="A6129" s="264">
        <v>6060</v>
      </c>
      <c r="B6129" s="263">
        <v>137.20346568358946</v>
      </c>
    </row>
    <row r="6130" spans="1:2" x14ac:dyDescent="0.25">
      <c r="A6130" s="264">
        <v>6061</v>
      </c>
      <c r="B6130" s="263">
        <v>96.92955621092797</v>
      </c>
    </row>
    <row r="6131" spans="1:2" x14ac:dyDescent="0.25">
      <c r="A6131" s="264">
        <v>6062</v>
      </c>
      <c r="B6131" s="263">
        <v>109.81079737243974</v>
      </c>
    </row>
    <row r="6132" spans="1:2" x14ac:dyDescent="0.25">
      <c r="A6132" s="264">
        <v>6063</v>
      </c>
      <c r="B6132" s="263">
        <v>88.438745394467901</v>
      </c>
    </row>
    <row r="6133" spans="1:2" x14ac:dyDescent="0.25">
      <c r="A6133" s="264">
        <v>6064</v>
      </c>
      <c r="B6133" s="263">
        <v>147.71073353221888</v>
      </c>
    </row>
    <row r="6134" spans="1:2" x14ac:dyDescent="0.25">
      <c r="A6134" s="264">
        <v>6065</v>
      </c>
      <c r="B6134" s="263">
        <v>49.7818299156379</v>
      </c>
    </row>
    <row r="6135" spans="1:2" x14ac:dyDescent="0.25">
      <c r="A6135" s="264">
        <v>6066</v>
      </c>
      <c r="B6135" s="263">
        <v>137.35614473703285</v>
      </c>
    </row>
    <row r="6136" spans="1:2" x14ac:dyDescent="0.25">
      <c r="A6136" s="264">
        <v>6067</v>
      </c>
      <c r="B6136" s="263">
        <v>127.23973691901531</v>
      </c>
    </row>
    <row r="6137" spans="1:2" x14ac:dyDescent="0.25">
      <c r="A6137" s="264">
        <v>6068</v>
      </c>
      <c r="B6137" s="263">
        <v>108.42411923089192</v>
      </c>
    </row>
    <row r="6138" spans="1:2" x14ac:dyDescent="0.25">
      <c r="A6138" s="264">
        <v>6069</v>
      </c>
      <c r="B6138" s="263">
        <v>123.29996313352103</v>
      </c>
    </row>
    <row r="6139" spans="1:2" x14ac:dyDescent="0.25">
      <c r="A6139" s="264">
        <v>6070</v>
      </c>
      <c r="B6139" s="263">
        <v>146.24504237514196</v>
      </c>
    </row>
    <row r="6140" spans="1:2" x14ac:dyDescent="0.25">
      <c r="A6140" s="264">
        <v>6071</v>
      </c>
      <c r="B6140" s="263">
        <v>146.35373552197515</v>
      </c>
    </row>
    <row r="6141" spans="1:2" x14ac:dyDescent="0.25">
      <c r="A6141" s="264">
        <v>6072</v>
      </c>
      <c r="B6141" s="263">
        <v>85.033539503814296</v>
      </c>
    </row>
    <row r="6142" spans="1:2" x14ac:dyDescent="0.25">
      <c r="A6142" s="264">
        <v>6073</v>
      </c>
      <c r="B6142" s="263">
        <v>91.436838329550824</v>
      </c>
    </row>
    <row r="6143" spans="1:2" x14ac:dyDescent="0.25">
      <c r="A6143" s="264">
        <v>6074</v>
      </c>
      <c r="B6143" s="263">
        <v>164.39099063127492</v>
      </c>
    </row>
    <row r="6144" spans="1:2" x14ac:dyDescent="0.25">
      <c r="A6144" s="264">
        <v>6075</v>
      </c>
      <c r="B6144" s="263">
        <v>112.15120618683135</v>
      </c>
    </row>
    <row r="6145" spans="1:2" x14ac:dyDescent="0.25">
      <c r="A6145" s="264">
        <v>6076</v>
      </c>
      <c r="B6145" s="263">
        <v>114.93096019760581</v>
      </c>
    </row>
    <row r="6146" spans="1:2" x14ac:dyDescent="0.25">
      <c r="A6146" s="264">
        <v>6077</v>
      </c>
      <c r="B6146" s="263">
        <v>107.85371496718098</v>
      </c>
    </row>
    <row r="6147" spans="1:2" x14ac:dyDescent="0.25">
      <c r="A6147" s="264">
        <v>6078</v>
      </c>
      <c r="B6147" s="263">
        <v>146.73163171480175</v>
      </c>
    </row>
    <row r="6148" spans="1:2" x14ac:dyDescent="0.25">
      <c r="A6148" s="264">
        <v>6079</v>
      </c>
      <c r="B6148" s="263">
        <v>81.88288647216325</v>
      </c>
    </row>
    <row r="6149" spans="1:2" x14ac:dyDescent="0.25">
      <c r="A6149" s="264">
        <v>6080</v>
      </c>
      <c r="B6149" s="263">
        <v>159.08626398309605</v>
      </c>
    </row>
    <row r="6150" spans="1:2" x14ac:dyDescent="0.25">
      <c r="A6150" s="264">
        <v>6081</v>
      </c>
      <c r="B6150" s="263">
        <v>87.120375540236864</v>
      </c>
    </row>
    <row r="6151" spans="1:2" x14ac:dyDescent="0.25">
      <c r="A6151" s="264">
        <v>6082</v>
      </c>
      <c r="B6151" s="263">
        <v>108.71728647675782</v>
      </c>
    </row>
    <row r="6152" spans="1:2" x14ac:dyDescent="0.25">
      <c r="A6152" s="264">
        <v>6083</v>
      </c>
      <c r="B6152" s="263">
        <v>134.20097879334753</v>
      </c>
    </row>
    <row r="6153" spans="1:2" x14ac:dyDescent="0.25">
      <c r="A6153" s="264">
        <v>6084</v>
      </c>
      <c r="B6153" s="263">
        <v>114.12309999206647</v>
      </c>
    </row>
    <row r="6154" spans="1:2" x14ac:dyDescent="0.25">
      <c r="A6154" s="264">
        <v>6085</v>
      </c>
      <c r="B6154" s="263">
        <v>116.31026144330642</v>
      </c>
    </row>
    <row r="6155" spans="1:2" x14ac:dyDescent="0.25">
      <c r="A6155" s="264">
        <v>6086</v>
      </c>
      <c r="B6155" s="263">
        <v>145.39961466952616</v>
      </c>
    </row>
    <row r="6156" spans="1:2" x14ac:dyDescent="0.25">
      <c r="A6156" s="264">
        <v>6087</v>
      </c>
      <c r="B6156" s="263">
        <v>129.01165187217302</v>
      </c>
    </row>
    <row r="6157" spans="1:2" x14ac:dyDescent="0.25">
      <c r="A6157" s="264">
        <v>6088</v>
      </c>
      <c r="B6157" s="263">
        <v>149.20355084208893</v>
      </c>
    </row>
    <row r="6158" spans="1:2" x14ac:dyDescent="0.25">
      <c r="A6158" s="264">
        <v>6089</v>
      </c>
      <c r="B6158" s="263">
        <v>114.57412152647959</v>
      </c>
    </row>
    <row r="6159" spans="1:2" x14ac:dyDescent="0.25">
      <c r="A6159" s="264">
        <v>6090</v>
      </c>
      <c r="B6159" s="263">
        <v>127.00002972688588</v>
      </c>
    </row>
    <row r="6160" spans="1:2" x14ac:dyDescent="0.25">
      <c r="A6160" s="264">
        <v>6091</v>
      </c>
      <c r="B6160" s="263">
        <v>122.91295265800352</v>
      </c>
    </row>
    <row r="6161" spans="1:2" x14ac:dyDescent="0.25">
      <c r="A6161" s="264">
        <v>6092</v>
      </c>
      <c r="B6161" s="263">
        <v>128.93976419250765</v>
      </c>
    </row>
    <row r="6162" spans="1:2" x14ac:dyDescent="0.25">
      <c r="A6162" s="264">
        <v>6093</v>
      </c>
      <c r="B6162" s="263">
        <v>127.65168619224563</v>
      </c>
    </row>
    <row r="6163" spans="1:2" x14ac:dyDescent="0.25">
      <c r="A6163" s="264">
        <v>6094</v>
      </c>
      <c r="B6163" s="263">
        <v>146.28837246720573</v>
      </c>
    </row>
    <row r="6164" spans="1:2" x14ac:dyDescent="0.25">
      <c r="A6164" s="264">
        <v>6095</v>
      </c>
      <c r="B6164" s="263">
        <v>89.935437789841274</v>
      </c>
    </row>
    <row r="6165" spans="1:2" x14ac:dyDescent="0.25">
      <c r="A6165" s="264">
        <v>6096</v>
      </c>
      <c r="B6165" s="263">
        <v>189.69179346150347</v>
      </c>
    </row>
    <row r="6166" spans="1:2" x14ac:dyDescent="0.25">
      <c r="A6166" s="264">
        <v>6097</v>
      </c>
      <c r="B6166" s="263">
        <v>146.45686994626092</v>
      </c>
    </row>
    <row r="6167" spans="1:2" x14ac:dyDescent="0.25">
      <c r="A6167" s="264">
        <v>6098</v>
      </c>
      <c r="B6167" s="263">
        <v>125.4393650211797</v>
      </c>
    </row>
    <row r="6168" spans="1:2" x14ac:dyDescent="0.25">
      <c r="A6168" s="264">
        <v>6099</v>
      </c>
      <c r="B6168" s="263">
        <v>140.6028990143549</v>
      </c>
    </row>
    <row r="6169" spans="1:2" x14ac:dyDescent="0.25">
      <c r="A6169" s="264">
        <v>6100</v>
      </c>
      <c r="B6169" s="263">
        <v>87.660195341576923</v>
      </c>
    </row>
    <row r="6170" spans="1:2" x14ac:dyDescent="0.25">
      <c r="A6170" s="264">
        <v>6101</v>
      </c>
      <c r="B6170" s="263">
        <v>161.62868298319731</v>
      </c>
    </row>
    <row r="6171" spans="1:2" x14ac:dyDescent="0.25">
      <c r="A6171" s="264">
        <v>6102</v>
      </c>
      <c r="B6171" s="263">
        <v>142.78834709597396</v>
      </c>
    </row>
    <row r="6172" spans="1:2" x14ac:dyDescent="0.25">
      <c r="A6172" s="264">
        <v>6103</v>
      </c>
      <c r="B6172" s="263">
        <v>130.26547770693347</v>
      </c>
    </row>
    <row r="6173" spans="1:2" x14ac:dyDescent="0.25">
      <c r="A6173" s="264">
        <v>6104</v>
      </c>
      <c r="B6173" s="263">
        <v>122.31668703141136</v>
      </c>
    </row>
    <row r="6174" spans="1:2" x14ac:dyDescent="0.25">
      <c r="A6174" s="264">
        <v>6105</v>
      </c>
      <c r="B6174" s="263">
        <v>96.815615535472233</v>
      </c>
    </row>
    <row r="6175" spans="1:2" x14ac:dyDescent="0.25">
      <c r="A6175" s="264">
        <v>6106</v>
      </c>
      <c r="B6175" s="263">
        <v>115.73405234904537</v>
      </c>
    </row>
    <row r="6176" spans="1:2" x14ac:dyDescent="0.25">
      <c r="A6176" s="264">
        <v>6107</v>
      </c>
      <c r="B6176" s="263">
        <v>95.344679335763686</v>
      </c>
    </row>
    <row r="6177" spans="1:2" x14ac:dyDescent="0.25">
      <c r="A6177" s="264">
        <v>6108</v>
      </c>
      <c r="B6177" s="263">
        <v>132.2103522444915</v>
      </c>
    </row>
    <row r="6178" spans="1:2" x14ac:dyDescent="0.25">
      <c r="A6178" s="264">
        <v>6109</v>
      </c>
      <c r="B6178" s="263">
        <v>126.1441099884949</v>
      </c>
    </row>
    <row r="6179" spans="1:2" x14ac:dyDescent="0.25">
      <c r="A6179" s="264">
        <v>6110</v>
      </c>
      <c r="B6179" s="263">
        <v>118.31359242587344</v>
      </c>
    </row>
    <row r="6180" spans="1:2" x14ac:dyDescent="0.25">
      <c r="A6180" s="264">
        <v>6111</v>
      </c>
      <c r="B6180" s="263">
        <v>117.59584993941938</v>
      </c>
    </row>
    <row r="6181" spans="1:2" x14ac:dyDescent="0.25">
      <c r="A6181" s="264">
        <v>6112</v>
      </c>
      <c r="B6181" s="263">
        <v>123.30574112412503</v>
      </c>
    </row>
    <row r="6182" spans="1:2" x14ac:dyDescent="0.25">
      <c r="A6182" s="264">
        <v>6113</v>
      </c>
      <c r="B6182" s="263">
        <v>148.68064070912808</v>
      </c>
    </row>
    <row r="6183" spans="1:2" x14ac:dyDescent="0.25">
      <c r="A6183" s="264">
        <v>6114</v>
      </c>
      <c r="B6183" s="263">
        <v>158.41089820251031</v>
      </c>
    </row>
    <row r="6184" spans="1:2" x14ac:dyDescent="0.25">
      <c r="A6184" s="264">
        <v>6115</v>
      </c>
      <c r="B6184" s="263">
        <v>103.58823859172276</v>
      </c>
    </row>
    <row r="6185" spans="1:2" x14ac:dyDescent="0.25">
      <c r="A6185" s="264">
        <v>6116</v>
      </c>
      <c r="B6185" s="263">
        <v>104.76804140112701</v>
      </c>
    </row>
    <row r="6186" spans="1:2" x14ac:dyDescent="0.25">
      <c r="A6186" s="264">
        <v>6117</v>
      </c>
      <c r="B6186" s="263">
        <v>112.40640361582109</v>
      </c>
    </row>
    <row r="6187" spans="1:2" x14ac:dyDescent="0.25">
      <c r="A6187" s="264">
        <v>6118</v>
      </c>
      <c r="B6187" s="263">
        <v>95.60730213252377</v>
      </c>
    </row>
    <row r="6188" spans="1:2" x14ac:dyDescent="0.25">
      <c r="A6188" s="264">
        <v>6119</v>
      </c>
      <c r="B6188" s="263">
        <v>147.90086634415587</v>
      </c>
    </row>
    <row r="6189" spans="1:2" x14ac:dyDescent="0.25">
      <c r="A6189" s="264">
        <v>6120</v>
      </c>
      <c r="B6189" s="263">
        <v>143.88639181272558</v>
      </c>
    </row>
    <row r="6190" spans="1:2" x14ac:dyDescent="0.25">
      <c r="A6190" s="264">
        <v>6121</v>
      </c>
      <c r="B6190" s="263">
        <v>167.63675920665986</v>
      </c>
    </row>
    <row r="6191" spans="1:2" x14ac:dyDescent="0.25">
      <c r="A6191" s="264">
        <v>6122</v>
      </c>
      <c r="B6191" s="263">
        <v>85.693073421179534</v>
      </c>
    </row>
    <row r="6192" spans="1:2" x14ac:dyDescent="0.25">
      <c r="A6192" s="264">
        <v>6123</v>
      </c>
      <c r="B6192" s="263">
        <v>148.21891545164991</v>
      </c>
    </row>
    <row r="6193" spans="1:2" x14ac:dyDescent="0.25">
      <c r="A6193" s="264">
        <v>6124</v>
      </c>
      <c r="B6193" s="263">
        <v>113.78875709217246</v>
      </c>
    </row>
    <row r="6194" spans="1:2" x14ac:dyDescent="0.25">
      <c r="A6194" s="264">
        <v>6125</v>
      </c>
      <c r="B6194" s="263">
        <v>145.77677279633784</v>
      </c>
    </row>
    <row r="6195" spans="1:2" x14ac:dyDescent="0.25">
      <c r="A6195" s="264">
        <v>6126</v>
      </c>
      <c r="B6195" s="263">
        <v>149.93695677434519</v>
      </c>
    </row>
    <row r="6196" spans="1:2" x14ac:dyDescent="0.25">
      <c r="A6196" s="264">
        <v>6127</v>
      </c>
      <c r="B6196" s="263">
        <v>120.82043809540141</v>
      </c>
    </row>
    <row r="6197" spans="1:2" x14ac:dyDescent="0.25">
      <c r="A6197" s="264">
        <v>6128</v>
      </c>
      <c r="B6197" s="263">
        <v>129.8573653376319</v>
      </c>
    </row>
    <row r="6198" spans="1:2" x14ac:dyDescent="0.25">
      <c r="A6198" s="264">
        <v>6129</v>
      </c>
      <c r="B6198" s="263">
        <v>147.71733695752573</v>
      </c>
    </row>
    <row r="6199" spans="1:2" x14ac:dyDescent="0.25">
      <c r="A6199" s="264">
        <v>6130</v>
      </c>
      <c r="B6199" s="263">
        <v>100.50706277638355</v>
      </c>
    </row>
    <row r="6200" spans="1:2" x14ac:dyDescent="0.25">
      <c r="A6200" s="264">
        <v>6131</v>
      </c>
      <c r="B6200" s="263">
        <v>141.5917105065717</v>
      </c>
    </row>
    <row r="6201" spans="1:2" x14ac:dyDescent="0.25">
      <c r="A6201" s="264">
        <v>6132</v>
      </c>
      <c r="B6201" s="263">
        <v>157.07524622341032</v>
      </c>
    </row>
    <row r="6202" spans="1:2" x14ac:dyDescent="0.25">
      <c r="A6202" s="264">
        <v>6133</v>
      </c>
      <c r="B6202" s="263">
        <v>94.597643388372575</v>
      </c>
    </row>
    <row r="6203" spans="1:2" x14ac:dyDescent="0.25">
      <c r="A6203" s="264">
        <v>6134</v>
      </c>
      <c r="B6203" s="263">
        <v>86.667431810313474</v>
      </c>
    </row>
    <row r="6204" spans="1:2" x14ac:dyDescent="0.25">
      <c r="A6204" s="264">
        <v>6135</v>
      </c>
      <c r="B6204" s="263">
        <v>140.80021576201167</v>
      </c>
    </row>
    <row r="6205" spans="1:2" x14ac:dyDescent="0.25">
      <c r="A6205" s="264">
        <v>6136</v>
      </c>
      <c r="B6205" s="263">
        <v>106.57479889483498</v>
      </c>
    </row>
    <row r="6206" spans="1:2" x14ac:dyDescent="0.25">
      <c r="A6206" s="264">
        <v>6137</v>
      </c>
      <c r="B6206" s="263">
        <v>126.9999820370153</v>
      </c>
    </row>
    <row r="6207" spans="1:2" x14ac:dyDescent="0.25">
      <c r="A6207" s="264">
        <v>6138</v>
      </c>
      <c r="B6207" s="263">
        <v>153.99248636527071</v>
      </c>
    </row>
    <row r="6208" spans="1:2" x14ac:dyDescent="0.25">
      <c r="A6208" s="264">
        <v>6139</v>
      </c>
      <c r="B6208" s="263">
        <v>118.74757572739932</v>
      </c>
    </row>
    <row r="6209" spans="1:2" x14ac:dyDescent="0.25">
      <c r="A6209" s="264">
        <v>6140</v>
      </c>
      <c r="B6209" s="263">
        <v>81.95873400499687</v>
      </c>
    </row>
    <row r="6210" spans="1:2" x14ac:dyDescent="0.25">
      <c r="A6210" s="264">
        <v>6141</v>
      </c>
      <c r="B6210" s="263">
        <v>91.260744260415038</v>
      </c>
    </row>
    <row r="6211" spans="1:2" x14ac:dyDescent="0.25">
      <c r="A6211" s="264">
        <v>6142</v>
      </c>
      <c r="B6211" s="263">
        <v>76.814642371222646</v>
      </c>
    </row>
    <row r="6212" spans="1:2" x14ac:dyDescent="0.25">
      <c r="A6212" s="264">
        <v>6143</v>
      </c>
      <c r="B6212" s="263">
        <v>131.93108629931942</v>
      </c>
    </row>
    <row r="6213" spans="1:2" x14ac:dyDescent="0.25">
      <c r="A6213" s="264">
        <v>6144</v>
      </c>
      <c r="B6213" s="263">
        <v>133.62039403424919</v>
      </c>
    </row>
    <row r="6214" spans="1:2" x14ac:dyDescent="0.25">
      <c r="A6214" s="264">
        <v>6145</v>
      </c>
      <c r="B6214" s="263">
        <v>101.92692392176393</v>
      </c>
    </row>
    <row r="6215" spans="1:2" x14ac:dyDescent="0.25">
      <c r="A6215" s="264">
        <v>6146</v>
      </c>
      <c r="B6215" s="263">
        <v>100.55517141686148</v>
      </c>
    </row>
    <row r="6216" spans="1:2" x14ac:dyDescent="0.25">
      <c r="A6216" s="264">
        <v>6147</v>
      </c>
      <c r="B6216" s="263">
        <v>184.63935577227622</v>
      </c>
    </row>
    <row r="6217" spans="1:2" x14ac:dyDescent="0.25">
      <c r="A6217" s="264">
        <v>6148</v>
      </c>
      <c r="B6217" s="263">
        <v>109.95226105434999</v>
      </c>
    </row>
    <row r="6218" spans="1:2" x14ac:dyDescent="0.25">
      <c r="A6218" s="264">
        <v>6149</v>
      </c>
      <c r="B6218" s="263">
        <v>66.212637323117576</v>
      </c>
    </row>
    <row r="6219" spans="1:2" x14ac:dyDescent="0.25">
      <c r="A6219" s="264">
        <v>6150</v>
      </c>
      <c r="B6219" s="263">
        <v>118.80312339136216</v>
      </c>
    </row>
    <row r="6220" spans="1:2" x14ac:dyDescent="0.25">
      <c r="A6220" s="264">
        <v>6151</v>
      </c>
      <c r="B6220" s="263">
        <v>73.935717691719077</v>
      </c>
    </row>
    <row r="6221" spans="1:2" x14ac:dyDescent="0.25">
      <c r="A6221" s="264">
        <v>6152</v>
      </c>
      <c r="B6221" s="263">
        <v>114.82942244235686</v>
      </c>
    </row>
    <row r="6222" spans="1:2" x14ac:dyDescent="0.25">
      <c r="A6222" s="264">
        <v>6153</v>
      </c>
      <c r="B6222" s="263">
        <v>91.024541438605553</v>
      </c>
    </row>
    <row r="6223" spans="1:2" x14ac:dyDescent="0.25">
      <c r="A6223" s="264">
        <v>6154</v>
      </c>
      <c r="B6223" s="263">
        <v>111.39786536005849</v>
      </c>
    </row>
    <row r="6224" spans="1:2" x14ac:dyDescent="0.25">
      <c r="A6224" s="264">
        <v>6155</v>
      </c>
      <c r="B6224" s="263">
        <v>76.554281257671221</v>
      </c>
    </row>
    <row r="6225" spans="1:2" x14ac:dyDescent="0.25">
      <c r="A6225" s="264">
        <v>6156</v>
      </c>
      <c r="B6225" s="263">
        <v>125.53517700590419</v>
      </c>
    </row>
    <row r="6226" spans="1:2" x14ac:dyDescent="0.25">
      <c r="A6226" s="264">
        <v>6157</v>
      </c>
      <c r="B6226" s="263">
        <v>160.11143020236887</v>
      </c>
    </row>
    <row r="6227" spans="1:2" x14ac:dyDescent="0.25">
      <c r="A6227" s="264">
        <v>6158</v>
      </c>
      <c r="B6227" s="263">
        <v>104.01062561984295</v>
      </c>
    </row>
    <row r="6228" spans="1:2" x14ac:dyDescent="0.25">
      <c r="A6228" s="264">
        <v>6159</v>
      </c>
      <c r="B6228" s="263">
        <v>86.567438886705972</v>
      </c>
    </row>
    <row r="6229" spans="1:2" x14ac:dyDescent="0.25">
      <c r="A6229" s="264">
        <v>6160</v>
      </c>
      <c r="B6229" s="263">
        <v>82.727707575828504</v>
      </c>
    </row>
    <row r="6230" spans="1:2" x14ac:dyDescent="0.25">
      <c r="A6230" s="264">
        <v>6161</v>
      </c>
      <c r="B6230" s="263">
        <v>138.72202501589277</v>
      </c>
    </row>
    <row r="6231" spans="1:2" x14ac:dyDescent="0.25">
      <c r="A6231" s="264">
        <v>6162</v>
      </c>
      <c r="B6231" s="263">
        <v>134.1393377018407</v>
      </c>
    </row>
    <row r="6232" spans="1:2" x14ac:dyDescent="0.25">
      <c r="A6232" s="264">
        <v>6163</v>
      </c>
      <c r="B6232" s="263">
        <v>146.3492322049913</v>
      </c>
    </row>
    <row r="6233" spans="1:2" x14ac:dyDescent="0.25">
      <c r="A6233" s="264">
        <v>6164</v>
      </c>
      <c r="B6233" s="263">
        <v>87.584533405233657</v>
      </c>
    </row>
    <row r="6234" spans="1:2" x14ac:dyDescent="0.25">
      <c r="A6234" s="264">
        <v>6165</v>
      </c>
      <c r="B6234" s="263">
        <v>125.37241809874901</v>
      </c>
    </row>
    <row r="6235" spans="1:2" x14ac:dyDescent="0.25">
      <c r="A6235" s="264">
        <v>6166</v>
      </c>
      <c r="B6235" s="263">
        <v>139.98177469700067</v>
      </c>
    </row>
    <row r="6236" spans="1:2" x14ac:dyDescent="0.25">
      <c r="A6236" s="264">
        <v>6167</v>
      </c>
      <c r="B6236" s="263">
        <v>98.195359301283517</v>
      </c>
    </row>
    <row r="6237" spans="1:2" x14ac:dyDescent="0.25">
      <c r="A6237" s="264">
        <v>6168</v>
      </c>
      <c r="B6237" s="263">
        <v>121.71775531001042</v>
      </c>
    </row>
    <row r="6238" spans="1:2" x14ac:dyDescent="0.25">
      <c r="A6238" s="264">
        <v>6169</v>
      </c>
      <c r="B6238" s="263">
        <v>106.35486177841274</v>
      </c>
    </row>
    <row r="6239" spans="1:2" x14ac:dyDescent="0.25">
      <c r="A6239" s="264">
        <v>6170</v>
      </c>
      <c r="B6239" s="263">
        <v>82.8580375916289</v>
      </c>
    </row>
    <row r="6240" spans="1:2" x14ac:dyDescent="0.25">
      <c r="A6240" s="264">
        <v>6171</v>
      </c>
      <c r="B6240" s="263">
        <v>139.41672037057131</v>
      </c>
    </row>
    <row r="6241" spans="1:2" x14ac:dyDescent="0.25">
      <c r="A6241" s="264">
        <v>6172</v>
      </c>
      <c r="B6241" s="263">
        <v>97.77752139168706</v>
      </c>
    </row>
    <row r="6242" spans="1:2" x14ac:dyDescent="0.25">
      <c r="A6242" s="264">
        <v>6173</v>
      </c>
      <c r="B6242" s="263">
        <v>70.110168156931508</v>
      </c>
    </row>
    <row r="6243" spans="1:2" x14ac:dyDescent="0.25">
      <c r="A6243" s="264">
        <v>6174</v>
      </c>
      <c r="B6243" s="263">
        <v>110.30899798034794</v>
      </c>
    </row>
    <row r="6244" spans="1:2" x14ac:dyDescent="0.25">
      <c r="A6244" s="264">
        <v>6175</v>
      </c>
      <c r="B6244" s="263">
        <v>84.458383793907743</v>
      </c>
    </row>
    <row r="6245" spans="1:2" x14ac:dyDescent="0.25">
      <c r="A6245" s="264">
        <v>6176</v>
      </c>
      <c r="B6245" s="263">
        <v>140.63343448776823</v>
      </c>
    </row>
    <row r="6246" spans="1:2" x14ac:dyDescent="0.25">
      <c r="A6246" s="264">
        <v>6177</v>
      </c>
      <c r="B6246" s="263">
        <v>75.745855444907278</v>
      </c>
    </row>
    <row r="6247" spans="1:2" x14ac:dyDescent="0.25">
      <c r="A6247" s="264">
        <v>6178</v>
      </c>
      <c r="B6247" s="263">
        <v>118.98135603943659</v>
      </c>
    </row>
    <row r="6248" spans="1:2" x14ac:dyDescent="0.25">
      <c r="A6248" s="264">
        <v>6179</v>
      </c>
      <c r="B6248" s="263">
        <v>102.1929548126044</v>
      </c>
    </row>
    <row r="6249" spans="1:2" x14ac:dyDescent="0.25">
      <c r="A6249" s="264">
        <v>6180</v>
      </c>
      <c r="B6249" s="263">
        <v>116.50464557953774</v>
      </c>
    </row>
    <row r="6250" spans="1:2" x14ac:dyDescent="0.25">
      <c r="A6250" s="264">
        <v>6181</v>
      </c>
      <c r="B6250" s="263">
        <v>164.16002548183593</v>
      </c>
    </row>
    <row r="6251" spans="1:2" x14ac:dyDescent="0.25">
      <c r="A6251" s="264">
        <v>6182</v>
      </c>
      <c r="B6251" s="263">
        <v>90.614195428912836</v>
      </c>
    </row>
    <row r="6252" spans="1:2" x14ac:dyDescent="0.25">
      <c r="A6252" s="264">
        <v>6183</v>
      </c>
      <c r="B6252" s="263">
        <v>164.25341738321862</v>
      </c>
    </row>
    <row r="6253" spans="1:2" x14ac:dyDescent="0.25">
      <c r="A6253" s="264">
        <v>6184</v>
      </c>
      <c r="B6253" s="263">
        <v>108.50977631749606</v>
      </c>
    </row>
    <row r="6254" spans="1:2" x14ac:dyDescent="0.25">
      <c r="A6254" s="264">
        <v>6185</v>
      </c>
      <c r="B6254" s="263">
        <v>107.5216771485769</v>
      </c>
    </row>
    <row r="6255" spans="1:2" x14ac:dyDescent="0.25">
      <c r="A6255" s="264">
        <v>6186</v>
      </c>
      <c r="B6255" s="263">
        <v>83.013916741757811</v>
      </c>
    </row>
    <row r="6256" spans="1:2" x14ac:dyDescent="0.25">
      <c r="A6256" s="264">
        <v>6187</v>
      </c>
      <c r="B6256" s="263">
        <v>151.27348064917069</v>
      </c>
    </row>
    <row r="6257" spans="1:2" x14ac:dyDescent="0.25">
      <c r="A6257" s="264">
        <v>6188</v>
      </c>
      <c r="B6257" s="263">
        <v>118.84510878732559</v>
      </c>
    </row>
    <row r="6258" spans="1:2" x14ac:dyDescent="0.25">
      <c r="A6258" s="264">
        <v>6189</v>
      </c>
      <c r="B6258" s="263">
        <v>107.84586745263569</v>
      </c>
    </row>
    <row r="6259" spans="1:2" x14ac:dyDescent="0.25">
      <c r="A6259" s="264">
        <v>6190</v>
      </c>
      <c r="B6259" s="263">
        <v>141.20094561642617</v>
      </c>
    </row>
    <row r="6260" spans="1:2" x14ac:dyDescent="0.25">
      <c r="A6260" s="264">
        <v>6191</v>
      </c>
      <c r="B6260" s="263">
        <v>136.89793305813612</v>
      </c>
    </row>
    <row r="6261" spans="1:2" x14ac:dyDescent="0.25">
      <c r="A6261" s="264">
        <v>6192</v>
      </c>
      <c r="B6261" s="263">
        <v>169.49960765037505</v>
      </c>
    </row>
    <row r="6262" spans="1:2" x14ac:dyDescent="0.25">
      <c r="A6262" s="264">
        <v>6193</v>
      </c>
      <c r="B6262" s="263">
        <v>152.31471226284597</v>
      </c>
    </row>
    <row r="6263" spans="1:2" x14ac:dyDescent="0.25">
      <c r="A6263" s="264">
        <v>6194</v>
      </c>
      <c r="B6263" s="263">
        <v>106.35645702397329</v>
      </c>
    </row>
    <row r="6264" spans="1:2" x14ac:dyDescent="0.25">
      <c r="A6264" s="264">
        <v>6195</v>
      </c>
      <c r="B6264" s="263">
        <v>151.07559507291262</v>
      </c>
    </row>
    <row r="6265" spans="1:2" x14ac:dyDescent="0.25">
      <c r="A6265" s="264">
        <v>6196</v>
      </c>
      <c r="B6265" s="263">
        <v>117.65774374012226</v>
      </c>
    </row>
    <row r="6266" spans="1:2" x14ac:dyDescent="0.25">
      <c r="A6266" s="264">
        <v>6197</v>
      </c>
      <c r="B6266" s="263">
        <v>95.352231036467117</v>
      </c>
    </row>
    <row r="6267" spans="1:2" x14ac:dyDescent="0.25">
      <c r="A6267" s="264">
        <v>6198</v>
      </c>
      <c r="B6267" s="263">
        <v>118.39126486201565</v>
      </c>
    </row>
    <row r="6268" spans="1:2" x14ac:dyDescent="0.25">
      <c r="A6268" s="264">
        <v>6199</v>
      </c>
      <c r="B6268" s="263">
        <v>91.459839305653276</v>
      </c>
    </row>
    <row r="6269" spans="1:2" x14ac:dyDescent="0.25">
      <c r="A6269" s="264">
        <v>6200</v>
      </c>
      <c r="B6269" s="263">
        <v>118.77546037226206</v>
      </c>
    </row>
    <row r="6270" spans="1:2" x14ac:dyDescent="0.25">
      <c r="A6270" s="264">
        <v>6201</v>
      </c>
      <c r="B6270" s="263">
        <v>151.07271197899829</v>
      </c>
    </row>
    <row r="6271" spans="1:2" x14ac:dyDescent="0.25">
      <c r="A6271" s="264">
        <v>6202</v>
      </c>
      <c r="B6271" s="263">
        <v>100.24276554105936</v>
      </c>
    </row>
    <row r="6272" spans="1:2" x14ac:dyDescent="0.25">
      <c r="A6272" s="264">
        <v>6203</v>
      </c>
      <c r="B6272" s="263">
        <v>99.733219989816305</v>
      </c>
    </row>
    <row r="6273" spans="1:2" x14ac:dyDescent="0.25">
      <c r="A6273" s="264">
        <v>6204</v>
      </c>
      <c r="B6273" s="263">
        <v>141.47822185289428</v>
      </c>
    </row>
    <row r="6274" spans="1:2" x14ac:dyDescent="0.25">
      <c r="A6274" s="264">
        <v>6205</v>
      </c>
      <c r="B6274" s="263">
        <v>132.72393598345835</v>
      </c>
    </row>
    <row r="6275" spans="1:2" x14ac:dyDescent="0.25">
      <c r="A6275" s="264">
        <v>6206</v>
      </c>
      <c r="B6275" s="263">
        <v>89.488920974865067</v>
      </c>
    </row>
    <row r="6276" spans="1:2" x14ac:dyDescent="0.25">
      <c r="A6276" s="264">
        <v>6207</v>
      </c>
      <c r="B6276" s="263">
        <v>131.99368817884479</v>
      </c>
    </row>
    <row r="6277" spans="1:2" x14ac:dyDescent="0.25">
      <c r="A6277" s="264">
        <v>6208</v>
      </c>
      <c r="B6277" s="263">
        <v>95.651080983842519</v>
      </c>
    </row>
    <row r="6278" spans="1:2" x14ac:dyDescent="0.25">
      <c r="A6278" s="264">
        <v>6209</v>
      </c>
      <c r="B6278" s="263">
        <v>111.51017408155873</v>
      </c>
    </row>
    <row r="6279" spans="1:2" x14ac:dyDescent="0.25">
      <c r="A6279" s="264">
        <v>6210</v>
      </c>
      <c r="B6279" s="263">
        <v>113.3117327158979</v>
      </c>
    </row>
    <row r="6280" spans="1:2" x14ac:dyDescent="0.25">
      <c r="A6280" s="264">
        <v>6211</v>
      </c>
      <c r="B6280" s="263">
        <v>111.03592908145762</v>
      </c>
    </row>
    <row r="6281" spans="1:2" x14ac:dyDescent="0.25">
      <c r="A6281" s="264">
        <v>6212</v>
      </c>
      <c r="B6281" s="263">
        <v>141.4182311703785</v>
      </c>
    </row>
    <row r="6282" spans="1:2" x14ac:dyDescent="0.25">
      <c r="A6282" s="264">
        <v>6213</v>
      </c>
      <c r="B6282" s="263">
        <v>115.98638791675791</v>
      </c>
    </row>
    <row r="6283" spans="1:2" x14ac:dyDescent="0.25">
      <c r="A6283" s="264">
        <v>6214</v>
      </c>
      <c r="B6283" s="263">
        <v>140.1235769816081</v>
      </c>
    </row>
    <row r="6284" spans="1:2" x14ac:dyDescent="0.25">
      <c r="A6284" s="264">
        <v>6215</v>
      </c>
      <c r="B6284" s="263">
        <v>52.562592510430392</v>
      </c>
    </row>
    <row r="6285" spans="1:2" x14ac:dyDescent="0.25">
      <c r="A6285" s="264">
        <v>6216</v>
      </c>
      <c r="B6285" s="263">
        <v>143.5950113291992</v>
      </c>
    </row>
    <row r="6286" spans="1:2" x14ac:dyDescent="0.25">
      <c r="A6286" s="264">
        <v>6217</v>
      </c>
      <c r="B6286" s="263">
        <v>142.80329713961987</v>
      </c>
    </row>
    <row r="6287" spans="1:2" x14ac:dyDescent="0.25">
      <c r="A6287" s="264">
        <v>6218</v>
      </c>
      <c r="B6287" s="263">
        <v>104.1334546526315</v>
      </c>
    </row>
    <row r="6288" spans="1:2" x14ac:dyDescent="0.25">
      <c r="A6288" s="264">
        <v>6219</v>
      </c>
      <c r="B6288" s="263">
        <v>120.69674094745713</v>
      </c>
    </row>
    <row r="6289" spans="1:2" x14ac:dyDescent="0.25">
      <c r="A6289" s="264">
        <v>6220</v>
      </c>
      <c r="B6289" s="263">
        <v>88.679747736177433</v>
      </c>
    </row>
    <row r="6290" spans="1:2" x14ac:dyDescent="0.25">
      <c r="A6290" s="264">
        <v>6221</v>
      </c>
      <c r="B6290" s="263">
        <v>96.347300224343996</v>
      </c>
    </row>
    <row r="6291" spans="1:2" x14ac:dyDescent="0.25">
      <c r="A6291" s="264">
        <v>6222</v>
      </c>
      <c r="B6291" s="263">
        <v>154.69188848116869</v>
      </c>
    </row>
    <row r="6292" spans="1:2" x14ac:dyDescent="0.25">
      <c r="A6292" s="264">
        <v>6223</v>
      </c>
      <c r="B6292" s="263">
        <v>94.68729505189728</v>
      </c>
    </row>
    <row r="6293" spans="1:2" x14ac:dyDescent="0.25">
      <c r="A6293" s="264">
        <v>6224</v>
      </c>
      <c r="B6293" s="263">
        <v>148.8438539571637</v>
      </c>
    </row>
    <row r="6294" spans="1:2" x14ac:dyDescent="0.25">
      <c r="A6294" s="264">
        <v>6225</v>
      </c>
      <c r="B6294" s="263">
        <v>164.19791731194715</v>
      </c>
    </row>
    <row r="6295" spans="1:2" x14ac:dyDescent="0.25">
      <c r="A6295" s="264">
        <v>6226</v>
      </c>
      <c r="B6295" s="263">
        <v>98.019250833028551</v>
      </c>
    </row>
    <row r="6296" spans="1:2" x14ac:dyDescent="0.25">
      <c r="A6296" s="264">
        <v>6227</v>
      </c>
      <c r="B6296" s="263">
        <v>88.023062359933476</v>
      </c>
    </row>
    <row r="6297" spans="1:2" x14ac:dyDescent="0.25">
      <c r="A6297" s="264">
        <v>6228</v>
      </c>
      <c r="B6297" s="263">
        <v>117.05259471253024</v>
      </c>
    </row>
    <row r="6298" spans="1:2" x14ac:dyDescent="0.25">
      <c r="A6298" s="264">
        <v>6229</v>
      </c>
      <c r="B6298" s="263">
        <v>127.11929936559451</v>
      </c>
    </row>
    <row r="6299" spans="1:2" x14ac:dyDescent="0.25">
      <c r="A6299" s="264">
        <v>6230</v>
      </c>
      <c r="B6299" s="263">
        <v>125.16439417153778</v>
      </c>
    </row>
    <row r="6300" spans="1:2" x14ac:dyDescent="0.25">
      <c r="A6300" s="264">
        <v>6231</v>
      </c>
      <c r="B6300" s="263">
        <v>160.46587129353614</v>
      </c>
    </row>
    <row r="6301" spans="1:2" x14ac:dyDescent="0.25">
      <c r="A6301" s="264">
        <v>6232</v>
      </c>
      <c r="B6301" s="263">
        <v>80.043007805613968</v>
      </c>
    </row>
    <row r="6302" spans="1:2" x14ac:dyDescent="0.25">
      <c r="A6302" s="264">
        <v>6233</v>
      </c>
      <c r="B6302" s="263">
        <v>129.85188508787044</v>
      </c>
    </row>
    <row r="6303" spans="1:2" x14ac:dyDescent="0.25">
      <c r="A6303" s="264">
        <v>6234</v>
      </c>
      <c r="B6303" s="263">
        <v>116.24382283915077</v>
      </c>
    </row>
    <row r="6304" spans="1:2" x14ac:dyDescent="0.25">
      <c r="A6304" s="264">
        <v>6235</v>
      </c>
      <c r="B6304" s="263">
        <v>168.1775575887157</v>
      </c>
    </row>
    <row r="6305" spans="1:2" x14ac:dyDescent="0.25">
      <c r="A6305" s="264">
        <v>6236</v>
      </c>
      <c r="B6305" s="263">
        <v>130.00972823693425</v>
      </c>
    </row>
    <row r="6306" spans="1:2" x14ac:dyDescent="0.25">
      <c r="A6306" s="264">
        <v>6237</v>
      </c>
      <c r="B6306" s="263">
        <v>109.98944704316546</v>
      </c>
    </row>
    <row r="6307" spans="1:2" x14ac:dyDescent="0.25">
      <c r="A6307" s="264">
        <v>6238</v>
      </c>
      <c r="B6307" s="263">
        <v>111.58274664173938</v>
      </c>
    </row>
    <row r="6308" spans="1:2" x14ac:dyDescent="0.25">
      <c r="A6308" s="264">
        <v>6239</v>
      </c>
      <c r="B6308" s="263">
        <v>123.2069846741915</v>
      </c>
    </row>
    <row r="6309" spans="1:2" x14ac:dyDescent="0.25">
      <c r="A6309" s="264">
        <v>6240</v>
      </c>
      <c r="B6309" s="263">
        <v>150.72240079820278</v>
      </c>
    </row>
    <row r="6310" spans="1:2" x14ac:dyDescent="0.25">
      <c r="A6310" s="264">
        <v>6241</v>
      </c>
      <c r="B6310" s="263">
        <v>147.71418371434024</v>
      </c>
    </row>
    <row r="6311" spans="1:2" x14ac:dyDescent="0.25">
      <c r="A6311" s="264">
        <v>6242</v>
      </c>
      <c r="B6311" s="263">
        <v>142.88975304373241</v>
      </c>
    </row>
    <row r="6312" spans="1:2" x14ac:dyDescent="0.25">
      <c r="A6312" s="264">
        <v>6243</v>
      </c>
      <c r="B6312" s="263">
        <v>160.13281167330405</v>
      </c>
    </row>
    <row r="6313" spans="1:2" x14ac:dyDescent="0.25">
      <c r="A6313" s="264">
        <v>6244</v>
      </c>
      <c r="B6313" s="263">
        <v>162.29772011022553</v>
      </c>
    </row>
    <row r="6314" spans="1:2" x14ac:dyDescent="0.25">
      <c r="A6314" s="264">
        <v>6245</v>
      </c>
      <c r="B6314" s="263">
        <v>134.04261019959085</v>
      </c>
    </row>
    <row r="6315" spans="1:2" x14ac:dyDescent="0.25">
      <c r="A6315" s="264">
        <v>6246</v>
      </c>
      <c r="B6315" s="263">
        <v>46.468912758623048</v>
      </c>
    </row>
    <row r="6316" spans="1:2" x14ac:dyDescent="0.25">
      <c r="A6316" s="264">
        <v>6247</v>
      </c>
      <c r="B6316" s="263">
        <v>99.123938907255777</v>
      </c>
    </row>
    <row r="6317" spans="1:2" x14ac:dyDescent="0.25">
      <c r="A6317" s="264">
        <v>6248</v>
      </c>
      <c r="B6317" s="263">
        <v>134.04646356944019</v>
      </c>
    </row>
    <row r="6318" spans="1:2" x14ac:dyDescent="0.25">
      <c r="A6318" s="264">
        <v>6249</v>
      </c>
      <c r="B6318" s="263">
        <v>94.558074512946121</v>
      </c>
    </row>
    <row r="6319" spans="1:2" x14ac:dyDescent="0.25">
      <c r="A6319" s="264">
        <v>6250</v>
      </c>
      <c r="B6319" s="263">
        <v>134.71053816991824</v>
      </c>
    </row>
    <row r="6320" spans="1:2" x14ac:dyDescent="0.25">
      <c r="A6320" s="264">
        <v>6251</v>
      </c>
      <c r="B6320" s="263">
        <v>159.11434084899</v>
      </c>
    </row>
    <row r="6321" spans="1:2" x14ac:dyDescent="0.25">
      <c r="A6321" s="264">
        <v>6252</v>
      </c>
      <c r="B6321" s="263">
        <v>153.25442809160023</v>
      </c>
    </row>
    <row r="6322" spans="1:2" x14ac:dyDescent="0.25">
      <c r="A6322" s="264">
        <v>6253</v>
      </c>
      <c r="B6322" s="263">
        <v>98.310597932893756</v>
      </c>
    </row>
    <row r="6323" spans="1:2" x14ac:dyDescent="0.25">
      <c r="A6323" s="264">
        <v>6254</v>
      </c>
      <c r="B6323" s="263">
        <v>134.36371299097289</v>
      </c>
    </row>
    <row r="6324" spans="1:2" x14ac:dyDescent="0.25">
      <c r="A6324" s="264">
        <v>6255</v>
      </c>
      <c r="B6324" s="263">
        <v>116.70855593493823</v>
      </c>
    </row>
    <row r="6325" spans="1:2" x14ac:dyDescent="0.25">
      <c r="A6325" s="264">
        <v>6256</v>
      </c>
      <c r="B6325" s="263">
        <v>111.40245844221722</v>
      </c>
    </row>
    <row r="6326" spans="1:2" x14ac:dyDescent="0.25">
      <c r="A6326" s="264">
        <v>6257</v>
      </c>
      <c r="B6326" s="263">
        <v>108.94188959984687</v>
      </c>
    </row>
    <row r="6327" spans="1:2" x14ac:dyDescent="0.25">
      <c r="A6327" s="264">
        <v>6258</v>
      </c>
      <c r="B6327" s="263">
        <v>130.25431351960503</v>
      </c>
    </row>
    <row r="6328" spans="1:2" x14ac:dyDescent="0.25">
      <c r="A6328" s="264">
        <v>6259</v>
      </c>
      <c r="B6328" s="263">
        <v>112.89313704445055</v>
      </c>
    </row>
    <row r="6329" spans="1:2" x14ac:dyDescent="0.25">
      <c r="A6329" s="264">
        <v>6260</v>
      </c>
      <c r="B6329" s="263">
        <v>168.85475913390124</v>
      </c>
    </row>
    <row r="6330" spans="1:2" x14ac:dyDescent="0.25">
      <c r="A6330" s="264">
        <v>6261</v>
      </c>
      <c r="B6330" s="263">
        <v>76.980360700806656</v>
      </c>
    </row>
    <row r="6331" spans="1:2" x14ac:dyDescent="0.25">
      <c r="A6331" s="264">
        <v>6262</v>
      </c>
      <c r="B6331" s="263">
        <v>107.68943379665188</v>
      </c>
    </row>
    <row r="6332" spans="1:2" x14ac:dyDescent="0.25">
      <c r="A6332" s="264">
        <v>6263</v>
      </c>
      <c r="B6332" s="263">
        <v>144.32032472760486</v>
      </c>
    </row>
    <row r="6333" spans="1:2" x14ac:dyDescent="0.25">
      <c r="A6333" s="264">
        <v>6264</v>
      </c>
      <c r="B6333" s="263">
        <v>71.792576591188705</v>
      </c>
    </row>
    <row r="6334" spans="1:2" x14ac:dyDescent="0.25">
      <c r="A6334" s="264">
        <v>6265</v>
      </c>
      <c r="B6334" s="263">
        <v>155.98401213231691</v>
      </c>
    </row>
    <row r="6335" spans="1:2" x14ac:dyDescent="0.25">
      <c r="A6335" s="264">
        <v>6266</v>
      </c>
      <c r="B6335" s="263">
        <v>128.92781845848927</v>
      </c>
    </row>
    <row r="6336" spans="1:2" x14ac:dyDescent="0.25">
      <c r="A6336" s="264">
        <v>6267</v>
      </c>
      <c r="B6336" s="263">
        <v>103.59795750783843</v>
      </c>
    </row>
    <row r="6337" spans="1:2" x14ac:dyDescent="0.25">
      <c r="A6337" s="264">
        <v>6268</v>
      </c>
      <c r="B6337" s="263">
        <v>123.95662545731446</v>
      </c>
    </row>
    <row r="6338" spans="1:2" x14ac:dyDescent="0.25">
      <c r="A6338" s="264">
        <v>6269</v>
      </c>
      <c r="B6338" s="263">
        <v>142.6336850729104</v>
      </c>
    </row>
    <row r="6339" spans="1:2" x14ac:dyDescent="0.25">
      <c r="A6339" s="264">
        <v>6270</v>
      </c>
      <c r="B6339" s="263">
        <v>100.04837257167445</v>
      </c>
    </row>
    <row r="6340" spans="1:2" x14ac:dyDescent="0.25">
      <c r="A6340" s="264">
        <v>6271</v>
      </c>
      <c r="B6340" s="263">
        <v>97.305993970969908</v>
      </c>
    </row>
    <row r="6341" spans="1:2" x14ac:dyDescent="0.25">
      <c r="A6341" s="264">
        <v>6272</v>
      </c>
      <c r="B6341" s="263">
        <v>141.96165018308253</v>
      </c>
    </row>
    <row r="6342" spans="1:2" x14ac:dyDescent="0.25">
      <c r="A6342" s="264">
        <v>6273</v>
      </c>
      <c r="B6342" s="263">
        <v>96.95060207331224</v>
      </c>
    </row>
    <row r="6343" spans="1:2" x14ac:dyDescent="0.25">
      <c r="A6343" s="264">
        <v>6274</v>
      </c>
      <c r="B6343" s="263">
        <v>89.896962162195933</v>
      </c>
    </row>
    <row r="6344" spans="1:2" x14ac:dyDescent="0.25">
      <c r="A6344" s="264">
        <v>6275</v>
      </c>
      <c r="B6344" s="263">
        <v>92.330558153777616</v>
      </c>
    </row>
    <row r="6345" spans="1:2" x14ac:dyDescent="0.25">
      <c r="A6345" s="264">
        <v>6276</v>
      </c>
      <c r="B6345" s="263">
        <v>115.50968531250574</v>
      </c>
    </row>
    <row r="6346" spans="1:2" x14ac:dyDescent="0.25">
      <c r="A6346" s="264">
        <v>6277</v>
      </c>
      <c r="B6346" s="263">
        <v>132.95799124860264</v>
      </c>
    </row>
    <row r="6347" spans="1:2" x14ac:dyDescent="0.25">
      <c r="A6347" s="264">
        <v>6278</v>
      </c>
      <c r="B6347" s="263">
        <v>89.924884875433577</v>
      </c>
    </row>
    <row r="6348" spans="1:2" x14ac:dyDescent="0.25">
      <c r="A6348" s="264">
        <v>6279</v>
      </c>
      <c r="B6348" s="263">
        <v>109.90999748075238</v>
      </c>
    </row>
    <row r="6349" spans="1:2" x14ac:dyDescent="0.25">
      <c r="A6349" s="264">
        <v>6280</v>
      </c>
      <c r="B6349" s="263">
        <v>117.78922365605895</v>
      </c>
    </row>
    <row r="6350" spans="1:2" x14ac:dyDescent="0.25">
      <c r="A6350" s="264">
        <v>6281</v>
      </c>
      <c r="B6350" s="263">
        <v>101.6725275146608</v>
      </c>
    </row>
    <row r="6351" spans="1:2" x14ac:dyDescent="0.25">
      <c r="A6351" s="264">
        <v>6282</v>
      </c>
      <c r="B6351" s="263">
        <v>108.39368580653128</v>
      </c>
    </row>
    <row r="6352" spans="1:2" x14ac:dyDescent="0.25">
      <c r="A6352" s="264">
        <v>6283</v>
      </c>
      <c r="B6352" s="263">
        <v>93.73014370018069</v>
      </c>
    </row>
    <row r="6353" spans="1:2" x14ac:dyDescent="0.25">
      <c r="A6353" s="264">
        <v>6284</v>
      </c>
      <c r="B6353" s="263">
        <v>127.59807449153745</v>
      </c>
    </row>
    <row r="6354" spans="1:2" x14ac:dyDescent="0.25">
      <c r="A6354" s="264">
        <v>6285</v>
      </c>
      <c r="B6354" s="263">
        <v>133.79298117060944</v>
      </c>
    </row>
    <row r="6355" spans="1:2" x14ac:dyDescent="0.25">
      <c r="A6355" s="264">
        <v>6286</v>
      </c>
      <c r="B6355" s="263">
        <v>145.61586354914573</v>
      </c>
    </row>
    <row r="6356" spans="1:2" x14ac:dyDescent="0.25">
      <c r="A6356" s="264">
        <v>6287</v>
      </c>
      <c r="B6356" s="263">
        <v>146.08640989915662</v>
      </c>
    </row>
    <row r="6357" spans="1:2" x14ac:dyDescent="0.25">
      <c r="A6357" s="264">
        <v>6288</v>
      </c>
      <c r="B6357" s="263">
        <v>170.08865472977615</v>
      </c>
    </row>
    <row r="6358" spans="1:2" x14ac:dyDescent="0.25">
      <c r="A6358" s="264">
        <v>6289</v>
      </c>
      <c r="B6358" s="263">
        <v>142.86064496991531</v>
      </c>
    </row>
    <row r="6359" spans="1:2" x14ac:dyDescent="0.25">
      <c r="A6359" s="264">
        <v>6290</v>
      </c>
      <c r="B6359" s="263">
        <v>85.066069153050165</v>
      </c>
    </row>
    <row r="6360" spans="1:2" x14ac:dyDescent="0.25">
      <c r="A6360" s="264">
        <v>6291</v>
      </c>
      <c r="B6360" s="263">
        <v>123.46172089895254</v>
      </c>
    </row>
    <row r="6361" spans="1:2" x14ac:dyDescent="0.25">
      <c r="A6361" s="264">
        <v>6292</v>
      </c>
      <c r="B6361" s="263">
        <v>124.10515768407978</v>
      </c>
    </row>
    <row r="6362" spans="1:2" x14ac:dyDescent="0.25">
      <c r="A6362" s="264">
        <v>6293</v>
      </c>
      <c r="B6362" s="263">
        <v>115.812160508083</v>
      </c>
    </row>
    <row r="6363" spans="1:2" x14ac:dyDescent="0.25">
      <c r="A6363" s="264">
        <v>6294</v>
      </c>
      <c r="B6363" s="263">
        <v>72.600105972558666</v>
      </c>
    </row>
    <row r="6364" spans="1:2" x14ac:dyDescent="0.25">
      <c r="A6364" s="264">
        <v>6295</v>
      </c>
      <c r="B6364" s="263">
        <v>102.71221468803455</v>
      </c>
    </row>
    <row r="6365" spans="1:2" x14ac:dyDescent="0.25">
      <c r="A6365" s="264">
        <v>6296</v>
      </c>
      <c r="B6365" s="263">
        <v>104.06400689695954</v>
      </c>
    </row>
    <row r="6366" spans="1:2" x14ac:dyDescent="0.25">
      <c r="A6366" s="264">
        <v>6297</v>
      </c>
      <c r="B6366" s="263">
        <v>126.28605404074642</v>
      </c>
    </row>
    <row r="6367" spans="1:2" x14ac:dyDescent="0.25">
      <c r="A6367" s="264">
        <v>6298</v>
      </c>
      <c r="B6367" s="263">
        <v>105.52210305909436</v>
      </c>
    </row>
    <row r="6368" spans="1:2" x14ac:dyDescent="0.25">
      <c r="A6368" s="264">
        <v>6299</v>
      </c>
      <c r="B6368" s="263">
        <v>61.604948508326281</v>
      </c>
    </row>
    <row r="6369" spans="1:2" x14ac:dyDescent="0.25">
      <c r="A6369" s="264">
        <v>6300</v>
      </c>
      <c r="B6369" s="263">
        <v>134.948929173697</v>
      </c>
    </row>
    <row r="6370" spans="1:2" x14ac:dyDescent="0.25">
      <c r="A6370" s="264">
        <v>6301</v>
      </c>
      <c r="B6370" s="263">
        <v>116.94719456446531</v>
      </c>
    </row>
    <row r="6371" spans="1:2" x14ac:dyDescent="0.25">
      <c r="A6371" s="264">
        <v>6302</v>
      </c>
      <c r="B6371" s="263">
        <v>120.98740043660598</v>
      </c>
    </row>
    <row r="6372" spans="1:2" x14ac:dyDescent="0.25">
      <c r="A6372" s="264">
        <v>6303</v>
      </c>
      <c r="B6372" s="263">
        <v>153.96269645202403</v>
      </c>
    </row>
    <row r="6373" spans="1:2" x14ac:dyDescent="0.25">
      <c r="A6373" s="264">
        <v>6304</v>
      </c>
      <c r="B6373" s="263">
        <v>142.0803998512238</v>
      </c>
    </row>
    <row r="6374" spans="1:2" x14ac:dyDescent="0.25">
      <c r="A6374" s="264">
        <v>6305</v>
      </c>
      <c r="B6374" s="263">
        <v>70.295385164157338</v>
      </c>
    </row>
    <row r="6375" spans="1:2" x14ac:dyDescent="0.25">
      <c r="A6375" s="264">
        <v>6306</v>
      </c>
      <c r="B6375" s="263">
        <v>92.509341297584541</v>
      </c>
    </row>
    <row r="6376" spans="1:2" x14ac:dyDescent="0.25">
      <c r="A6376" s="264">
        <v>6307</v>
      </c>
      <c r="B6376" s="263">
        <v>103.68233295471664</v>
      </c>
    </row>
    <row r="6377" spans="1:2" x14ac:dyDescent="0.25">
      <c r="A6377" s="264">
        <v>6308</v>
      </c>
      <c r="B6377" s="263">
        <v>139.15916709198549</v>
      </c>
    </row>
    <row r="6378" spans="1:2" x14ac:dyDescent="0.25">
      <c r="A6378" s="264">
        <v>6309</v>
      </c>
      <c r="B6378" s="263">
        <v>118.57938151244603</v>
      </c>
    </row>
    <row r="6379" spans="1:2" x14ac:dyDescent="0.25">
      <c r="A6379" s="264">
        <v>6310</v>
      </c>
      <c r="B6379" s="263">
        <v>127.92244111413063</v>
      </c>
    </row>
    <row r="6380" spans="1:2" x14ac:dyDescent="0.25">
      <c r="A6380" s="264">
        <v>6311</v>
      </c>
      <c r="B6380" s="263">
        <v>146.20266909869056</v>
      </c>
    </row>
    <row r="6381" spans="1:2" x14ac:dyDescent="0.25">
      <c r="A6381" s="264">
        <v>6312</v>
      </c>
      <c r="B6381" s="263">
        <v>92.565974056965018</v>
      </c>
    </row>
    <row r="6382" spans="1:2" x14ac:dyDescent="0.25">
      <c r="A6382" s="264">
        <v>6313</v>
      </c>
      <c r="B6382" s="263">
        <v>112.00613540083231</v>
      </c>
    </row>
    <row r="6383" spans="1:2" x14ac:dyDescent="0.25">
      <c r="A6383" s="264">
        <v>6314</v>
      </c>
      <c r="B6383" s="263">
        <v>138.72136261021095</v>
      </c>
    </row>
    <row r="6384" spans="1:2" x14ac:dyDescent="0.25">
      <c r="A6384" s="264">
        <v>6315</v>
      </c>
      <c r="B6384" s="263">
        <v>121.85669396981106</v>
      </c>
    </row>
    <row r="6385" spans="1:2" x14ac:dyDescent="0.25">
      <c r="A6385" s="264">
        <v>6316</v>
      </c>
      <c r="B6385" s="263">
        <v>151.28656680494777</v>
      </c>
    </row>
    <row r="6386" spans="1:2" x14ac:dyDescent="0.25">
      <c r="A6386" s="264">
        <v>6317</v>
      </c>
      <c r="B6386" s="263">
        <v>119.22862104266292</v>
      </c>
    </row>
    <row r="6387" spans="1:2" x14ac:dyDescent="0.25">
      <c r="A6387" s="264">
        <v>6318</v>
      </c>
      <c r="B6387" s="263">
        <v>132.48704799432036</v>
      </c>
    </row>
    <row r="6388" spans="1:2" x14ac:dyDescent="0.25">
      <c r="A6388" s="264">
        <v>6319</v>
      </c>
      <c r="B6388" s="263">
        <v>118.34176549563321</v>
      </c>
    </row>
    <row r="6389" spans="1:2" x14ac:dyDescent="0.25">
      <c r="A6389" s="264">
        <v>6320</v>
      </c>
      <c r="B6389" s="263">
        <v>131.76107584456929</v>
      </c>
    </row>
    <row r="6390" spans="1:2" x14ac:dyDescent="0.25">
      <c r="A6390" s="264">
        <v>6321</v>
      </c>
      <c r="B6390" s="263">
        <v>123.06589167162754</v>
      </c>
    </row>
    <row r="6391" spans="1:2" x14ac:dyDescent="0.25">
      <c r="A6391" s="264">
        <v>6322</v>
      </c>
      <c r="B6391" s="263">
        <v>105.06442472991294</v>
      </c>
    </row>
    <row r="6392" spans="1:2" x14ac:dyDescent="0.25">
      <c r="A6392" s="264">
        <v>6323</v>
      </c>
      <c r="B6392" s="263">
        <v>139.64974461741036</v>
      </c>
    </row>
    <row r="6393" spans="1:2" x14ac:dyDescent="0.25">
      <c r="A6393" s="264">
        <v>6324</v>
      </c>
      <c r="B6393" s="263">
        <v>124.21882580148053</v>
      </c>
    </row>
    <row r="6394" spans="1:2" x14ac:dyDescent="0.25">
      <c r="A6394" s="264">
        <v>6325</v>
      </c>
      <c r="B6394" s="263">
        <v>137.1935668199265</v>
      </c>
    </row>
    <row r="6395" spans="1:2" x14ac:dyDescent="0.25">
      <c r="A6395" s="264">
        <v>6326</v>
      </c>
      <c r="B6395" s="263">
        <v>87.831252423974547</v>
      </c>
    </row>
    <row r="6396" spans="1:2" x14ac:dyDescent="0.25">
      <c r="A6396" s="264">
        <v>6327</v>
      </c>
      <c r="B6396" s="263">
        <v>134.49975360487443</v>
      </c>
    </row>
    <row r="6397" spans="1:2" x14ac:dyDescent="0.25">
      <c r="A6397" s="264">
        <v>6328</v>
      </c>
      <c r="B6397" s="263">
        <v>96.889913972758222</v>
      </c>
    </row>
    <row r="6398" spans="1:2" x14ac:dyDescent="0.25">
      <c r="A6398" s="264">
        <v>6329</v>
      </c>
      <c r="B6398" s="263">
        <v>128.6620393693656</v>
      </c>
    </row>
    <row r="6399" spans="1:2" x14ac:dyDescent="0.25">
      <c r="A6399" s="264">
        <v>6330</v>
      </c>
      <c r="B6399" s="263">
        <v>114.96682601851177</v>
      </c>
    </row>
    <row r="6400" spans="1:2" x14ac:dyDescent="0.25">
      <c r="A6400" s="264">
        <v>6331</v>
      </c>
      <c r="B6400" s="263">
        <v>144.70425034069677</v>
      </c>
    </row>
    <row r="6401" spans="1:2" x14ac:dyDescent="0.25">
      <c r="A6401" s="264">
        <v>6332</v>
      </c>
      <c r="B6401" s="263">
        <v>91.622683369528701</v>
      </c>
    </row>
    <row r="6402" spans="1:2" x14ac:dyDescent="0.25">
      <c r="A6402" s="264">
        <v>6333</v>
      </c>
      <c r="B6402" s="263">
        <v>121.18877549329376</v>
      </c>
    </row>
    <row r="6403" spans="1:2" x14ac:dyDescent="0.25">
      <c r="A6403" s="264">
        <v>6334</v>
      </c>
      <c r="B6403" s="263">
        <v>115.49929241320012</v>
      </c>
    </row>
    <row r="6404" spans="1:2" x14ac:dyDescent="0.25">
      <c r="A6404" s="264">
        <v>6335</v>
      </c>
      <c r="B6404" s="263">
        <v>134.67308035494077</v>
      </c>
    </row>
    <row r="6405" spans="1:2" x14ac:dyDescent="0.25">
      <c r="A6405" s="264">
        <v>6336</v>
      </c>
      <c r="B6405" s="263">
        <v>134.27270205366938</v>
      </c>
    </row>
    <row r="6406" spans="1:2" x14ac:dyDescent="0.25">
      <c r="A6406" s="264">
        <v>6337</v>
      </c>
      <c r="B6406" s="263">
        <v>145.24333534666388</v>
      </c>
    </row>
    <row r="6407" spans="1:2" x14ac:dyDescent="0.25">
      <c r="A6407" s="264">
        <v>6338</v>
      </c>
      <c r="B6407" s="263">
        <v>158.04583731202646</v>
      </c>
    </row>
    <row r="6408" spans="1:2" x14ac:dyDescent="0.25">
      <c r="A6408" s="264">
        <v>6339</v>
      </c>
      <c r="B6408" s="263">
        <v>109.03392812266075</v>
      </c>
    </row>
    <row r="6409" spans="1:2" x14ac:dyDescent="0.25">
      <c r="A6409" s="264">
        <v>6340</v>
      </c>
      <c r="B6409" s="263">
        <v>131.70277780951869</v>
      </c>
    </row>
    <row r="6410" spans="1:2" x14ac:dyDescent="0.25">
      <c r="A6410" s="264">
        <v>6341</v>
      </c>
      <c r="B6410" s="263">
        <v>91.092535983995234</v>
      </c>
    </row>
    <row r="6411" spans="1:2" x14ac:dyDescent="0.25">
      <c r="A6411" s="264">
        <v>6342</v>
      </c>
      <c r="B6411" s="263">
        <v>110.23049328791055</v>
      </c>
    </row>
    <row r="6412" spans="1:2" x14ac:dyDescent="0.25">
      <c r="A6412" s="264">
        <v>6343</v>
      </c>
      <c r="B6412" s="263">
        <v>101.60861912962577</v>
      </c>
    </row>
    <row r="6413" spans="1:2" x14ac:dyDescent="0.25">
      <c r="A6413" s="264">
        <v>6344</v>
      </c>
      <c r="B6413" s="263">
        <v>98.965418585478503</v>
      </c>
    </row>
    <row r="6414" spans="1:2" x14ac:dyDescent="0.25">
      <c r="A6414" s="264">
        <v>6345</v>
      </c>
      <c r="B6414" s="263">
        <v>112.91048247763017</v>
      </c>
    </row>
    <row r="6415" spans="1:2" x14ac:dyDescent="0.25">
      <c r="A6415" s="264">
        <v>6346</v>
      </c>
      <c r="B6415" s="263">
        <v>116.37224204976323</v>
      </c>
    </row>
    <row r="6416" spans="1:2" x14ac:dyDescent="0.25">
      <c r="A6416" s="264">
        <v>6347</v>
      </c>
      <c r="B6416" s="263">
        <v>144.18870956903726</v>
      </c>
    </row>
    <row r="6417" spans="1:2" x14ac:dyDescent="0.25">
      <c r="A6417" s="264">
        <v>6348</v>
      </c>
      <c r="B6417" s="263">
        <v>117.88581592582921</v>
      </c>
    </row>
    <row r="6418" spans="1:2" x14ac:dyDescent="0.25">
      <c r="A6418" s="264">
        <v>6349</v>
      </c>
      <c r="B6418" s="263">
        <v>150.43989673450847</v>
      </c>
    </row>
    <row r="6419" spans="1:2" x14ac:dyDescent="0.25">
      <c r="A6419" s="264">
        <v>6350</v>
      </c>
      <c r="B6419" s="263">
        <v>113.37103761560836</v>
      </c>
    </row>
    <row r="6420" spans="1:2" x14ac:dyDescent="0.25">
      <c r="A6420" s="264">
        <v>6351</v>
      </c>
      <c r="B6420" s="263">
        <v>130.49112404951975</v>
      </c>
    </row>
    <row r="6421" spans="1:2" x14ac:dyDescent="0.25">
      <c r="A6421" s="264">
        <v>6352</v>
      </c>
      <c r="B6421" s="263">
        <v>120.40129762276803</v>
      </c>
    </row>
    <row r="6422" spans="1:2" x14ac:dyDescent="0.25">
      <c r="A6422" s="264">
        <v>6353</v>
      </c>
      <c r="B6422" s="263">
        <v>127.29385991955151</v>
      </c>
    </row>
    <row r="6423" spans="1:2" x14ac:dyDescent="0.25">
      <c r="A6423" s="264">
        <v>6354</v>
      </c>
      <c r="B6423" s="263">
        <v>167.66857108491698</v>
      </c>
    </row>
    <row r="6424" spans="1:2" x14ac:dyDescent="0.25">
      <c r="A6424" s="264">
        <v>6355</v>
      </c>
      <c r="B6424" s="263">
        <v>138.73885976626775</v>
      </c>
    </row>
    <row r="6425" spans="1:2" x14ac:dyDescent="0.25">
      <c r="A6425" s="264">
        <v>6356</v>
      </c>
      <c r="B6425" s="263">
        <v>141.97189062427998</v>
      </c>
    </row>
    <row r="6426" spans="1:2" x14ac:dyDescent="0.25">
      <c r="A6426" s="264">
        <v>6357</v>
      </c>
      <c r="B6426" s="263">
        <v>65.533339474144839</v>
      </c>
    </row>
    <row r="6427" spans="1:2" x14ac:dyDescent="0.25">
      <c r="A6427" s="264">
        <v>6358</v>
      </c>
      <c r="B6427" s="263">
        <v>124.8682123945223</v>
      </c>
    </row>
    <row r="6428" spans="1:2" x14ac:dyDescent="0.25">
      <c r="A6428" s="264">
        <v>6359</v>
      </c>
      <c r="B6428" s="263">
        <v>129.16056392381938</v>
      </c>
    </row>
    <row r="6429" spans="1:2" x14ac:dyDescent="0.25">
      <c r="A6429" s="264">
        <v>6360</v>
      </c>
      <c r="B6429" s="263">
        <v>92.523308809354162</v>
      </c>
    </row>
    <row r="6430" spans="1:2" x14ac:dyDescent="0.25">
      <c r="A6430" s="264">
        <v>6361</v>
      </c>
      <c r="B6430" s="263">
        <v>128.64671836820787</v>
      </c>
    </row>
    <row r="6431" spans="1:2" x14ac:dyDescent="0.25">
      <c r="A6431" s="264">
        <v>6362</v>
      </c>
      <c r="B6431" s="263">
        <v>143.72198953897373</v>
      </c>
    </row>
    <row r="6432" spans="1:2" x14ac:dyDescent="0.25">
      <c r="A6432" s="264">
        <v>6363</v>
      </c>
      <c r="B6432" s="263">
        <v>100.27804116366978</v>
      </c>
    </row>
    <row r="6433" spans="1:2" x14ac:dyDescent="0.25">
      <c r="A6433" s="264">
        <v>6364</v>
      </c>
      <c r="B6433" s="263">
        <v>104.71467550654587</v>
      </c>
    </row>
    <row r="6434" spans="1:2" x14ac:dyDescent="0.25">
      <c r="A6434" s="264">
        <v>6365</v>
      </c>
      <c r="B6434" s="263">
        <v>117.93191110207677</v>
      </c>
    </row>
    <row r="6435" spans="1:2" x14ac:dyDescent="0.25">
      <c r="A6435" s="264">
        <v>6366</v>
      </c>
      <c r="B6435" s="263">
        <v>159.52809118709399</v>
      </c>
    </row>
    <row r="6436" spans="1:2" x14ac:dyDescent="0.25">
      <c r="A6436" s="264">
        <v>6367</v>
      </c>
      <c r="B6436" s="263">
        <v>146.94647611525963</v>
      </c>
    </row>
    <row r="6437" spans="1:2" x14ac:dyDescent="0.25">
      <c r="A6437" s="264">
        <v>6368</v>
      </c>
      <c r="B6437" s="263">
        <v>126.95535786831508</v>
      </c>
    </row>
    <row r="6438" spans="1:2" x14ac:dyDescent="0.25">
      <c r="A6438" s="264">
        <v>6369</v>
      </c>
      <c r="B6438" s="263">
        <v>142.60825762833764</v>
      </c>
    </row>
    <row r="6439" spans="1:2" x14ac:dyDescent="0.25">
      <c r="A6439" s="264">
        <v>6370</v>
      </c>
      <c r="B6439" s="263">
        <v>129.21462389035082</v>
      </c>
    </row>
    <row r="6440" spans="1:2" x14ac:dyDescent="0.25">
      <c r="A6440" s="264">
        <v>6371</v>
      </c>
      <c r="B6440" s="263">
        <v>151.95930348058408</v>
      </c>
    </row>
    <row r="6441" spans="1:2" x14ac:dyDescent="0.25">
      <c r="A6441" s="264">
        <v>6372</v>
      </c>
      <c r="B6441" s="263">
        <v>131.40967368051227</v>
      </c>
    </row>
    <row r="6442" spans="1:2" x14ac:dyDescent="0.25">
      <c r="A6442" s="264">
        <v>6373</v>
      </c>
      <c r="B6442" s="263">
        <v>126.78215781181848</v>
      </c>
    </row>
    <row r="6443" spans="1:2" x14ac:dyDescent="0.25">
      <c r="A6443" s="264">
        <v>6374</v>
      </c>
      <c r="B6443" s="263">
        <v>134.7344276510749</v>
      </c>
    </row>
    <row r="6444" spans="1:2" x14ac:dyDescent="0.25">
      <c r="A6444" s="264">
        <v>6375</v>
      </c>
      <c r="B6444" s="263">
        <v>156.27780761473952</v>
      </c>
    </row>
    <row r="6445" spans="1:2" x14ac:dyDescent="0.25">
      <c r="A6445" s="264">
        <v>6376</v>
      </c>
      <c r="B6445" s="263">
        <v>144.9894443497603</v>
      </c>
    </row>
    <row r="6446" spans="1:2" x14ac:dyDescent="0.25">
      <c r="A6446" s="264">
        <v>6377</v>
      </c>
      <c r="B6446" s="263">
        <v>74.742434815662278</v>
      </c>
    </row>
    <row r="6447" spans="1:2" x14ac:dyDescent="0.25">
      <c r="A6447" s="264">
        <v>6378</v>
      </c>
      <c r="B6447" s="263">
        <v>167.66072668092903</v>
      </c>
    </row>
    <row r="6448" spans="1:2" x14ac:dyDescent="0.25">
      <c r="A6448" s="264">
        <v>6379</v>
      </c>
      <c r="B6448" s="263">
        <v>154.25415159212858</v>
      </c>
    </row>
    <row r="6449" spans="1:2" x14ac:dyDescent="0.25">
      <c r="A6449" s="264">
        <v>6380</v>
      </c>
      <c r="B6449" s="263">
        <v>145.94399337293038</v>
      </c>
    </row>
    <row r="6450" spans="1:2" x14ac:dyDescent="0.25">
      <c r="A6450" s="264">
        <v>6381</v>
      </c>
      <c r="B6450" s="263">
        <v>108.33760958296135</v>
      </c>
    </row>
    <row r="6451" spans="1:2" x14ac:dyDescent="0.25">
      <c r="A6451" s="264">
        <v>6382</v>
      </c>
      <c r="B6451" s="263">
        <v>101.59048753751576</v>
      </c>
    </row>
    <row r="6452" spans="1:2" x14ac:dyDescent="0.25">
      <c r="A6452" s="264">
        <v>6383</v>
      </c>
      <c r="B6452" s="263">
        <v>133.47008409096003</v>
      </c>
    </row>
    <row r="6453" spans="1:2" x14ac:dyDescent="0.25">
      <c r="A6453" s="264">
        <v>6384</v>
      </c>
      <c r="B6453" s="263">
        <v>116.93751826898372</v>
      </c>
    </row>
    <row r="6454" spans="1:2" x14ac:dyDescent="0.25">
      <c r="A6454" s="264">
        <v>6385</v>
      </c>
      <c r="B6454" s="263">
        <v>118.91497161745289</v>
      </c>
    </row>
    <row r="6455" spans="1:2" x14ac:dyDescent="0.25">
      <c r="A6455" s="264">
        <v>6386</v>
      </c>
      <c r="B6455" s="263">
        <v>105.5239989806804</v>
      </c>
    </row>
    <row r="6456" spans="1:2" x14ac:dyDescent="0.25">
      <c r="A6456" s="264">
        <v>6387</v>
      </c>
      <c r="B6456" s="263">
        <v>139.33336627238765</v>
      </c>
    </row>
    <row r="6457" spans="1:2" x14ac:dyDescent="0.25">
      <c r="A6457" s="264">
        <v>6388</v>
      </c>
      <c r="B6457" s="263">
        <v>123.85191232347009</v>
      </c>
    </row>
    <row r="6458" spans="1:2" x14ac:dyDescent="0.25">
      <c r="A6458" s="264">
        <v>6389</v>
      </c>
      <c r="B6458" s="263">
        <v>162.98314119046921</v>
      </c>
    </row>
    <row r="6459" spans="1:2" x14ac:dyDescent="0.25">
      <c r="A6459" s="264">
        <v>6390</v>
      </c>
      <c r="B6459" s="263">
        <v>90.298145862282439</v>
      </c>
    </row>
    <row r="6460" spans="1:2" x14ac:dyDescent="0.25">
      <c r="A6460" s="264">
        <v>6391</v>
      </c>
      <c r="B6460" s="263">
        <v>117.89333655310037</v>
      </c>
    </row>
    <row r="6461" spans="1:2" x14ac:dyDescent="0.25">
      <c r="A6461" s="264">
        <v>6392</v>
      </c>
      <c r="B6461" s="263">
        <v>120.29644450019266</v>
      </c>
    </row>
    <row r="6462" spans="1:2" x14ac:dyDescent="0.25">
      <c r="A6462" s="264">
        <v>6393</v>
      </c>
      <c r="B6462" s="263">
        <v>146.47364528656556</v>
      </c>
    </row>
    <row r="6463" spans="1:2" x14ac:dyDescent="0.25">
      <c r="A6463" s="264">
        <v>6394</v>
      </c>
      <c r="B6463" s="263">
        <v>103.41344352113816</v>
      </c>
    </row>
    <row r="6464" spans="1:2" x14ac:dyDescent="0.25">
      <c r="A6464" s="264">
        <v>6395</v>
      </c>
      <c r="B6464" s="263">
        <v>115.19760458102047</v>
      </c>
    </row>
    <row r="6465" spans="1:2" x14ac:dyDescent="0.25">
      <c r="A6465" s="264">
        <v>6396</v>
      </c>
      <c r="B6465" s="263">
        <v>134.30868707282701</v>
      </c>
    </row>
    <row r="6466" spans="1:2" x14ac:dyDescent="0.25">
      <c r="A6466" s="264">
        <v>6397</v>
      </c>
      <c r="B6466" s="263">
        <v>142.31533446229324</v>
      </c>
    </row>
    <row r="6467" spans="1:2" x14ac:dyDescent="0.25">
      <c r="A6467" s="264">
        <v>6398</v>
      </c>
      <c r="B6467" s="263">
        <v>154.46047557468347</v>
      </c>
    </row>
    <row r="6468" spans="1:2" x14ac:dyDescent="0.25">
      <c r="A6468" s="264">
        <v>6399</v>
      </c>
      <c r="B6468" s="263">
        <v>88.823884319672516</v>
      </c>
    </row>
    <row r="6469" spans="1:2" x14ac:dyDescent="0.25">
      <c r="A6469" s="264">
        <v>6400</v>
      </c>
      <c r="B6469" s="263">
        <v>93.756985704062984</v>
      </c>
    </row>
    <row r="6470" spans="1:2" x14ac:dyDescent="0.25">
      <c r="A6470" s="264">
        <v>6401</v>
      </c>
      <c r="B6470" s="263">
        <v>106.70253495082254</v>
      </c>
    </row>
    <row r="6471" spans="1:2" x14ac:dyDescent="0.25">
      <c r="A6471" s="264">
        <v>6402</v>
      </c>
      <c r="B6471" s="263">
        <v>130.17794906827223</v>
      </c>
    </row>
    <row r="6472" spans="1:2" x14ac:dyDescent="0.25">
      <c r="A6472" s="264">
        <v>6403</v>
      </c>
      <c r="B6472" s="263">
        <v>44.787440879412387</v>
      </c>
    </row>
    <row r="6473" spans="1:2" x14ac:dyDescent="0.25">
      <c r="A6473" s="264">
        <v>6404</v>
      </c>
      <c r="B6473" s="263">
        <v>136.64920611703801</v>
      </c>
    </row>
    <row r="6474" spans="1:2" x14ac:dyDescent="0.25">
      <c r="A6474" s="264">
        <v>6405</v>
      </c>
      <c r="B6474" s="263">
        <v>112.38602154279306</v>
      </c>
    </row>
    <row r="6475" spans="1:2" x14ac:dyDescent="0.25">
      <c r="A6475" s="264">
        <v>6406</v>
      </c>
      <c r="B6475" s="263">
        <v>135.5932691580395</v>
      </c>
    </row>
    <row r="6476" spans="1:2" x14ac:dyDescent="0.25">
      <c r="A6476" s="264">
        <v>6407</v>
      </c>
      <c r="B6476" s="263">
        <v>152.2471599645483</v>
      </c>
    </row>
    <row r="6477" spans="1:2" x14ac:dyDescent="0.25">
      <c r="A6477" s="264">
        <v>6408</v>
      </c>
      <c r="B6477" s="263">
        <v>128.72582269310635</v>
      </c>
    </row>
    <row r="6478" spans="1:2" x14ac:dyDescent="0.25">
      <c r="A6478" s="264">
        <v>6409</v>
      </c>
      <c r="B6478" s="263">
        <v>151.75561296180891</v>
      </c>
    </row>
    <row r="6479" spans="1:2" x14ac:dyDescent="0.25">
      <c r="A6479" s="264">
        <v>6410</v>
      </c>
      <c r="B6479" s="263">
        <v>118.34778181735174</v>
      </c>
    </row>
    <row r="6480" spans="1:2" x14ac:dyDescent="0.25">
      <c r="A6480" s="264">
        <v>6411</v>
      </c>
      <c r="B6480" s="263">
        <v>105.20748201047928</v>
      </c>
    </row>
    <row r="6481" spans="1:2" x14ac:dyDescent="0.25">
      <c r="A6481" s="264">
        <v>6412</v>
      </c>
      <c r="B6481" s="263">
        <v>102.64638882047718</v>
      </c>
    </row>
    <row r="6482" spans="1:2" x14ac:dyDescent="0.25">
      <c r="A6482" s="264">
        <v>6413</v>
      </c>
      <c r="B6482" s="263">
        <v>43.394673674454509</v>
      </c>
    </row>
    <row r="6483" spans="1:2" x14ac:dyDescent="0.25">
      <c r="A6483" s="264">
        <v>6414</v>
      </c>
      <c r="B6483" s="263">
        <v>118.91995005545404</v>
      </c>
    </row>
    <row r="6484" spans="1:2" x14ac:dyDescent="0.25">
      <c r="A6484" s="264">
        <v>6415</v>
      </c>
      <c r="B6484" s="263">
        <v>139.12182152811405</v>
      </c>
    </row>
    <row r="6485" spans="1:2" x14ac:dyDescent="0.25">
      <c r="A6485" s="264">
        <v>6416</v>
      </c>
      <c r="B6485" s="263">
        <v>137.18704867664536</v>
      </c>
    </row>
    <row r="6486" spans="1:2" x14ac:dyDescent="0.25">
      <c r="A6486" s="264">
        <v>6417</v>
      </c>
      <c r="B6486" s="263">
        <v>145.46138343496287</v>
      </c>
    </row>
    <row r="6487" spans="1:2" x14ac:dyDescent="0.25">
      <c r="A6487" s="264">
        <v>6418</v>
      </c>
      <c r="B6487" s="263">
        <v>139.16587786674219</v>
      </c>
    </row>
    <row r="6488" spans="1:2" x14ac:dyDescent="0.25">
      <c r="A6488" s="264">
        <v>6419</v>
      </c>
      <c r="B6488" s="263">
        <v>129.82153114330964</v>
      </c>
    </row>
    <row r="6489" spans="1:2" x14ac:dyDescent="0.25">
      <c r="A6489" s="264">
        <v>6420</v>
      </c>
      <c r="B6489" s="263">
        <v>63.336063504443686</v>
      </c>
    </row>
    <row r="6490" spans="1:2" x14ac:dyDescent="0.25">
      <c r="A6490" s="264">
        <v>6421</v>
      </c>
      <c r="B6490" s="263">
        <v>126.45522194128651</v>
      </c>
    </row>
    <row r="6491" spans="1:2" x14ac:dyDescent="0.25">
      <c r="A6491" s="264">
        <v>6422</v>
      </c>
      <c r="B6491" s="263">
        <v>174.86491077865327</v>
      </c>
    </row>
    <row r="6492" spans="1:2" x14ac:dyDescent="0.25">
      <c r="A6492" s="264">
        <v>6423</v>
      </c>
      <c r="B6492" s="263">
        <v>124.00893770237221</v>
      </c>
    </row>
    <row r="6493" spans="1:2" x14ac:dyDescent="0.25">
      <c r="A6493" s="264">
        <v>6424</v>
      </c>
      <c r="B6493" s="263">
        <v>85.593593507193049</v>
      </c>
    </row>
    <row r="6494" spans="1:2" x14ac:dyDescent="0.25">
      <c r="A6494" s="264">
        <v>6425</v>
      </c>
      <c r="B6494" s="263">
        <v>116.18638953979421</v>
      </c>
    </row>
    <row r="6495" spans="1:2" x14ac:dyDescent="0.25">
      <c r="A6495" s="264">
        <v>6426</v>
      </c>
      <c r="B6495" s="263">
        <v>140.27727290533221</v>
      </c>
    </row>
    <row r="6496" spans="1:2" x14ac:dyDescent="0.25">
      <c r="A6496" s="264">
        <v>6427</v>
      </c>
      <c r="B6496" s="263">
        <v>115.65785910236433</v>
      </c>
    </row>
    <row r="6497" spans="1:2" x14ac:dyDescent="0.25">
      <c r="A6497" s="264">
        <v>6428</v>
      </c>
      <c r="B6497" s="263">
        <v>120.20476279556681</v>
      </c>
    </row>
    <row r="6498" spans="1:2" x14ac:dyDescent="0.25">
      <c r="A6498" s="264">
        <v>6429</v>
      </c>
      <c r="B6498" s="263">
        <v>103.97629417578882</v>
      </c>
    </row>
    <row r="6499" spans="1:2" x14ac:dyDescent="0.25">
      <c r="A6499" s="264">
        <v>6430</v>
      </c>
      <c r="B6499" s="263">
        <v>111.66225387810661</v>
      </c>
    </row>
    <row r="6500" spans="1:2" x14ac:dyDescent="0.25">
      <c r="A6500" s="264">
        <v>6431</v>
      </c>
      <c r="B6500" s="263">
        <v>115.07686963907958</v>
      </c>
    </row>
    <row r="6501" spans="1:2" x14ac:dyDescent="0.25">
      <c r="A6501" s="264">
        <v>6432</v>
      </c>
      <c r="B6501" s="263">
        <v>76.853709283713926</v>
      </c>
    </row>
    <row r="6502" spans="1:2" x14ac:dyDescent="0.25">
      <c r="A6502" s="264">
        <v>6433</v>
      </c>
      <c r="B6502" s="263">
        <v>173.72991092731013</v>
      </c>
    </row>
    <row r="6503" spans="1:2" x14ac:dyDescent="0.25">
      <c r="A6503" s="264">
        <v>6434</v>
      </c>
      <c r="B6503" s="263">
        <v>132.34024608956804</v>
      </c>
    </row>
    <row r="6504" spans="1:2" x14ac:dyDescent="0.25">
      <c r="A6504" s="264">
        <v>6435</v>
      </c>
      <c r="B6504" s="263">
        <v>140.49539085429049</v>
      </c>
    </row>
    <row r="6505" spans="1:2" x14ac:dyDescent="0.25">
      <c r="A6505" s="264">
        <v>6436</v>
      </c>
      <c r="B6505" s="263">
        <v>147.26196629103671</v>
      </c>
    </row>
    <row r="6506" spans="1:2" x14ac:dyDescent="0.25">
      <c r="A6506" s="264">
        <v>6437</v>
      </c>
      <c r="B6506" s="263">
        <v>132.01736290339085</v>
      </c>
    </row>
    <row r="6507" spans="1:2" x14ac:dyDescent="0.25">
      <c r="A6507" s="264">
        <v>6438</v>
      </c>
      <c r="B6507" s="263">
        <v>129.89205833996297</v>
      </c>
    </row>
    <row r="6508" spans="1:2" x14ac:dyDescent="0.25">
      <c r="A6508" s="264">
        <v>6439</v>
      </c>
      <c r="B6508" s="263">
        <v>127.10308279245986</v>
      </c>
    </row>
    <row r="6509" spans="1:2" x14ac:dyDescent="0.25">
      <c r="A6509" s="264">
        <v>6440</v>
      </c>
      <c r="B6509" s="263">
        <v>121.2933516234021</v>
      </c>
    </row>
    <row r="6510" spans="1:2" x14ac:dyDescent="0.25">
      <c r="A6510" s="264">
        <v>6441</v>
      </c>
      <c r="B6510" s="263">
        <v>141.12493233854948</v>
      </c>
    </row>
    <row r="6511" spans="1:2" x14ac:dyDescent="0.25">
      <c r="A6511" s="264">
        <v>6442</v>
      </c>
      <c r="B6511" s="263">
        <v>151.93129642708766</v>
      </c>
    </row>
    <row r="6512" spans="1:2" x14ac:dyDescent="0.25">
      <c r="A6512" s="264">
        <v>6443</v>
      </c>
      <c r="B6512" s="263">
        <v>104.32371069232632</v>
      </c>
    </row>
    <row r="6513" spans="1:2" x14ac:dyDescent="0.25">
      <c r="A6513" s="264">
        <v>6444</v>
      </c>
      <c r="B6513" s="263">
        <v>104.86412160153759</v>
      </c>
    </row>
    <row r="6514" spans="1:2" x14ac:dyDescent="0.25">
      <c r="A6514" s="264">
        <v>6445</v>
      </c>
      <c r="B6514" s="263">
        <v>126.1632763343039</v>
      </c>
    </row>
    <row r="6515" spans="1:2" x14ac:dyDescent="0.25">
      <c r="A6515" s="264">
        <v>6446</v>
      </c>
      <c r="B6515" s="263">
        <v>145.76996797983665</v>
      </c>
    </row>
    <row r="6516" spans="1:2" x14ac:dyDescent="0.25">
      <c r="A6516" s="264">
        <v>6447</v>
      </c>
      <c r="B6516" s="263">
        <v>135.09299312582394</v>
      </c>
    </row>
    <row r="6517" spans="1:2" x14ac:dyDescent="0.25">
      <c r="A6517" s="264">
        <v>6448</v>
      </c>
      <c r="B6517" s="263">
        <v>130.64204293971721</v>
      </c>
    </row>
    <row r="6518" spans="1:2" x14ac:dyDescent="0.25">
      <c r="A6518" s="264">
        <v>6449</v>
      </c>
      <c r="B6518" s="263">
        <v>104.6290031958421</v>
      </c>
    </row>
    <row r="6519" spans="1:2" x14ac:dyDescent="0.25">
      <c r="A6519" s="264">
        <v>6450</v>
      </c>
      <c r="B6519" s="263">
        <v>153.46477589454901</v>
      </c>
    </row>
    <row r="6520" spans="1:2" x14ac:dyDescent="0.25">
      <c r="A6520" s="264">
        <v>6451</v>
      </c>
      <c r="B6520" s="263">
        <v>108.155762299744</v>
      </c>
    </row>
    <row r="6521" spans="1:2" x14ac:dyDescent="0.25">
      <c r="A6521" s="264">
        <v>6452</v>
      </c>
      <c r="B6521" s="263">
        <v>84.754953538714688</v>
      </c>
    </row>
    <row r="6522" spans="1:2" x14ac:dyDescent="0.25">
      <c r="A6522" s="264">
        <v>6453</v>
      </c>
      <c r="B6522" s="263">
        <v>94.344664794977206</v>
      </c>
    </row>
    <row r="6523" spans="1:2" x14ac:dyDescent="0.25">
      <c r="A6523" s="264">
        <v>6454</v>
      </c>
      <c r="B6523" s="263">
        <v>93.947548694312928</v>
      </c>
    </row>
    <row r="6524" spans="1:2" x14ac:dyDescent="0.25">
      <c r="A6524" s="264">
        <v>6455</v>
      </c>
      <c r="B6524" s="263">
        <v>112.44433156796556</v>
      </c>
    </row>
    <row r="6525" spans="1:2" x14ac:dyDescent="0.25">
      <c r="A6525" s="264">
        <v>6456</v>
      </c>
      <c r="B6525" s="263">
        <v>133.1845774566099</v>
      </c>
    </row>
    <row r="6526" spans="1:2" x14ac:dyDescent="0.25">
      <c r="A6526" s="264">
        <v>6457</v>
      </c>
      <c r="B6526" s="263">
        <v>143.12610989315161</v>
      </c>
    </row>
    <row r="6527" spans="1:2" x14ac:dyDescent="0.25">
      <c r="A6527" s="264">
        <v>6458</v>
      </c>
      <c r="B6527" s="263">
        <v>144.13315503554685</v>
      </c>
    </row>
    <row r="6528" spans="1:2" x14ac:dyDescent="0.25">
      <c r="A6528" s="264">
        <v>6459</v>
      </c>
      <c r="B6528" s="263">
        <v>145.23157124269844</v>
      </c>
    </row>
    <row r="6529" spans="1:2" x14ac:dyDescent="0.25">
      <c r="A6529" s="264">
        <v>6460</v>
      </c>
      <c r="B6529" s="263">
        <v>109.81234715291451</v>
      </c>
    </row>
    <row r="6530" spans="1:2" x14ac:dyDescent="0.25">
      <c r="A6530" s="264">
        <v>6461</v>
      </c>
      <c r="B6530" s="263">
        <v>138.8900597438593</v>
      </c>
    </row>
    <row r="6531" spans="1:2" x14ac:dyDescent="0.25">
      <c r="A6531" s="264">
        <v>6462</v>
      </c>
      <c r="B6531" s="263">
        <v>127.69374398867728</v>
      </c>
    </row>
    <row r="6532" spans="1:2" x14ac:dyDescent="0.25">
      <c r="A6532" s="264">
        <v>6463</v>
      </c>
      <c r="B6532" s="263">
        <v>109.53299476862526</v>
      </c>
    </row>
    <row r="6533" spans="1:2" x14ac:dyDescent="0.25">
      <c r="A6533" s="264">
        <v>6464</v>
      </c>
      <c r="B6533" s="263">
        <v>125.16560295130975</v>
      </c>
    </row>
    <row r="6534" spans="1:2" x14ac:dyDescent="0.25">
      <c r="A6534" s="264">
        <v>6465</v>
      </c>
      <c r="B6534" s="263">
        <v>111.35672328051928</v>
      </c>
    </row>
    <row r="6535" spans="1:2" x14ac:dyDescent="0.25">
      <c r="A6535" s="264">
        <v>6466</v>
      </c>
      <c r="B6535" s="263">
        <v>80.056858118702124</v>
      </c>
    </row>
    <row r="6536" spans="1:2" x14ac:dyDescent="0.25">
      <c r="A6536" s="264">
        <v>6467</v>
      </c>
      <c r="B6536" s="263">
        <v>120.01887223859518</v>
      </c>
    </row>
    <row r="6537" spans="1:2" x14ac:dyDescent="0.25">
      <c r="A6537" s="264">
        <v>6468</v>
      </c>
      <c r="B6537" s="263">
        <v>138.48685600277548</v>
      </c>
    </row>
    <row r="6538" spans="1:2" x14ac:dyDescent="0.25">
      <c r="A6538" s="264">
        <v>6469</v>
      </c>
      <c r="B6538" s="263">
        <v>158.57211919304103</v>
      </c>
    </row>
    <row r="6539" spans="1:2" x14ac:dyDescent="0.25">
      <c r="A6539" s="264">
        <v>6470</v>
      </c>
      <c r="B6539" s="263">
        <v>114.44468959828221</v>
      </c>
    </row>
    <row r="6540" spans="1:2" x14ac:dyDescent="0.25">
      <c r="A6540" s="264">
        <v>6471</v>
      </c>
      <c r="B6540" s="263">
        <v>112.35178637003823</v>
      </c>
    </row>
    <row r="6541" spans="1:2" x14ac:dyDescent="0.25">
      <c r="A6541" s="264">
        <v>6472</v>
      </c>
      <c r="B6541" s="263">
        <v>114.49452363844111</v>
      </c>
    </row>
    <row r="6542" spans="1:2" x14ac:dyDescent="0.25">
      <c r="A6542" s="264">
        <v>6473</v>
      </c>
      <c r="B6542" s="263">
        <v>133.49317232210578</v>
      </c>
    </row>
    <row r="6543" spans="1:2" x14ac:dyDescent="0.25">
      <c r="A6543" s="264">
        <v>6474</v>
      </c>
      <c r="B6543" s="263">
        <v>131.56626728004173</v>
      </c>
    </row>
    <row r="6544" spans="1:2" x14ac:dyDescent="0.25">
      <c r="A6544" s="264">
        <v>6475</v>
      </c>
      <c r="B6544" s="263">
        <v>101.17800464832618</v>
      </c>
    </row>
    <row r="6545" spans="1:2" x14ac:dyDescent="0.25">
      <c r="A6545" s="264">
        <v>6476</v>
      </c>
      <c r="B6545" s="263">
        <v>129.77599785176366</v>
      </c>
    </row>
    <row r="6546" spans="1:2" x14ac:dyDescent="0.25">
      <c r="A6546" s="264">
        <v>6477</v>
      </c>
      <c r="B6546" s="263">
        <v>153.25831173275924</v>
      </c>
    </row>
    <row r="6547" spans="1:2" x14ac:dyDescent="0.25">
      <c r="A6547" s="264">
        <v>6478</v>
      </c>
      <c r="B6547" s="263">
        <v>77.878000556704364</v>
      </c>
    </row>
    <row r="6548" spans="1:2" x14ac:dyDescent="0.25">
      <c r="A6548" s="264">
        <v>6479</v>
      </c>
      <c r="B6548" s="263">
        <v>115.08974093279748</v>
      </c>
    </row>
    <row r="6549" spans="1:2" x14ac:dyDescent="0.25">
      <c r="A6549" s="264">
        <v>6480</v>
      </c>
      <c r="B6549" s="263">
        <v>104.00471819146306</v>
      </c>
    </row>
    <row r="6550" spans="1:2" x14ac:dyDescent="0.25">
      <c r="A6550" s="264">
        <v>6481</v>
      </c>
      <c r="B6550" s="263">
        <v>139.18271485058472</v>
      </c>
    </row>
    <row r="6551" spans="1:2" x14ac:dyDescent="0.25">
      <c r="A6551" s="264">
        <v>6482</v>
      </c>
      <c r="B6551" s="263">
        <v>117.65212849346216</v>
      </c>
    </row>
    <row r="6552" spans="1:2" x14ac:dyDescent="0.25">
      <c r="A6552" s="264">
        <v>6483</v>
      </c>
      <c r="B6552" s="263">
        <v>153.40882018644979</v>
      </c>
    </row>
    <row r="6553" spans="1:2" x14ac:dyDescent="0.25">
      <c r="A6553" s="264">
        <v>6484</v>
      </c>
      <c r="B6553" s="263">
        <v>106.83607134798601</v>
      </c>
    </row>
    <row r="6554" spans="1:2" x14ac:dyDescent="0.25">
      <c r="A6554" s="264">
        <v>6485</v>
      </c>
      <c r="B6554" s="263">
        <v>128.26024206709974</v>
      </c>
    </row>
    <row r="6555" spans="1:2" x14ac:dyDescent="0.25">
      <c r="A6555" s="264">
        <v>6486</v>
      </c>
      <c r="B6555" s="263">
        <v>118.17900340090979</v>
      </c>
    </row>
    <row r="6556" spans="1:2" x14ac:dyDescent="0.25">
      <c r="A6556" s="264">
        <v>6487</v>
      </c>
      <c r="B6556" s="263">
        <v>129.48397285770466</v>
      </c>
    </row>
    <row r="6557" spans="1:2" x14ac:dyDescent="0.25">
      <c r="A6557" s="264">
        <v>6488</v>
      </c>
      <c r="B6557" s="263">
        <v>153.43503619701778</v>
      </c>
    </row>
    <row r="6558" spans="1:2" x14ac:dyDescent="0.25">
      <c r="A6558" s="264">
        <v>6489</v>
      </c>
      <c r="B6558" s="263">
        <v>92.897708219089509</v>
      </c>
    </row>
    <row r="6559" spans="1:2" x14ac:dyDescent="0.25">
      <c r="A6559" s="264">
        <v>6490</v>
      </c>
      <c r="B6559" s="263">
        <v>114.26414835897991</v>
      </c>
    </row>
    <row r="6560" spans="1:2" x14ac:dyDescent="0.25">
      <c r="A6560" s="264">
        <v>6491</v>
      </c>
      <c r="B6560" s="263">
        <v>150.05399206467413</v>
      </c>
    </row>
    <row r="6561" spans="1:2" x14ac:dyDescent="0.25">
      <c r="A6561" s="264">
        <v>6492</v>
      </c>
      <c r="B6561" s="263">
        <v>95.139196266123434</v>
      </c>
    </row>
    <row r="6562" spans="1:2" x14ac:dyDescent="0.25">
      <c r="A6562" s="264">
        <v>6493</v>
      </c>
      <c r="B6562" s="263">
        <v>165.75796259120722</v>
      </c>
    </row>
    <row r="6563" spans="1:2" x14ac:dyDescent="0.25">
      <c r="A6563" s="264">
        <v>6494</v>
      </c>
      <c r="B6563" s="263">
        <v>95.876944983891761</v>
      </c>
    </row>
    <row r="6564" spans="1:2" x14ac:dyDescent="0.25">
      <c r="A6564" s="264">
        <v>6495</v>
      </c>
      <c r="B6564" s="263">
        <v>111.85122659105789</v>
      </c>
    </row>
    <row r="6565" spans="1:2" x14ac:dyDescent="0.25">
      <c r="A6565" s="264">
        <v>6496</v>
      </c>
      <c r="B6565" s="263">
        <v>122.84438284978323</v>
      </c>
    </row>
    <row r="6566" spans="1:2" x14ac:dyDescent="0.25">
      <c r="A6566" s="264">
        <v>6497</v>
      </c>
      <c r="B6566" s="263">
        <v>89.813327273507895</v>
      </c>
    </row>
    <row r="6567" spans="1:2" x14ac:dyDescent="0.25">
      <c r="A6567" s="264">
        <v>6498</v>
      </c>
      <c r="B6567" s="263">
        <v>126.6607564567602</v>
      </c>
    </row>
    <row r="6568" spans="1:2" x14ac:dyDescent="0.25">
      <c r="A6568" s="264">
        <v>6499</v>
      </c>
      <c r="B6568" s="263">
        <v>117.21531317040083</v>
      </c>
    </row>
    <row r="6569" spans="1:2" x14ac:dyDescent="0.25">
      <c r="A6569" s="264">
        <v>6500</v>
      </c>
      <c r="B6569" s="263">
        <v>96.691415467947721</v>
      </c>
    </row>
    <row r="6570" spans="1:2" x14ac:dyDescent="0.25">
      <c r="A6570" s="264">
        <v>6501</v>
      </c>
      <c r="B6570" s="263">
        <v>139.19202748550759</v>
      </c>
    </row>
    <row r="6571" spans="1:2" x14ac:dyDescent="0.25">
      <c r="A6571" s="264">
        <v>6502</v>
      </c>
      <c r="B6571" s="263">
        <v>110.87008428240753</v>
      </c>
    </row>
    <row r="6572" spans="1:2" x14ac:dyDescent="0.25">
      <c r="A6572" s="264">
        <v>6503</v>
      </c>
      <c r="B6572" s="263">
        <v>129.69278089220333</v>
      </c>
    </row>
    <row r="6573" spans="1:2" x14ac:dyDescent="0.25">
      <c r="A6573" s="264">
        <v>6504</v>
      </c>
      <c r="B6573" s="263">
        <v>140.34482873093191</v>
      </c>
    </row>
    <row r="6574" spans="1:2" x14ac:dyDescent="0.25">
      <c r="A6574" s="264">
        <v>6505</v>
      </c>
      <c r="B6574" s="263">
        <v>123.07430049114595</v>
      </c>
    </row>
    <row r="6575" spans="1:2" x14ac:dyDescent="0.25">
      <c r="A6575" s="264">
        <v>6506</v>
      </c>
      <c r="B6575" s="263">
        <v>79.498478879513954</v>
      </c>
    </row>
    <row r="6576" spans="1:2" x14ac:dyDescent="0.25">
      <c r="A6576" s="264">
        <v>6507</v>
      </c>
      <c r="B6576" s="263">
        <v>75.478120417162813</v>
      </c>
    </row>
    <row r="6577" spans="1:2" x14ac:dyDescent="0.25">
      <c r="A6577" s="264">
        <v>6508</v>
      </c>
      <c r="B6577" s="263">
        <v>125.78466315223039</v>
      </c>
    </row>
    <row r="6578" spans="1:2" x14ac:dyDescent="0.25">
      <c r="A6578" s="264">
        <v>6509</v>
      </c>
      <c r="B6578" s="263">
        <v>108.05346465815427</v>
      </c>
    </row>
    <row r="6579" spans="1:2" x14ac:dyDescent="0.25">
      <c r="A6579" s="264">
        <v>6510</v>
      </c>
      <c r="B6579" s="263">
        <v>152.47040582898219</v>
      </c>
    </row>
    <row r="6580" spans="1:2" x14ac:dyDescent="0.25">
      <c r="A6580" s="264">
        <v>6511</v>
      </c>
      <c r="B6580" s="263">
        <v>115.93672568121673</v>
      </c>
    </row>
    <row r="6581" spans="1:2" x14ac:dyDescent="0.25">
      <c r="A6581" s="264">
        <v>6512</v>
      </c>
      <c r="B6581" s="263">
        <v>102.89592924794721</v>
      </c>
    </row>
    <row r="6582" spans="1:2" x14ac:dyDescent="0.25">
      <c r="A6582" s="264">
        <v>6513</v>
      </c>
      <c r="B6582" s="263">
        <v>113.22485881084644</v>
      </c>
    </row>
    <row r="6583" spans="1:2" x14ac:dyDescent="0.25">
      <c r="A6583" s="264">
        <v>6514</v>
      </c>
      <c r="B6583" s="263">
        <v>138.38965402295676</v>
      </c>
    </row>
    <row r="6584" spans="1:2" x14ac:dyDescent="0.25">
      <c r="A6584" s="264">
        <v>6515</v>
      </c>
      <c r="B6584" s="263">
        <v>143.45923725769219</v>
      </c>
    </row>
    <row r="6585" spans="1:2" x14ac:dyDescent="0.25">
      <c r="A6585" s="264">
        <v>6516</v>
      </c>
      <c r="B6585" s="263">
        <v>127.62244923316656</v>
      </c>
    </row>
    <row r="6586" spans="1:2" x14ac:dyDescent="0.25">
      <c r="A6586" s="264">
        <v>6517</v>
      </c>
      <c r="B6586" s="263">
        <v>90.550736737946607</v>
      </c>
    </row>
    <row r="6587" spans="1:2" x14ac:dyDescent="0.25">
      <c r="A6587" s="264">
        <v>6518</v>
      </c>
      <c r="B6587" s="263">
        <v>108.25670038080963</v>
      </c>
    </row>
    <row r="6588" spans="1:2" x14ac:dyDescent="0.25">
      <c r="A6588" s="264">
        <v>6519</v>
      </c>
      <c r="B6588" s="263">
        <v>93.72813431221428</v>
      </c>
    </row>
    <row r="6589" spans="1:2" x14ac:dyDescent="0.25">
      <c r="A6589" s="264">
        <v>6520</v>
      </c>
      <c r="B6589" s="263">
        <v>149.72909473860119</v>
      </c>
    </row>
    <row r="6590" spans="1:2" x14ac:dyDescent="0.25">
      <c r="A6590" s="264">
        <v>6521</v>
      </c>
      <c r="B6590" s="263">
        <v>101.39630822900972</v>
      </c>
    </row>
    <row r="6591" spans="1:2" x14ac:dyDescent="0.25">
      <c r="A6591" s="264">
        <v>6522</v>
      </c>
      <c r="B6591" s="263">
        <v>108.98689228634252</v>
      </c>
    </row>
    <row r="6592" spans="1:2" x14ac:dyDescent="0.25">
      <c r="A6592" s="264">
        <v>6523</v>
      </c>
      <c r="B6592" s="263">
        <v>144.23073429816256</v>
      </c>
    </row>
    <row r="6593" spans="1:2" x14ac:dyDescent="0.25">
      <c r="A6593" s="264">
        <v>6524</v>
      </c>
      <c r="B6593" s="263">
        <v>105.80213311666422</v>
      </c>
    </row>
    <row r="6594" spans="1:2" x14ac:dyDescent="0.25">
      <c r="A6594" s="264">
        <v>6525</v>
      </c>
      <c r="B6594" s="263">
        <v>119.22359460435564</v>
      </c>
    </row>
    <row r="6595" spans="1:2" x14ac:dyDescent="0.25">
      <c r="A6595" s="264">
        <v>6526</v>
      </c>
      <c r="B6595" s="263">
        <v>118.2164008167416</v>
      </c>
    </row>
    <row r="6596" spans="1:2" x14ac:dyDescent="0.25">
      <c r="A6596" s="264">
        <v>6527</v>
      </c>
      <c r="B6596" s="263">
        <v>133.40835991853638</v>
      </c>
    </row>
    <row r="6597" spans="1:2" x14ac:dyDescent="0.25">
      <c r="A6597" s="264">
        <v>6528</v>
      </c>
      <c r="B6597" s="263">
        <v>96.693468851464146</v>
      </c>
    </row>
    <row r="6598" spans="1:2" x14ac:dyDescent="0.25">
      <c r="A6598" s="264">
        <v>6529</v>
      </c>
      <c r="B6598" s="263">
        <v>148.57817322950251</v>
      </c>
    </row>
    <row r="6599" spans="1:2" x14ac:dyDescent="0.25">
      <c r="A6599" s="264">
        <v>6530</v>
      </c>
      <c r="B6599" s="263">
        <v>107.59628193957288</v>
      </c>
    </row>
    <row r="6600" spans="1:2" x14ac:dyDescent="0.25">
      <c r="A6600" s="264">
        <v>6531</v>
      </c>
      <c r="B6600" s="263">
        <v>125.24042480556849</v>
      </c>
    </row>
    <row r="6601" spans="1:2" x14ac:dyDescent="0.25">
      <c r="A6601" s="264">
        <v>6532</v>
      </c>
      <c r="B6601" s="263">
        <v>110.201619886285</v>
      </c>
    </row>
    <row r="6602" spans="1:2" x14ac:dyDescent="0.25">
      <c r="A6602" s="264">
        <v>6533</v>
      </c>
      <c r="B6602" s="263">
        <v>87.318907111169253</v>
      </c>
    </row>
    <row r="6603" spans="1:2" x14ac:dyDescent="0.25">
      <c r="A6603" s="264">
        <v>6534</v>
      </c>
      <c r="B6603" s="263">
        <v>115.00930461334713</v>
      </c>
    </row>
    <row r="6604" spans="1:2" x14ac:dyDescent="0.25">
      <c r="A6604" s="264">
        <v>6535</v>
      </c>
      <c r="B6604" s="263">
        <v>138.53266023656704</v>
      </c>
    </row>
    <row r="6605" spans="1:2" x14ac:dyDescent="0.25">
      <c r="A6605" s="264">
        <v>6536</v>
      </c>
      <c r="B6605" s="263">
        <v>151.99644845460466</v>
      </c>
    </row>
    <row r="6606" spans="1:2" x14ac:dyDescent="0.25">
      <c r="A6606" s="264">
        <v>6537</v>
      </c>
      <c r="B6606" s="263">
        <v>141.85375607713365</v>
      </c>
    </row>
    <row r="6607" spans="1:2" x14ac:dyDescent="0.25">
      <c r="A6607" s="264">
        <v>6538</v>
      </c>
      <c r="B6607" s="263">
        <v>115.10746794228275</v>
      </c>
    </row>
    <row r="6608" spans="1:2" x14ac:dyDescent="0.25">
      <c r="A6608" s="264">
        <v>6539</v>
      </c>
      <c r="B6608" s="263">
        <v>109.33782700794166</v>
      </c>
    </row>
    <row r="6609" spans="1:2" x14ac:dyDescent="0.25">
      <c r="A6609" s="264">
        <v>6540</v>
      </c>
      <c r="B6609" s="263">
        <v>127.02291793963278</v>
      </c>
    </row>
    <row r="6610" spans="1:2" x14ac:dyDescent="0.25">
      <c r="A6610" s="264">
        <v>6541</v>
      </c>
      <c r="B6610" s="263">
        <v>113.75353503769666</v>
      </c>
    </row>
    <row r="6611" spans="1:2" x14ac:dyDescent="0.25">
      <c r="A6611" s="264">
        <v>6542</v>
      </c>
      <c r="B6611" s="263">
        <v>148.33691721106521</v>
      </c>
    </row>
    <row r="6612" spans="1:2" x14ac:dyDescent="0.25">
      <c r="A6612" s="264">
        <v>6543</v>
      </c>
      <c r="B6612" s="263">
        <v>126.24232180833407</v>
      </c>
    </row>
    <row r="6613" spans="1:2" x14ac:dyDescent="0.25">
      <c r="A6613" s="264">
        <v>6544</v>
      </c>
      <c r="B6613" s="263">
        <v>146.06809825495998</v>
      </c>
    </row>
    <row r="6614" spans="1:2" x14ac:dyDescent="0.25">
      <c r="A6614" s="264">
        <v>6545</v>
      </c>
      <c r="B6614" s="263">
        <v>156.56882911448687</v>
      </c>
    </row>
    <row r="6615" spans="1:2" x14ac:dyDescent="0.25">
      <c r="A6615" s="264">
        <v>6546</v>
      </c>
      <c r="B6615" s="263">
        <v>114.13989786377665</v>
      </c>
    </row>
    <row r="6616" spans="1:2" x14ac:dyDescent="0.25">
      <c r="A6616" s="264">
        <v>6547</v>
      </c>
      <c r="B6616" s="263">
        <v>137.64714696726278</v>
      </c>
    </row>
    <row r="6617" spans="1:2" x14ac:dyDescent="0.25">
      <c r="A6617" s="264">
        <v>6548</v>
      </c>
      <c r="B6617" s="263">
        <v>127.05419166344038</v>
      </c>
    </row>
    <row r="6618" spans="1:2" x14ac:dyDescent="0.25">
      <c r="A6618" s="264">
        <v>6549</v>
      </c>
      <c r="B6618" s="263">
        <v>149.34489363727178</v>
      </c>
    </row>
    <row r="6619" spans="1:2" x14ac:dyDescent="0.25">
      <c r="A6619" s="264">
        <v>6550</v>
      </c>
      <c r="B6619" s="263">
        <v>115.54832409359655</v>
      </c>
    </row>
    <row r="6620" spans="1:2" x14ac:dyDescent="0.25">
      <c r="A6620" s="264">
        <v>6551</v>
      </c>
      <c r="B6620" s="263">
        <v>132.33368490357552</v>
      </c>
    </row>
    <row r="6621" spans="1:2" x14ac:dyDescent="0.25">
      <c r="A6621" s="264">
        <v>6552</v>
      </c>
      <c r="B6621" s="263">
        <v>131.50292506805133</v>
      </c>
    </row>
    <row r="6622" spans="1:2" x14ac:dyDescent="0.25">
      <c r="A6622" s="264">
        <v>6553</v>
      </c>
      <c r="B6622" s="263">
        <v>125.93544900806195</v>
      </c>
    </row>
    <row r="6623" spans="1:2" x14ac:dyDescent="0.25">
      <c r="A6623" s="264">
        <v>6554</v>
      </c>
      <c r="B6623" s="263">
        <v>137.12239027180289</v>
      </c>
    </row>
    <row r="6624" spans="1:2" x14ac:dyDescent="0.25">
      <c r="A6624" s="264">
        <v>6555</v>
      </c>
      <c r="B6624" s="263">
        <v>115.87872954425499</v>
      </c>
    </row>
    <row r="6625" spans="1:2" x14ac:dyDescent="0.25">
      <c r="A6625" s="264">
        <v>6556</v>
      </c>
      <c r="B6625" s="263">
        <v>148.66632344247151</v>
      </c>
    </row>
    <row r="6626" spans="1:2" x14ac:dyDescent="0.25">
      <c r="A6626" s="264">
        <v>6557</v>
      </c>
      <c r="B6626" s="263">
        <v>98.07813703196102</v>
      </c>
    </row>
    <row r="6627" spans="1:2" x14ac:dyDescent="0.25">
      <c r="A6627" s="264">
        <v>6558</v>
      </c>
      <c r="B6627" s="263">
        <v>107.57360020373082</v>
      </c>
    </row>
    <row r="6628" spans="1:2" x14ac:dyDescent="0.25">
      <c r="A6628" s="264">
        <v>6559</v>
      </c>
      <c r="B6628" s="263">
        <v>90.772162641735378</v>
      </c>
    </row>
    <row r="6629" spans="1:2" x14ac:dyDescent="0.25">
      <c r="A6629" s="264">
        <v>6560</v>
      </c>
      <c r="B6629" s="263">
        <v>173.81954889363448</v>
      </c>
    </row>
    <row r="6630" spans="1:2" x14ac:dyDescent="0.25">
      <c r="A6630" s="264">
        <v>6561</v>
      </c>
      <c r="B6630" s="263">
        <v>67.459058194361319</v>
      </c>
    </row>
    <row r="6631" spans="1:2" x14ac:dyDescent="0.25">
      <c r="A6631" s="264">
        <v>6562</v>
      </c>
      <c r="B6631" s="263">
        <v>108.35597192702353</v>
      </c>
    </row>
    <row r="6632" spans="1:2" x14ac:dyDescent="0.25">
      <c r="A6632" s="264">
        <v>6563</v>
      </c>
      <c r="B6632" s="263">
        <v>130.81442559908243</v>
      </c>
    </row>
    <row r="6633" spans="1:2" x14ac:dyDescent="0.25">
      <c r="A6633" s="264">
        <v>6564</v>
      </c>
      <c r="B6633" s="263">
        <v>108.5755697479437</v>
      </c>
    </row>
    <row r="6634" spans="1:2" x14ac:dyDescent="0.25">
      <c r="A6634" s="264">
        <v>6565</v>
      </c>
      <c r="B6634" s="263">
        <v>154.27208451099415</v>
      </c>
    </row>
    <row r="6635" spans="1:2" x14ac:dyDescent="0.25">
      <c r="A6635" s="264">
        <v>6566</v>
      </c>
      <c r="B6635" s="263">
        <v>133.60025591758733</v>
      </c>
    </row>
    <row r="6636" spans="1:2" x14ac:dyDescent="0.25">
      <c r="A6636" s="264">
        <v>6567</v>
      </c>
      <c r="B6636" s="263">
        <v>96.977086892707703</v>
      </c>
    </row>
    <row r="6637" spans="1:2" x14ac:dyDescent="0.25">
      <c r="A6637" s="264">
        <v>6568</v>
      </c>
      <c r="B6637" s="263">
        <v>125.93980028683725</v>
      </c>
    </row>
    <row r="6638" spans="1:2" x14ac:dyDescent="0.25">
      <c r="A6638" s="264">
        <v>6569</v>
      </c>
      <c r="B6638" s="263">
        <v>129.70121612033665</v>
      </c>
    </row>
    <row r="6639" spans="1:2" x14ac:dyDescent="0.25">
      <c r="A6639" s="264">
        <v>6570</v>
      </c>
      <c r="B6639" s="263">
        <v>151.75508758150806</v>
      </c>
    </row>
    <row r="6640" spans="1:2" x14ac:dyDescent="0.25">
      <c r="A6640" s="264">
        <v>6571</v>
      </c>
      <c r="B6640" s="263">
        <v>79.710547267498271</v>
      </c>
    </row>
    <row r="6641" spans="1:2" x14ac:dyDescent="0.25">
      <c r="A6641" s="264">
        <v>6572</v>
      </c>
      <c r="B6641" s="263">
        <v>104.98112586481942</v>
      </c>
    </row>
    <row r="6642" spans="1:2" x14ac:dyDescent="0.25">
      <c r="A6642" s="264">
        <v>6573</v>
      </c>
      <c r="B6642" s="263">
        <v>64.21637770883487</v>
      </c>
    </row>
    <row r="6643" spans="1:2" x14ac:dyDescent="0.25">
      <c r="A6643" s="264">
        <v>6574</v>
      </c>
      <c r="B6643" s="263">
        <v>94.737728070805986</v>
      </c>
    </row>
    <row r="6644" spans="1:2" x14ac:dyDescent="0.25">
      <c r="A6644" s="264">
        <v>6575</v>
      </c>
      <c r="B6644" s="263">
        <v>93.161208504986263</v>
      </c>
    </row>
    <row r="6645" spans="1:2" x14ac:dyDescent="0.25">
      <c r="A6645" s="264">
        <v>6576</v>
      </c>
      <c r="B6645" s="263">
        <v>137.78813686720423</v>
      </c>
    </row>
    <row r="6646" spans="1:2" x14ac:dyDescent="0.25">
      <c r="A6646" s="264">
        <v>6577</v>
      </c>
      <c r="B6646" s="263">
        <v>121.0775602067563</v>
      </c>
    </row>
    <row r="6647" spans="1:2" x14ac:dyDescent="0.25">
      <c r="A6647" s="264">
        <v>6578</v>
      </c>
      <c r="B6647" s="263">
        <v>148.41986725298636</v>
      </c>
    </row>
    <row r="6648" spans="1:2" x14ac:dyDescent="0.25">
      <c r="A6648" s="264">
        <v>6579</v>
      </c>
      <c r="B6648" s="263">
        <v>118.78047427339361</v>
      </c>
    </row>
    <row r="6649" spans="1:2" x14ac:dyDescent="0.25">
      <c r="A6649" s="264">
        <v>6580</v>
      </c>
      <c r="B6649" s="263">
        <v>149.23959892737372</v>
      </c>
    </row>
    <row r="6650" spans="1:2" x14ac:dyDescent="0.25">
      <c r="A6650" s="264">
        <v>6581</v>
      </c>
      <c r="B6650" s="263">
        <v>105.47916681168488</v>
      </c>
    </row>
    <row r="6651" spans="1:2" x14ac:dyDescent="0.25">
      <c r="A6651" s="264">
        <v>6582</v>
      </c>
      <c r="B6651" s="263">
        <v>156.89386228527763</v>
      </c>
    </row>
    <row r="6652" spans="1:2" x14ac:dyDescent="0.25">
      <c r="A6652" s="264">
        <v>6583</v>
      </c>
      <c r="B6652" s="263">
        <v>141.85019531465042</v>
      </c>
    </row>
    <row r="6653" spans="1:2" x14ac:dyDescent="0.25">
      <c r="A6653" s="264">
        <v>6584</v>
      </c>
      <c r="B6653" s="263">
        <v>115.19240427444755</v>
      </c>
    </row>
    <row r="6654" spans="1:2" x14ac:dyDescent="0.25">
      <c r="A6654" s="264">
        <v>6585</v>
      </c>
      <c r="B6654" s="263">
        <v>160.42180976610837</v>
      </c>
    </row>
    <row r="6655" spans="1:2" x14ac:dyDescent="0.25">
      <c r="A6655" s="264">
        <v>6586</v>
      </c>
      <c r="B6655" s="263">
        <v>208.11859734869381</v>
      </c>
    </row>
    <row r="6656" spans="1:2" x14ac:dyDescent="0.25">
      <c r="A6656" s="264">
        <v>6587</v>
      </c>
      <c r="B6656" s="263">
        <v>108.94449440113053</v>
      </c>
    </row>
    <row r="6657" spans="1:2" x14ac:dyDescent="0.25">
      <c r="A6657" s="264">
        <v>6588</v>
      </c>
      <c r="B6657" s="263">
        <v>154.91563527153639</v>
      </c>
    </row>
    <row r="6658" spans="1:2" x14ac:dyDescent="0.25">
      <c r="A6658" s="264">
        <v>6589</v>
      </c>
      <c r="B6658" s="263">
        <v>92.325428613122256</v>
      </c>
    </row>
    <row r="6659" spans="1:2" x14ac:dyDescent="0.25">
      <c r="A6659" s="264">
        <v>6590</v>
      </c>
      <c r="B6659" s="263">
        <v>148.50263811130708</v>
      </c>
    </row>
    <row r="6660" spans="1:2" x14ac:dyDescent="0.25">
      <c r="A6660" s="264">
        <v>6591</v>
      </c>
      <c r="B6660" s="263">
        <v>145.88534457140642</v>
      </c>
    </row>
    <row r="6661" spans="1:2" x14ac:dyDescent="0.25">
      <c r="A6661" s="264">
        <v>6592</v>
      </c>
      <c r="B6661" s="263">
        <v>165.46708864216436</v>
      </c>
    </row>
    <row r="6662" spans="1:2" x14ac:dyDescent="0.25">
      <c r="A6662" s="264">
        <v>6593</v>
      </c>
      <c r="B6662" s="263">
        <v>142.67618749740072</v>
      </c>
    </row>
    <row r="6663" spans="1:2" x14ac:dyDescent="0.25">
      <c r="A6663" s="264">
        <v>6594</v>
      </c>
      <c r="B6663" s="263">
        <v>90.404158150646083</v>
      </c>
    </row>
    <row r="6664" spans="1:2" x14ac:dyDescent="0.25">
      <c r="A6664" s="264">
        <v>6595</v>
      </c>
      <c r="B6664" s="263">
        <v>120.54683541917807</v>
      </c>
    </row>
    <row r="6665" spans="1:2" x14ac:dyDescent="0.25">
      <c r="A6665" s="264">
        <v>6596</v>
      </c>
      <c r="B6665" s="263">
        <v>105.52278745893506</v>
      </c>
    </row>
    <row r="6666" spans="1:2" x14ac:dyDescent="0.25">
      <c r="A6666" s="264">
        <v>6597</v>
      </c>
      <c r="B6666" s="263">
        <v>101.8435491125833</v>
      </c>
    </row>
    <row r="6667" spans="1:2" x14ac:dyDescent="0.25">
      <c r="A6667" s="264">
        <v>6598</v>
      </c>
      <c r="B6667" s="263">
        <v>123.90910979239065</v>
      </c>
    </row>
    <row r="6668" spans="1:2" x14ac:dyDescent="0.25">
      <c r="A6668" s="264">
        <v>6599</v>
      </c>
      <c r="B6668" s="263">
        <v>146.13387595442981</v>
      </c>
    </row>
    <row r="6669" spans="1:2" x14ac:dyDescent="0.25">
      <c r="A6669" s="264">
        <v>6600</v>
      </c>
      <c r="B6669" s="263">
        <v>119.6061489678706</v>
      </c>
    </row>
    <row r="6670" spans="1:2" x14ac:dyDescent="0.25">
      <c r="A6670" s="264">
        <v>6601</v>
      </c>
      <c r="B6670" s="263">
        <v>96.770889244072066</v>
      </c>
    </row>
    <row r="6671" spans="1:2" x14ac:dyDescent="0.25">
      <c r="A6671" s="264">
        <v>6602</v>
      </c>
      <c r="B6671" s="263">
        <v>124.24739731237045</v>
      </c>
    </row>
    <row r="6672" spans="1:2" x14ac:dyDescent="0.25">
      <c r="A6672" s="264">
        <v>6603</v>
      </c>
      <c r="B6672" s="263">
        <v>112.29854915184259</v>
      </c>
    </row>
    <row r="6673" spans="1:2" x14ac:dyDescent="0.25">
      <c r="A6673" s="264">
        <v>6604</v>
      </c>
      <c r="B6673" s="263">
        <v>116.64872172833547</v>
      </c>
    </row>
    <row r="6674" spans="1:2" x14ac:dyDescent="0.25">
      <c r="A6674" s="264">
        <v>6605</v>
      </c>
      <c r="B6674" s="263">
        <v>147.45366023091839</v>
      </c>
    </row>
    <row r="6675" spans="1:2" x14ac:dyDescent="0.25">
      <c r="A6675" s="264">
        <v>6606</v>
      </c>
      <c r="B6675" s="263">
        <v>171.43496695182958</v>
      </c>
    </row>
    <row r="6676" spans="1:2" x14ac:dyDescent="0.25">
      <c r="A6676" s="264">
        <v>6607</v>
      </c>
      <c r="B6676" s="263">
        <v>112.64186521400127</v>
      </c>
    </row>
    <row r="6677" spans="1:2" x14ac:dyDescent="0.25">
      <c r="A6677" s="264">
        <v>6608</v>
      </c>
      <c r="B6677" s="263">
        <v>106.53077055780832</v>
      </c>
    </row>
    <row r="6678" spans="1:2" x14ac:dyDescent="0.25">
      <c r="A6678" s="264">
        <v>6609</v>
      </c>
      <c r="B6678" s="263">
        <v>133.36646408835094</v>
      </c>
    </row>
    <row r="6679" spans="1:2" x14ac:dyDescent="0.25">
      <c r="A6679" s="264">
        <v>6610</v>
      </c>
      <c r="B6679" s="263">
        <v>133.40847096230416</v>
      </c>
    </row>
    <row r="6680" spans="1:2" x14ac:dyDescent="0.25">
      <c r="A6680" s="264">
        <v>6611</v>
      </c>
      <c r="B6680" s="263">
        <v>96.515671363866133</v>
      </c>
    </row>
    <row r="6681" spans="1:2" x14ac:dyDescent="0.25">
      <c r="A6681" s="264">
        <v>6612</v>
      </c>
      <c r="B6681" s="263">
        <v>74.036167880426618</v>
      </c>
    </row>
    <row r="6682" spans="1:2" x14ac:dyDescent="0.25">
      <c r="A6682" s="264">
        <v>6613</v>
      </c>
      <c r="B6682" s="263">
        <v>103.3368206847439</v>
      </c>
    </row>
    <row r="6683" spans="1:2" x14ac:dyDescent="0.25">
      <c r="A6683" s="264">
        <v>6614</v>
      </c>
      <c r="B6683" s="263">
        <v>96.027833039835272</v>
      </c>
    </row>
    <row r="6684" spans="1:2" x14ac:dyDescent="0.25">
      <c r="A6684" s="264">
        <v>6615</v>
      </c>
      <c r="B6684" s="263">
        <v>117.82808511643695</v>
      </c>
    </row>
    <row r="6685" spans="1:2" x14ac:dyDescent="0.25">
      <c r="A6685" s="264">
        <v>6616</v>
      </c>
      <c r="B6685" s="263">
        <v>139.63094024791533</v>
      </c>
    </row>
    <row r="6686" spans="1:2" x14ac:dyDescent="0.25">
      <c r="A6686" s="264">
        <v>6617</v>
      </c>
      <c r="B6686" s="263">
        <v>115.49807463221427</v>
      </c>
    </row>
    <row r="6687" spans="1:2" x14ac:dyDescent="0.25">
      <c r="A6687" s="264">
        <v>6618</v>
      </c>
      <c r="B6687" s="263">
        <v>114.04328363323086</v>
      </c>
    </row>
    <row r="6688" spans="1:2" x14ac:dyDescent="0.25">
      <c r="A6688" s="264">
        <v>6619</v>
      </c>
      <c r="B6688" s="263">
        <v>129.62376674880272</v>
      </c>
    </row>
    <row r="6689" spans="1:2" x14ac:dyDescent="0.25">
      <c r="A6689" s="264">
        <v>6620</v>
      </c>
      <c r="B6689" s="263">
        <v>116.08863948052662</v>
      </c>
    </row>
    <row r="6690" spans="1:2" x14ac:dyDescent="0.25">
      <c r="A6690" s="264">
        <v>6621</v>
      </c>
      <c r="B6690" s="263">
        <v>91.839096361342001</v>
      </c>
    </row>
    <row r="6691" spans="1:2" x14ac:dyDescent="0.25">
      <c r="A6691" s="264">
        <v>6622</v>
      </c>
      <c r="B6691" s="263">
        <v>116.59800633781553</v>
      </c>
    </row>
    <row r="6692" spans="1:2" x14ac:dyDescent="0.25">
      <c r="A6692" s="264">
        <v>6623</v>
      </c>
      <c r="B6692" s="263">
        <v>136.06372888675611</v>
      </c>
    </row>
    <row r="6693" spans="1:2" x14ac:dyDescent="0.25">
      <c r="A6693" s="264">
        <v>6624</v>
      </c>
      <c r="B6693" s="263">
        <v>134.73042196570563</v>
      </c>
    </row>
    <row r="6694" spans="1:2" x14ac:dyDescent="0.25">
      <c r="A6694" s="264">
        <v>6625</v>
      </c>
      <c r="B6694" s="263">
        <v>158.73643303046532</v>
      </c>
    </row>
    <row r="6695" spans="1:2" x14ac:dyDescent="0.25">
      <c r="A6695" s="264">
        <v>6626</v>
      </c>
      <c r="B6695" s="263">
        <v>164.23657074886296</v>
      </c>
    </row>
    <row r="6696" spans="1:2" x14ac:dyDescent="0.25">
      <c r="A6696" s="264">
        <v>6627</v>
      </c>
      <c r="B6696" s="263">
        <v>112.76198087394512</v>
      </c>
    </row>
    <row r="6697" spans="1:2" x14ac:dyDescent="0.25">
      <c r="A6697" s="264">
        <v>6628</v>
      </c>
      <c r="B6697" s="263">
        <v>133.49683997025369</v>
      </c>
    </row>
    <row r="6698" spans="1:2" x14ac:dyDescent="0.25">
      <c r="A6698" s="264">
        <v>6629</v>
      </c>
      <c r="B6698" s="263">
        <v>157.3065925792452</v>
      </c>
    </row>
    <row r="6699" spans="1:2" x14ac:dyDescent="0.25">
      <c r="A6699" s="264">
        <v>6630</v>
      </c>
      <c r="B6699" s="263">
        <v>138.34396690082895</v>
      </c>
    </row>
    <row r="6700" spans="1:2" x14ac:dyDescent="0.25">
      <c r="A6700" s="264">
        <v>6631</v>
      </c>
      <c r="B6700" s="263">
        <v>137.30230434426721</v>
      </c>
    </row>
    <row r="6701" spans="1:2" x14ac:dyDescent="0.25">
      <c r="A6701" s="264">
        <v>6632</v>
      </c>
      <c r="B6701" s="263">
        <v>144.71508505554445</v>
      </c>
    </row>
    <row r="6702" spans="1:2" x14ac:dyDescent="0.25">
      <c r="A6702" s="264">
        <v>6633</v>
      </c>
      <c r="B6702" s="263">
        <v>121.94277775017206</v>
      </c>
    </row>
    <row r="6703" spans="1:2" x14ac:dyDescent="0.25">
      <c r="A6703" s="264">
        <v>6634</v>
      </c>
      <c r="B6703" s="263">
        <v>147.92739579612606</v>
      </c>
    </row>
    <row r="6704" spans="1:2" x14ac:dyDescent="0.25">
      <c r="A6704" s="264">
        <v>6635</v>
      </c>
      <c r="B6704" s="263">
        <v>128.46219347560543</v>
      </c>
    </row>
    <row r="6705" spans="1:2" x14ac:dyDescent="0.25">
      <c r="A6705" s="264">
        <v>6636</v>
      </c>
      <c r="B6705" s="263">
        <v>129.45158885432213</v>
      </c>
    </row>
    <row r="6706" spans="1:2" x14ac:dyDescent="0.25">
      <c r="A6706" s="264">
        <v>6637</v>
      </c>
      <c r="B6706" s="263">
        <v>96.531656060421511</v>
      </c>
    </row>
    <row r="6707" spans="1:2" x14ac:dyDescent="0.25">
      <c r="A6707" s="264">
        <v>6638</v>
      </c>
      <c r="B6707" s="263">
        <v>139.34164054864257</v>
      </c>
    </row>
    <row r="6708" spans="1:2" x14ac:dyDescent="0.25">
      <c r="A6708" s="264">
        <v>6639</v>
      </c>
      <c r="B6708" s="263">
        <v>111.68996939165046</v>
      </c>
    </row>
    <row r="6709" spans="1:2" x14ac:dyDescent="0.25">
      <c r="A6709" s="264">
        <v>6640</v>
      </c>
      <c r="B6709" s="263">
        <v>162.59801983490672</v>
      </c>
    </row>
    <row r="6710" spans="1:2" x14ac:dyDescent="0.25">
      <c r="A6710" s="264">
        <v>6641</v>
      </c>
      <c r="B6710" s="263">
        <v>156.96482652624024</v>
      </c>
    </row>
    <row r="6711" spans="1:2" x14ac:dyDescent="0.25">
      <c r="A6711" s="264">
        <v>6642</v>
      </c>
      <c r="B6711" s="263">
        <v>136.60293650935424</v>
      </c>
    </row>
    <row r="6712" spans="1:2" x14ac:dyDescent="0.25">
      <c r="A6712" s="264">
        <v>6643</v>
      </c>
      <c r="B6712" s="263">
        <v>122.75444068480104</v>
      </c>
    </row>
    <row r="6713" spans="1:2" x14ac:dyDescent="0.25">
      <c r="A6713" s="264">
        <v>6644</v>
      </c>
      <c r="B6713" s="263">
        <v>67.130552526960471</v>
      </c>
    </row>
    <row r="6714" spans="1:2" x14ac:dyDescent="0.25">
      <c r="A6714" s="264">
        <v>6645</v>
      </c>
      <c r="B6714" s="263">
        <v>114.1514063801576</v>
      </c>
    </row>
    <row r="6715" spans="1:2" x14ac:dyDescent="0.25">
      <c r="A6715" s="264">
        <v>6646</v>
      </c>
      <c r="B6715" s="263">
        <v>114.40430850397837</v>
      </c>
    </row>
    <row r="6716" spans="1:2" x14ac:dyDescent="0.25">
      <c r="A6716" s="264">
        <v>6647</v>
      </c>
      <c r="B6716" s="263">
        <v>175.59864369373975</v>
      </c>
    </row>
    <row r="6717" spans="1:2" x14ac:dyDescent="0.25">
      <c r="A6717" s="264">
        <v>6648</v>
      </c>
      <c r="B6717" s="263">
        <v>122.24546244066632</v>
      </c>
    </row>
    <row r="6718" spans="1:2" x14ac:dyDescent="0.25">
      <c r="A6718" s="264">
        <v>6649</v>
      </c>
      <c r="B6718" s="263">
        <v>113.34683496089183</v>
      </c>
    </row>
    <row r="6719" spans="1:2" x14ac:dyDescent="0.25">
      <c r="A6719" s="264">
        <v>6650</v>
      </c>
      <c r="B6719" s="263">
        <v>113.91010396451459</v>
      </c>
    </row>
    <row r="6720" spans="1:2" x14ac:dyDescent="0.25">
      <c r="A6720" s="264">
        <v>6651</v>
      </c>
      <c r="B6720" s="263">
        <v>98.249440544456689</v>
      </c>
    </row>
    <row r="6721" spans="1:2" x14ac:dyDescent="0.25">
      <c r="A6721" s="264">
        <v>6652</v>
      </c>
      <c r="B6721" s="263">
        <v>94.292376002509513</v>
      </c>
    </row>
    <row r="6722" spans="1:2" x14ac:dyDescent="0.25">
      <c r="A6722" s="264">
        <v>6653</v>
      </c>
      <c r="B6722" s="263">
        <v>118.66842081968933</v>
      </c>
    </row>
    <row r="6723" spans="1:2" x14ac:dyDescent="0.25">
      <c r="A6723" s="264">
        <v>6654</v>
      </c>
      <c r="B6723" s="263">
        <v>132.1280221533722</v>
      </c>
    </row>
    <row r="6724" spans="1:2" x14ac:dyDescent="0.25">
      <c r="A6724" s="264">
        <v>6655</v>
      </c>
      <c r="B6724" s="263">
        <v>129.21898661654492</v>
      </c>
    </row>
    <row r="6725" spans="1:2" x14ac:dyDescent="0.25">
      <c r="A6725" s="264">
        <v>6656</v>
      </c>
      <c r="B6725" s="263">
        <v>91.897298945942595</v>
      </c>
    </row>
    <row r="6726" spans="1:2" x14ac:dyDescent="0.25">
      <c r="A6726" s="264">
        <v>6657</v>
      </c>
      <c r="B6726" s="263">
        <v>144.13860626759282</v>
      </c>
    </row>
    <row r="6727" spans="1:2" x14ac:dyDescent="0.25">
      <c r="A6727" s="264">
        <v>6658</v>
      </c>
      <c r="B6727" s="263">
        <v>99.483829156448152</v>
      </c>
    </row>
    <row r="6728" spans="1:2" x14ac:dyDescent="0.25">
      <c r="A6728" s="264">
        <v>6659</v>
      </c>
      <c r="B6728" s="263">
        <v>119.38535966226652</v>
      </c>
    </row>
    <row r="6729" spans="1:2" x14ac:dyDescent="0.25">
      <c r="A6729" s="264">
        <v>6660</v>
      </c>
      <c r="B6729" s="263">
        <v>129.1981714186733</v>
      </c>
    </row>
    <row r="6730" spans="1:2" x14ac:dyDescent="0.25">
      <c r="A6730" s="264">
        <v>6661</v>
      </c>
      <c r="B6730" s="263">
        <v>112.03057572832087</v>
      </c>
    </row>
    <row r="6731" spans="1:2" x14ac:dyDescent="0.25">
      <c r="A6731" s="264">
        <v>6662</v>
      </c>
      <c r="B6731" s="263">
        <v>94.173105656461715</v>
      </c>
    </row>
    <row r="6732" spans="1:2" x14ac:dyDescent="0.25">
      <c r="A6732" s="264">
        <v>6663</v>
      </c>
      <c r="B6732" s="263">
        <v>122.63983351910267</v>
      </c>
    </row>
    <row r="6733" spans="1:2" x14ac:dyDescent="0.25">
      <c r="A6733" s="264">
        <v>6664</v>
      </c>
      <c r="B6733" s="263">
        <v>137.14145102052629</v>
      </c>
    </row>
    <row r="6734" spans="1:2" x14ac:dyDescent="0.25">
      <c r="A6734" s="264">
        <v>6665</v>
      </c>
      <c r="B6734" s="263">
        <v>52.489073757861334</v>
      </c>
    </row>
    <row r="6735" spans="1:2" x14ac:dyDescent="0.25">
      <c r="A6735" s="264">
        <v>6666</v>
      </c>
      <c r="B6735" s="263">
        <v>137.85283247745917</v>
      </c>
    </row>
    <row r="6736" spans="1:2" x14ac:dyDescent="0.25">
      <c r="A6736" s="264">
        <v>6667</v>
      </c>
      <c r="B6736" s="263">
        <v>164.45306245781504</v>
      </c>
    </row>
    <row r="6737" spans="1:2" x14ac:dyDescent="0.25">
      <c r="A6737" s="264">
        <v>6668</v>
      </c>
      <c r="B6737" s="263">
        <v>96.704405495238831</v>
      </c>
    </row>
    <row r="6738" spans="1:2" x14ac:dyDescent="0.25">
      <c r="A6738" s="264">
        <v>6669</v>
      </c>
      <c r="B6738" s="263">
        <v>83.116420375649682</v>
      </c>
    </row>
    <row r="6739" spans="1:2" x14ac:dyDescent="0.25">
      <c r="A6739" s="264">
        <v>6670</v>
      </c>
      <c r="B6739" s="263">
        <v>109.13633886190586</v>
      </c>
    </row>
    <row r="6740" spans="1:2" x14ac:dyDescent="0.25">
      <c r="A6740" s="264">
        <v>6671</v>
      </c>
      <c r="B6740" s="263">
        <v>107.95645133364744</v>
      </c>
    </row>
    <row r="6741" spans="1:2" x14ac:dyDescent="0.25">
      <c r="A6741" s="264">
        <v>6672</v>
      </c>
      <c r="B6741" s="263">
        <v>109.3017490226507</v>
      </c>
    </row>
    <row r="6742" spans="1:2" x14ac:dyDescent="0.25">
      <c r="A6742" s="264">
        <v>6673</v>
      </c>
      <c r="B6742" s="263">
        <v>114.05416880707547</v>
      </c>
    </row>
    <row r="6743" spans="1:2" x14ac:dyDescent="0.25">
      <c r="A6743" s="264">
        <v>6674</v>
      </c>
      <c r="B6743" s="263">
        <v>132.03244946208218</v>
      </c>
    </row>
    <row r="6744" spans="1:2" x14ac:dyDescent="0.25">
      <c r="A6744" s="264">
        <v>6675</v>
      </c>
      <c r="B6744" s="263">
        <v>102.32073408314375</v>
      </c>
    </row>
    <row r="6745" spans="1:2" x14ac:dyDescent="0.25">
      <c r="A6745" s="264">
        <v>6676</v>
      </c>
      <c r="B6745" s="263">
        <v>150.7787756511413</v>
      </c>
    </row>
    <row r="6746" spans="1:2" x14ac:dyDescent="0.25">
      <c r="A6746" s="264">
        <v>6677</v>
      </c>
      <c r="B6746" s="263">
        <v>130.84011647510019</v>
      </c>
    </row>
    <row r="6747" spans="1:2" x14ac:dyDescent="0.25">
      <c r="A6747" s="264">
        <v>6678</v>
      </c>
      <c r="B6747" s="263">
        <v>105.9311438355964</v>
      </c>
    </row>
    <row r="6748" spans="1:2" x14ac:dyDescent="0.25">
      <c r="A6748" s="264">
        <v>6679</v>
      </c>
      <c r="B6748" s="263">
        <v>95.894004331472317</v>
      </c>
    </row>
    <row r="6749" spans="1:2" x14ac:dyDescent="0.25">
      <c r="A6749" s="264">
        <v>6680</v>
      </c>
      <c r="B6749" s="263">
        <v>108.24963712328534</v>
      </c>
    </row>
    <row r="6750" spans="1:2" x14ac:dyDescent="0.25">
      <c r="A6750" s="264">
        <v>6681</v>
      </c>
      <c r="B6750" s="263">
        <v>83.684667999027226</v>
      </c>
    </row>
    <row r="6751" spans="1:2" x14ac:dyDescent="0.25">
      <c r="A6751" s="264">
        <v>6682</v>
      </c>
      <c r="B6751" s="263">
        <v>112.32256889908703</v>
      </c>
    </row>
    <row r="6752" spans="1:2" x14ac:dyDescent="0.25">
      <c r="A6752" s="264">
        <v>6683</v>
      </c>
      <c r="B6752" s="263">
        <v>144.06794406588605</v>
      </c>
    </row>
    <row r="6753" spans="1:2" x14ac:dyDescent="0.25">
      <c r="A6753" s="264">
        <v>6684</v>
      </c>
      <c r="B6753" s="263">
        <v>122.15375289203881</v>
      </c>
    </row>
    <row r="6754" spans="1:2" x14ac:dyDescent="0.25">
      <c r="A6754" s="264">
        <v>6685</v>
      </c>
      <c r="B6754" s="263">
        <v>104.00285486011506</v>
      </c>
    </row>
    <row r="6755" spans="1:2" x14ac:dyDescent="0.25">
      <c r="A6755" s="264">
        <v>6686</v>
      </c>
      <c r="B6755" s="263">
        <v>118.63131589640859</v>
      </c>
    </row>
    <row r="6756" spans="1:2" x14ac:dyDescent="0.25">
      <c r="A6756" s="264">
        <v>6687</v>
      </c>
      <c r="B6756" s="263">
        <v>94.414861452312735</v>
      </c>
    </row>
    <row r="6757" spans="1:2" x14ac:dyDescent="0.25">
      <c r="A6757" s="264">
        <v>6688</v>
      </c>
      <c r="B6757" s="263">
        <v>83.819886742161572</v>
      </c>
    </row>
    <row r="6758" spans="1:2" x14ac:dyDescent="0.25">
      <c r="A6758" s="264">
        <v>6689</v>
      </c>
      <c r="B6758" s="263">
        <v>146.72525237657737</v>
      </c>
    </row>
    <row r="6759" spans="1:2" x14ac:dyDescent="0.25">
      <c r="A6759" s="264">
        <v>6690</v>
      </c>
      <c r="B6759" s="263">
        <v>155.86834497834943</v>
      </c>
    </row>
    <row r="6760" spans="1:2" x14ac:dyDescent="0.25">
      <c r="A6760" s="264">
        <v>6691</v>
      </c>
      <c r="B6760" s="263">
        <v>126.02262515635528</v>
      </c>
    </row>
    <row r="6761" spans="1:2" x14ac:dyDescent="0.25">
      <c r="A6761" s="264">
        <v>6692</v>
      </c>
      <c r="B6761" s="263">
        <v>105.07148408870903</v>
      </c>
    </row>
    <row r="6762" spans="1:2" x14ac:dyDescent="0.25">
      <c r="A6762" s="264">
        <v>6693</v>
      </c>
      <c r="B6762" s="263">
        <v>133.53066766427796</v>
      </c>
    </row>
    <row r="6763" spans="1:2" x14ac:dyDescent="0.25">
      <c r="A6763" s="264">
        <v>6694</v>
      </c>
      <c r="B6763" s="263">
        <v>98.372237448151623</v>
      </c>
    </row>
    <row r="6764" spans="1:2" x14ac:dyDescent="0.25">
      <c r="A6764" s="264">
        <v>6695</v>
      </c>
      <c r="B6764" s="263">
        <v>100.79809420869097</v>
      </c>
    </row>
    <row r="6765" spans="1:2" x14ac:dyDescent="0.25">
      <c r="A6765" s="264">
        <v>6696</v>
      </c>
      <c r="B6765" s="263">
        <v>93.441946570916969</v>
      </c>
    </row>
    <row r="6766" spans="1:2" x14ac:dyDescent="0.25">
      <c r="A6766" s="264">
        <v>6697</v>
      </c>
      <c r="B6766" s="263">
        <v>128.101132164403</v>
      </c>
    </row>
    <row r="6767" spans="1:2" x14ac:dyDescent="0.25">
      <c r="A6767" s="264">
        <v>6698</v>
      </c>
      <c r="B6767" s="263">
        <v>105.12343138184403</v>
      </c>
    </row>
    <row r="6768" spans="1:2" x14ac:dyDescent="0.25">
      <c r="A6768" s="264">
        <v>6699</v>
      </c>
      <c r="B6768" s="263">
        <v>137.51445879207358</v>
      </c>
    </row>
    <row r="6769" spans="1:2" x14ac:dyDescent="0.25">
      <c r="A6769" s="264">
        <v>6700</v>
      </c>
      <c r="B6769" s="263">
        <v>95.661414550168132</v>
      </c>
    </row>
    <row r="6770" spans="1:2" x14ac:dyDescent="0.25">
      <c r="A6770" s="264">
        <v>6701</v>
      </c>
      <c r="B6770" s="263">
        <v>119.08752544879485</v>
      </c>
    </row>
    <row r="6771" spans="1:2" x14ac:dyDescent="0.25">
      <c r="A6771" s="264">
        <v>6702</v>
      </c>
      <c r="B6771" s="263">
        <v>123.57454608381903</v>
      </c>
    </row>
    <row r="6772" spans="1:2" x14ac:dyDescent="0.25">
      <c r="A6772" s="264">
        <v>6703</v>
      </c>
      <c r="B6772" s="263">
        <v>152.10559063242866</v>
      </c>
    </row>
    <row r="6773" spans="1:2" x14ac:dyDescent="0.25">
      <c r="A6773" s="264">
        <v>6704</v>
      </c>
      <c r="B6773" s="263">
        <v>137.9423157776782</v>
      </c>
    </row>
    <row r="6774" spans="1:2" x14ac:dyDescent="0.25">
      <c r="A6774" s="264">
        <v>6705</v>
      </c>
      <c r="B6774" s="263">
        <v>119.52753965768868</v>
      </c>
    </row>
    <row r="6775" spans="1:2" x14ac:dyDescent="0.25">
      <c r="A6775" s="264">
        <v>6706</v>
      </c>
      <c r="B6775" s="263">
        <v>129.38703800675722</v>
      </c>
    </row>
    <row r="6776" spans="1:2" x14ac:dyDescent="0.25">
      <c r="A6776" s="264">
        <v>6707</v>
      </c>
      <c r="B6776" s="263">
        <v>113.63477716529495</v>
      </c>
    </row>
    <row r="6777" spans="1:2" x14ac:dyDescent="0.25">
      <c r="A6777" s="264">
        <v>6708</v>
      </c>
      <c r="B6777" s="263">
        <v>109.80472426587026</v>
      </c>
    </row>
    <row r="6778" spans="1:2" x14ac:dyDescent="0.25">
      <c r="A6778" s="264">
        <v>6709</v>
      </c>
      <c r="B6778" s="263">
        <v>95.211658334843889</v>
      </c>
    </row>
    <row r="6779" spans="1:2" x14ac:dyDescent="0.25">
      <c r="A6779" s="264">
        <v>6710</v>
      </c>
      <c r="B6779" s="263">
        <v>100.2961902428116</v>
      </c>
    </row>
    <row r="6780" spans="1:2" x14ac:dyDescent="0.25">
      <c r="A6780" s="264">
        <v>6711</v>
      </c>
      <c r="B6780" s="263">
        <v>144.03989259399478</v>
      </c>
    </row>
    <row r="6781" spans="1:2" x14ac:dyDescent="0.25">
      <c r="A6781" s="264">
        <v>6712</v>
      </c>
      <c r="B6781" s="263">
        <v>111.63937639175101</v>
      </c>
    </row>
    <row r="6782" spans="1:2" x14ac:dyDescent="0.25">
      <c r="A6782" s="264">
        <v>6713</v>
      </c>
      <c r="B6782" s="263">
        <v>100.26629383511229</v>
      </c>
    </row>
    <row r="6783" spans="1:2" x14ac:dyDescent="0.25">
      <c r="A6783" s="264">
        <v>6714</v>
      </c>
      <c r="B6783" s="263">
        <v>119.26750643954095</v>
      </c>
    </row>
    <row r="6784" spans="1:2" x14ac:dyDescent="0.25">
      <c r="A6784" s="264">
        <v>6715</v>
      </c>
      <c r="B6784" s="263">
        <v>119.74716549847568</v>
      </c>
    </row>
    <row r="6785" spans="1:2" x14ac:dyDescent="0.25">
      <c r="A6785" s="264">
        <v>6716</v>
      </c>
      <c r="B6785" s="263">
        <v>94.217015516404985</v>
      </c>
    </row>
    <row r="6786" spans="1:2" x14ac:dyDescent="0.25">
      <c r="A6786" s="264">
        <v>6717</v>
      </c>
      <c r="B6786" s="263">
        <v>144.64418110875269</v>
      </c>
    </row>
    <row r="6787" spans="1:2" x14ac:dyDescent="0.25">
      <c r="A6787" s="264">
        <v>6718</v>
      </c>
      <c r="B6787" s="263">
        <v>113.37855606839196</v>
      </c>
    </row>
    <row r="6788" spans="1:2" x14ac:dyDescent="0.25">
      <c r="A6788" s="264">
        <v>6719</v>
      </c>
      <c r="B6788" s="263">
        <v>117.16678837733713</v>
      </c>
    </row>
    <row r="6789" spans="1:2" x14ac:dyDescent="0.25">
      <c r="A6789" s="264">
        <v>6720</v>
      </c>
      <c r="B6789" s="263">
        <v>104.20211671139873</v>
      </c>
    </row>
    <row r="6790" spans="1:2" x14ac:dyDescent="0.25">
      <c r="A6790" s="264">
        <v>6721</v>
      </c>
      <c r="B6790" s="263">
        <v>123.15599201390759</v>
      </c>
    </row>
    <row r="6791" spans="1:2" x14ac:dyDescent="0.25">
      <c r="A6791" s="264">
        <v>6722</v>
      </c>
      <c r="B6791" s="263">
        <v>91.297089831618607</v>
      </c>
    </row>
    <row r="6792" spans="1:2" x14ac:dyDescent="0.25">
      <c r="A6792" s="264">
        <v>6723</v>
      </c>
      <c r="B6792" s="263">
        <v>114.04202749256483</v>
      </c>
    </row>
    <row r="6793" spans="1:2" x14ac:dyDescent="0.25">
      <c r="A6793" s="264">
        <v>6724</v>
      </c>
      <c r="B6793" s="263">
        <v>140.44002842873576</v>
      </c>
    </row>
    <row r="6794" spans="1:2" x14ac:dyDescent="0.25">
      <c r="A6794" s="264">
        <v>6725</v>
      </c>
      <c r="B6794" s="263">
        <v>93.179258412005936</v>
      </c>
    </row>
    <row r="6795" spans="1:2" x14ac:dyDescent="0.25">
      <c r="A6795" s="264">
        <v>6726</v>
      </c>
      <c r="B6795" s="263">
        <v>95.652201787650029</v>
      </c>
    </row>
    <row r="6796" spans="1:2" x14ac:dyDescent="0.25">
      <c r="A6796" s="264">
        <v>6727</v>
      </c>
      <c r="B6796" s="263">
        <v>98.454421172645922</v>
      </c>
    </row>
    <row r="6797" spans="1:2" x14ac:dyDescent="0.25">
      <c r="A6797" s="264">
        <v>6728</v>
      </c>
      <c r="B6797" s="263">
        <v>113.0251693950938</v>
      </c>
    </row>
    <row r="6798" spans="1:2" x14ac:dyDescent="0.25">
      <c r="A6798" s="264">
        <v>6729</v>
      </c>
      <c r="B6798" s="263">
        <v>149.01493977649568</v>
      </c>
    </row>
    <row r="6799" spans="1:2" x14ac:dyDescent="0.25">
      <c r="A6799" s="264">
        <v>6730</v>
      </c>
      <c r="B6799" s="263">
        <v>131.88210415245368</v>
      </c>
    </row>
    <row r="6800" spans="1:2" x14ac:dyDescent="0.25">
      <c r="A6800" s="264">
        <v>6731</v>
      </c>
      <c r="B6800" s="263">
        <v>112.40162451472855</v>
      </c>
    </row>
    <row r="6801" spans="1:2" x14ac:dyDescent="0.25">
      <c r="A6801" s="264">
        <v>6732</v>
      </c>
      <c r="B6801" s="263">
        <v>167.64365350162024</v>
      </c>
    </row>
    <row r="6802" spans="1:2" x14ac:dyDescent="0.25">
      <c r="A6802" s="264">
        <v>6733</v>
      </c>
      <c r="B6802" s="263">
        <v>123.81242894666927</v>
      </c>
    </row>
    <row r="6803" spans="1:2" x14ac:dyDescent="0.25">
      <c r="A6803" s="264">
        <v>6734</v>
      </c>
      <c r="B6803" s="263">
        <v>74.033846079955296</v>
      </c>
    </row>
    <row r="6804" spans="1:2" x14ac:dyDescent="0.25">
      <c r="A6804" s="264">
        <v>6735</v>
      </c>
      <c r="B6804" s="263">
        <v>113.51566175134853</v>
      </c>
    </row>
    <row r="6805" spans="1:2" x14ac:dyDescent="0.25">
      <c r="A6805" s="264">
        <v>6736</v>
      </c>
      <c r="B6805" s="263">
        <v>100.30386297331097</v>
      </c>
    </row>
    <row r="6806" spans="1:2" x14ac:dyDescent="0.25">
      <c r="A6806" s="264">
        <v>6737</v>
      </c>
      <c r="B6806" s="263">
        <v>151.28220069754047</v>
      </c>
    </row>
    <row r="6807" spans="1:2" x14ac:dyDescent="0.25">
      <c r="A6807" s="264">
        <v>6738</v>
      </c>
      <c r="B6807" s="263">
        <v>106.64564919524906</v>
      </c>
    </row>
    <row r="6808" spans="1:2" x14ac:dyDescent="0.25">
      <c r="A6808" s="264">
        <v>6739</v>
      </c>
      <c r="B6808" s="263">
        <v>113.42288395117015</v>
      </c>
    </row>
    <row r="6809" spans="1:2" x14ac:dyDescent="0.25">
      <c r="A6809" s="264">
        <v>6740</v>
      </c>
      <c r="B6809" s="263">
        <v>117.31590921109107</v>
      </c>
    </row>
    <row r="6810" spans="1:2" x14ac:dyDescent="0.25">
      <c r="A6810" s="264">
        <v>6741</v>
      </c>
      <c r="B6810" s="263">
        <v>85.933159735252758</v>
      </c>
    </row>
    <row r="6811" spans="1:2" x14ac:dyDescent="0.25">
      <c r="A6811" s="264">
        <v>6742</v>
      </c>
      <c r="B6811" s="263">
        <v>145.22135878181066</v>
      </c>
    </row>
    <row r="6812" spans="1:2" x14ac:dyDescent="0.25">
      <c r="A6812" s="264">
        <v>6743</v>
      </c>
      <c r="B6812" s="263">
        <v>101.80473345976841</v>
      </c>
    </row>
    <row r="6813" spans="1:2" x14ac:dyDescent="0.25">
      <c r="A6813" s="264">
        <v>6744</v>
      </c>
      <c r="B6813" s="263">
        <v>115.49272334373778</v>
      </c>
    </row>
    <row r="6814" spans="1:2" x14ac:dyDescent="0.25">
      <c r="A6814" s="264">
        <v>6745</v>
      </c>
      <c r="B6814" s="263">
        <v>84.582859401142059</v>
      </c>
    </row>
    <row r="6815" spans="1:2" x14ac:dyDescent="0.25">
      <c r="A6815" s="264">
        <v>6746</v>
      </c>
      <c r="B6815" s="263">
        <v>107.16392693560749</v>
      </c>
    </row>
    <row r="6816" spans="1:2" x14ac:dyDescent="0.25">
      <c r="A6816" s="264">
        <v>6747</v>
      </c>
      <c r="B6816" s="263">
        <v>110.44493072086702</v>
      </c>
    </row>
    <row r="6817" spans="1:2" x14ac:dyDescent="0.25">
      <c r="A6817" s="264">
        <v>6748</v>
      </c>
      <c r="B6817" s="263">
        <v>122.37651597081312</v>
      </c>
    </row>
    <row r="6818" spans="1:2" x14ac:dyDescent="0.25">
      <c r="A6818" s="264">
        <v>6749</v>
      </c>
      <c r="B6818" s="263">
        <v>157.68322394527596</v>
      </c>
    </row>
    <row r="6819" spans="1:2" x14ac:dyDescent="0.25">
      <c r="A6819" s="264">
        <v>6750</v>
      </c>
      <c r="B6819" s="263">
        <v>105.2645792968359</v>
      </c>
    </row>
    <row r="6820" spans="1:2" x14ac:dyDescent="0.25">
      <c r="A6820" s="264">
        <v>6751</v>
      </c>
      <c r="B6820" s="263">
        <v>97.48689949875569</v>
      </c>
    </row>
    <row r="6821" spans="1:2" x14ac:dyDescent="0.25">
      <c r="A6821" s="264">
        <v>6752</v>
      </c>
      <c r="B6821" s="263">
        <v>131.02890275341312</v>
      </c>
    </row>
    <row r="6822" spans="1:2" x14ac:dyDescent="0.25">
      <c r="A6822" s="264">
        <v>6753</v>
      </c>
      <c r="B6822" s="263">
        <v>125.09613735069857</v>
      </c>
    </row>
    <row r="6823" spans="1:2" x14ac:dyDescent="0.25">
      <c r="A6823" s="264">
        <v>6754</v>
      </c>
      <c r="B6823" s="263">
        <v>100.42465591195358</v>
      </c>
    </row>
    <row r="6824" spans="1:2" x14ac:dyDescent="0.25">
      <c r="A6824" s="264">
        <v>6755</v>
      </c>
      <c r="B6824" s="263">
        <v>129.17488387866192</v>
      </c>
    </row>
    <row r="6825" spans="1:2" x14ac:dyDescent="0.25">
      <c r="A6825" s="264">
        <v>6756</v>
      </c>
      <c r="B6825" s="263">
        <v>139.9265156324721</v>
      </c>
    </row>
    <row r="6826" spans="1:2" x14ac:dyDescent="0.25">
      <c r="A6826" s="264">
        <v>6757</v>
      </c>
      <c r="B6826" s="263">
        <v>72.076756582940092</v>
      </c>
    </row>
    <row r="6827" spans="1:2" x14ac:dyDescent="0.25">
      <c r="A6827" s="264">
        <v>6758</v>
      </c>
      <c r="B6827" s="263">
        <v>103.10066897938034</v>
      </c>
    </row>
    <row r="6828" spans="1:2" x14ac:dyDescent="0.25">
      <c r="A6828" s="264">
        <v>6759</v>
      </c>
      <c r="B6828" s="263">
        <v>133.94078516621263</v>
      </c>
    </row>
    <row r="6829" spans="1:2" x14ac:dyDescent="0.25">
      <c r="A6829" s="264">
        <v>6760</v>
      </c>
      <c r="B6829" s="263">
        <v>141.33487966566301</v>
      </c>
    </row>
    <row r="6830" spans="1:2" x14ac:dyDescent="0.25">
      <c r="A6830" s="264">
        <v>6761</v>
      </c>
      <c r="B6830" s="263">
        <v>67.565946088630398</v>
      </c>
    </row>
    <row r="6831" spans="1:2" x14ac:dyDescent="0.25">
      <c r="A6831" s="264">
        <v>6762</v>
      </c>
      <c r="B6831" s="263">
        <v>109.71433456570429</v>
      </c>
    </row>
    <row r="6832" spans="1:2" x14ac:dyDescent="0.25">
      <c r="A6832" s="264">
        <v>6763</v>
      </c>
      <c r="B6832" s="263">
        <v>75.206482909489651</v>
      </c>
    </row>
    <row r="6833" spans="1:2" x14ac:dyDescent="0.25">
      <c r="A6833" s="264">
        <v>6764</v>
      </c>
      <c r="B6833" s="263">
        <v>94.635439272467607</v>
      </c>
    </row>
    <row r="6834" spans="1:2" x14ac:dyDescent="0.25">
      <c r="A6834" s="264">
        <v>6765</v>
      </c>
      <c r="B6834" s="263">
        <v>114.88172258418467</v>
      </c>
    </row>
    <row r="6835" spans="1:2" x14ac:dyDescent="0.25">
      <c r="A6835" s="264">
        <v>6766</v>
      </c>
      <c r="B6835" s="263">
        <v>82.702265916390246</v>
      </c>
    </row>
    <row r="6836" spans="1:2" x14ac:dyDescent="0.25">
      <c r="A6836" s="264">
        <v>6767</v>
      </c>
      <c r="B6836" s="263">
        <v>160.63552392148407</v>
      </c>
    </row>
    <row r="6837" spans="1:2" x14ac:dyDescent="0.25">
      <c r="A6837" s="264">
        <v>6768</v>
      </c>
      <c r="B6837" s="263">
        <v>131.732520954823</v>
      </c>
    </row>
    <row r="6838" spans="1:2" x14ac:dyDescent="0.25">
      <c r="A6838" s="264">
        <v>6769</v>
      </c>
      <c r="B6838" s="263">
        <v>85.032266379242259</v>
      </c>
    </row>
    <row r="6839" spans="1:2" x14ac:dyDescent="0.25">
      <c r="A6839" s="264">
        <v>6770</v>
      </c>
      <c r="B6839" s="263">
        <v>112.4621322913996</v>
      </c>
    </row>
    <row r="6840" spans="1:2" x14ac:dyDescent="0.25">
      <c r="A6840" s="264">
        <v>6771</v>
      </c>
      <c r="B6840" s="263">
        <v>101.30985553003606</v>
      </c>
    </row>
    <row r="6841" spans="1:2" x14ac:dyDescent="0.25">
      <c r="A6841" s="264">
        <v>6772</v>
      </c>
      <c r="B6841" s="263">
        <v>88.722782112280157</v>
      </c>
    </row>
    <row r="6842" spans="1:2" x14ac:dyDescent="0.25">
      <c r="A6842" s="264">
        <v>6773</v>
      </c>
      <c r="B6842" s="263">
        <v>88.049326058898544</v>
      </c>
    </row>
    <row r="6843" spans="1:2" x14ac:dyDescent="0.25">
      <c r="A6843" s="264">
        <v>6774</v>
      </c>
      <c r="B6843" s="263">
        <v>119.82604044006284</v>
      </c>
    </row>
    <row r="6844" spans="1:2" x14ac:dyDescent="0.25">
      <c r="A6844" s="264">
        <v>6775</v>
      </c>
      <c r="B6844" s="263">
        <v>88.613255512449683</v>
      </c>
    </row>
    <row r="6845" spans="1:2" x14ac:dyDescent="0.25">
      <c r="A6845" s="264">
        <v>6776</v>
      </c>
      <c r="B6845" s="263">
        <v>156.68316790101051</v>
      </c>
    </row>
    <row r="6846" spans="1:2" x14ac:dyDescent="0.25">
      <c r="A6846" s="264">
        <v>6777</v>
      </c>
      <c r="B6846" s="263">
        <v>141.96772836607843</v>
      </c>
    </row>
    <row r="6847" spans="1:2" x14ac:dyDescent="0.25">
      <c r="A6847" s="264">
        <v>6778</v>
      </c>
      <c r="B6847" s="263">
        <v>103.53037777918665</v>
      </c>
    </row>
    <row r="6848" spans="1:2" x14ac:dyDescent="0.25">
      <c r="A6848" s="264">
        <v>6779</v>
      </c>
      <c r="B6848" s="263">
        <v>112.45905054107631</v>
      </c>
    </row>
    <row r="6849" spans="1:2" x14ac:dyDescent="0.25">
      <c r="A6849" s="264">
        <v>6780</v>
      </c>
      <c r="B6849" s="263">
        <v>92.774986460857988</v>
      </c>
    </row>
    <row r="6850" spans="1:2" x14ac:dyDescent="0.25">
      <c r="A6850" s="264">
        <v>6781</v>
      </c>
      <c r="B6850" s="263">
        <v>114.16241104269693</v>
      </c>
    </row>
    <row r="6851" spans="1:2" x14ac:dyDescent="0.25">
      <c r="A6851" s="264">
        <v>6782</v>
      </c>
      <c r="B6851" s="263">
        <v>113.16198909240762</v>
      </c>
    </row>
    <row r="6852" spans="1:2" x14ac:dyDescent="0.25">
      <c r="A6852" s="264">
        <v>6783</v>
      </c>
      <c r="B6852" s="263">
        <v>94.309688093094096</v>
      </c>
    </row>
    <row r="6853" spans="1:2" x14ac:dyDescent="0.25">
      <c r="A6853" s="264">
        <v>6784</v>
      </c>
      <c r="B6853" s="263">
        <v>138.80087566307077</v>
      </c>
    </row>
    <row r="6854" spans="1:2" x14ac:dyDescent="0.25">
      <c r="A6854" s="264">
        <v>6785</v>
      </c>
      <c r="B6854" s="263">
        <v>113.69294354511813</v>
      </c>
    </row>
    <row r="6855" spans="1:2" x14ac:dyDescent="0.25">
      <c r="A6855" s="264">
        <v>6786</v>
      </c>
      <c r="B6855" s="263">
        <v>80.936901844312544</v>
      </c>
    </row>
    <row r="6856" spans="1:2" x14ac:dyDescent="0.25">
      <c r="A6856" s="264">
        <v>6787</v>
      </c>
      <c r="B6856" s="263">
        <v>138.18773935430045</v>
      </c>
    </row>
    <row r="6857" spans="1:2" x14ac:dyDescent="0.25">
      <c r="A6857" s="264">
        <v>6788</v>
      </c>
      <c r="B6857" s="263">
        <v>110.08607963765019</v>
      </c>
    </row>
    <row r="6858" spans="1:2" x14ac:dyDescent="0.25">
      <c r="A6858" s="264">
        <v>6789</v>
      </c>
      <c r="B6858" s="263">
        <v>156.00914843495892</v>
      </c>
    </row>
    <row r="6859" spans="1:2" x14ac:dyDescent="0.25">
      <c r="A6859" s="264">
        <v>6790</v>
      </c>
      <c r="B6859" s="263">
        <v>101.55401521978509</v>
      </c>
    </row>
    <row r="6860" spans="1:2" x14ac:dyDescent="0.25">
      <c r="A6860" s="264">
        <v>6791</v>
      </c>
      <c r="B6860" s="263">
        <v>111.71801603087204</v>
      </c>
    </row>
    <row r="6861" spans="1:2" x14ac:dyDescent="0.25">
      <c r="A6861" s="264">
        <v>6792</v>
      </c>
      <c r="B6861" s="263">
        <v>100.04092066610878</v>
      </c>
    </row>
    <row r="6862" spans="1:2" x14ac:dyDescent="0.25">
      <c r="A6862" s="264">
        <v>6793</v>
      </c>
      <c r="B6862" s="263">
        <v>112.72523836901865</v>
      </c>
    </row>
    <row r="6863" spans="1:2" x14ac:dyDescent="0.25">
      <c r="A6863" s="264">
        <v>6794</v>
      </c>
      <c r="B6863" s="263">
        <v>120.07115421327067</v>
      </c>
    </row>
    <row r="6864" spans="1:2" x14ac:dyDescent="0.25">
      <c r="A6864" s="264">
        <v>6795</v>
      </c>
      <c r="B6864" s="263">
        <v>155.03642450978958</v>
      </c>
    </row>
    <row r="6865" spans="1:2" x14ac:dyDescent="0.25">
      <c r="A6865" s="264">
        <v>6796</v>
      </c>
      <c r="B6865" s="263">
        <v>155.52618136767441</v>
      </c>
    </row>
    <row r="6866" spans="1:2" x14ac:dyDescent="0.25">
      <c r="A6866" s="264">
        <v>6797</v>
      </c>
      <c r="B6866" s="263">
        <v>111.42216688419769</v>
      </c>
    </row>
    <row r="6867" spans="1:2" x14ac:dyDescent="0.25">
      <c r="A6867" s="264">
        <v>6798</v>
      </c>
      <c r="B6867" s="263">
        <v>132.38922625879894</v>
      </c>
    </row>
    <row r="6868" spans="1:2" x14ac:dyDescent="0.25">
      <c r="A6868" s="264">
        <v>6799</v>
      </c>
      <c r="B6868" s="263">
        <v>138.60979821274927</v>
      </c>
    </row>
    <row r="6869" spans="1:2" x14ac:dyDescent="0.25">
      <c r="A6869" s="264">
        <v>6800</v>
      </c>
      <c r="B6869" s="263">
        <v>94.429095715815322</v>
      </c>
    </row>
    <row r="6870" spans="1:2" x14ac:dyDescent="0.25">
      <c r="A6870" s="264">
        <v>6801</v>
      </c>
      <c r="B6870" s="263">
        <v>142.55930112709703</v>
      </c>
    </row>
    <row r="6871" spans="1:2" x14ac:dyDescent="0.25">
      <c r="A6871" s="264">
        <v>6802</v>
      </c>
      <c r="B6871" s="263">
        <v>90.088889985798303</v>
      </c>
    </row>
    <row r="6872" spans="1:2" x14ac:dyDescent="0.25">
      <c r="A6872" s="264">
        <v>6803</v>
      </c>
      <c r="B6872" s="263">
        <v>126.22593996926098</v>
      </c>
    </row>
    <row r="6873" spans="1:2" x14ac:dyDescent="0.25">
      <c r="A6873" s="264">
        <v>6804</v>
      </c>
      <c r="B6873" s="263">
        <v>124.4669544804584</v>
      </c>
    </row>
    <row r="6874" spans="1:2" x14ac:dyDescent="0.25">
      <c r="A6874" s="264">
        <v>6805</v>
      </c>
      <c r="B6874" s="263">
        <v>138.49374040060871</v>
      </c>
    </row>
    <row r="6875" spans="1:2" x14ac:dyDescent="0.25">
      <c r="A6875" s="264">
        <v>6806</v>
      </c>
      <c r="B6875" s="263">
        <v>86.896694857110049</v>
      </c>
    </row>
    <row r="6876" spans="1:2" x14ac:dyDescent="0.25">
      <c r="A6876" s="264">
        <v>6807</v>
      </c>
      <c r="B6876" s="263">
        <v>130.52245940123956</v>
      </c>
    </row>
    <row r="6877" spans="1:2" x14ac:dyDescent="0.25">
      <c r="A6877" s="264">
        <v>6808</v>
      </c>
      <c r="B6877" s="263">
        <v>124.72745161411507</v>
      </c>
    </row>
    <row r="6878" spans="1:2" x14ac:dyDescent="0.25">
      <c r="A6878" s="264">
        <v>6809</v>
      </c>
      <c r="B6878" s="263">
        <v>110.65298647492972</v>
      </c>
    </row>
    <row r="6879" spans="1:2" x14ac:dyDescent="0.25">
      <c r="A6879" s="264">
        <v>6810</v>
      </c>
      <c r="B6879" s="263">
        <v>161.09612393950957</v>
      </c>
    </row>
    <row r="6880" spans="1:2" x14ac:dyDescent="0.25">
      <c r="A6880" s="264">
        <v>6811</v>
      </c>
      <c r="B6880" s="263">
        <v>117.67626194210703</v>
      </c>
    </row>
    <row r="6881" spans="1:2" x14ac:dyDescent="0.25">
      <c r="A6881" s="264">
        <v>6812</v>
      </c>
      <c r="B6881" s="263">
        <v>136.95679654314603</v>
      </c>
    </row>
    <row r="6882" spans="1:2" x14ac:dyDescent="0.25">
      <c r="A6882" s="264">
        <v>6813</v>
      </c>
      <c r="B6882" s="263">
        <v>99.906117243731345</v>
      </c>
    </row>
    <row r="6883" spans="1:2" x14ac:dyDescent="0.25">
      <c r="A6883" s="264">
        <v>6814</v>
      </c>
      <c r="B6883" s="263">
        <v>71.64406583925674</v>
      </c>
    </row>
    <row r="6884" spans="1:2" x14ac:dyDescent="0.25">
      <c r="A6884" s="264">
        <v>6815</v>
      </c>
      <c r="B6884" s="263">
        <v>129.39944362207868</v>
      </c>
    </row>
    <row r="6885" spans="1:2" x14ac:dyDescent="0.25">
      <c r="A6885" s="264">
        <v>6816</v>
      </c>
      <c r="B6885" s="263">
        <v>149.60526991404231</v>
      </c>
    </row>
    <row r="6886" spans="1:2" x14ac:dyDescent="0.25">
      <c r="A6886" s="264">
        <v>6817</v>
      </c>
      <c r="B6886" s="263">
        <v>116.05489710934691</v>
      </c>
    </row>
    <row r="6887" spans="1:2" x14ac:dyDescent="0.25">
      <c r="A6887" s="264">
        <v>6818</v>
      </c>
      <c r="B6887" s="263">
        <v>144.05682789172266</v>
      </c>
    </row>
    <row r="6888" spans="1:2" x14ac:dyDescent="0.25">
      <c r="A6888" s="264">
        <v>6819</v>
      </c>
      <c r="B6888" s="263">
        <v>135.72380434547938</v>
      </c>
    </row>
    <row r="6889" spans="1:2" x14ac:dyDescent="0.25">
      <c r="A6889" s="264">
        <v>6820</v>
      </c>
      <c r="B6889" s="263">
        <v>146.59583582714254</v>
      </c>
    </row>
    <row r="6890" spans="1:2" x14ac:dyDescent="0.25">
      <c r="A6890" s="264">
        <v>6821</v>
      </c>
      <c r="B6890" s="263">
        <v>124.31471413465147</v>
      </c>
    </row>
    <row r="6891" spans="1:2" x14ac:dyDescent="0.25">
      <c r="A6891" s="264">
        <v>6822</v>
      </c>
      <c r="B6891" s="263">
        <v>133.5718232353195</v>
      </c>
    </row>
    <row r="6892" spans="1:2" x14ac:dyDescent="0.25">
      <c r="A6892" s="264">
        <v>6823</v>
      </c>
      <c r="B6892" s="263">
        <v>163.52201175944577</v>
      </c>
    </row>
    <row r="6893" spans="1:2" x14ac:dyDescent="0.25">
      <c r="A6893" s="264">
        <v>6824</v>
      </c>
      <c r="B6893" s="263">
        <v>116.17515477184382</v>
      </c>
    </row>
    <row r="6894" spans="1:2" x14ac:dyDescent="0.25">
      <c r="A6894" s="264">
        <v>6825</v>
      </c>
      <c r="B6894" s="263">
        <v>124.51094315067446</v>
      </c>
    </row>
    <row r="6895" spans="1:2" x14ac:dyDescent="0.25">
      <c r="A6895" s="264">
        <v>6826</v>
      </c>
      <c r="B6895" s="263">
        <v>80.683006486939746</v>
      </c>
    </row>
    <row r="6896" spans="1:2" x14ac:dyDescent="0.25">
      <c r="A6896" s="264">
        <v>6827</v>
      </c>
      <c r="B6896" s="263">
        <v>131.65595289193331</v>
      </c>
    </row>
    <row r="6897" spans="1:2" x14ac:dyDescent="0.25">
      <c r="A6897" s="264">
        <v>6828</v>
      </c>
      <c r="B6897" s="263">
        <v>149.25934799391803</v>
      </c>
    </row>
    <row r="6898" spans="1:2" x14ac:dyDescent="0.25">
      <c r="A6898" s="264">
        <v>6829</v>
      </c>
      <c r="B6898" s="263">
        <v>179.79675626085503</v>
      </c>
    </row>
    <row r="6899" spans="1:2" x14ac:dyDescent="0.25">
      <c r="A6899" s="264">
        <v>6830</v>
      </c>
      <c r="B6899" s="263">
        <v>84.00468803431832</v>
      </c>
    </row>
    <row r="6900" spans="1:2" x14ac:dyDescent="0.25">
      <c r="A6900" s="264">
        <v>6831</v>
      </c>
      <c r="B6900" s="263">
        <v>116.35648793776291</v>
      </c>
    </row>
    <row r="6901" spans="1:2" x14ac:dyDescent="0.25">
      <c r="A6901" s="264">
        <v>6832</v>
      </c>
      <c r="B6901" s="263">
        <v>117.70506546074766</v>
      </c>
    </row>
    <row r="6902" spans="1:2" x14ac:dyDescent="0.25">
      <c r="A6902" s="264">
        <v>6833</v>
      </c>
      <c r="B6902" s="263">
        <v>148.48347887411992</v>
      </c>
    </row>
    <row r="6903" spans="1:2" x14ac:dyDescent="0.25">
      <c r="A6903" s="264">
        <v>6834</v>
      </c>
      <c r="B6903" s="263">
        <v>160.65579351320673</v>
      </c>
    </row>
    <row r="6904" spans="1:2" x14ac:dyDescent="0.25">
      <c r="A6904" s="264">
        <v>6835</v>
      </c>
      <c r="B6904" s="263">
        <v>138.43375602783306</v>
      </c>
    </row>
    <row r="6905" spans="1:2" x14ac:dyDescent="0.25">
      <c r="A6905" s="264">
        <v>6836</v>
      </c>
      <c r="B6905" s="263">
        <v>112.52677636248491</v>
      </c>
    </row>
    <row r="6906" spans="1:2" x14ac:dyDescent="0.25">
      <c r="A6906" s="264">
        <v>6837</v>
      </c>
      <c r="B6906" s="263">
        <v>119.90776465633817</v>
      </c>
    </row>
    <row r="6907" spans="1:2" x14ac:dyDescent="0.25">
      <c r="A6907" s="264">
        <v>6838</v>
      </c>
      <c r="B6907" s="263">
        <v>106.45856865786115</v>
      </c>
    </row>
    <row r="6908" spans="1:2" x14ac:dyDescent="0.25">
      <c r="A6908" s="264">
        <v>6839</v>
      </c>
      <c r="B6908" s="263">
        <v>116.19091016771644</v>
      </c>
    </row>
    <row r="6909" spans="1:2" x14ac:dyDescent="0.25">
      <c r="A6909" s="264">
        <v>6840</v>
      </c>
      <c r="B6909" s="263">
        <v>130.82330239667056</v>
      </c>
    </row>
    <row r="6910" spans="1:2" x14ac:dyDescent="0.25">
      <c r="A6910" s="264">
        <v>6841</v>
      </c>
      <c r="B6910" s="263">
        <v>105.85268654110811</v>
      </c>
    </row>
    <row r="6911" spans="1:2" x14ac:dyDescent="0.25">
      <c r="A6911" s="264">
        <v>6842</v>
      </c>
      <c r="B6911" s="263">
        <v>82.523653244871426</v>
      </c>
    </row>
    <row r="6912" spans="1:2" x14ac:dyDescent="0.25">
      <c r="A6912" s="264">
        <v>6843</v>
      </c>
      <c r="B6912" s="263">
        <v>115.2252371049579</v>
      </c>
    </row>
    <row r="6913" spans="1:2" x14ac:dyDescent="0.25">
      <c r="A6913" s="264">
        <v>6844</v>
      </c>
      <c r="B6913" s="263">
        <v>134.03132314815613</v>
      </c>
    </row>
    <row r="6914" spans="1:2" x14ac:dyDescent="0.25">
      <c r="A6914" s="264">
        <v>6845</v>
      </c>
      <c r="B6914" s="263">
        <v>119.1899667568394</v>
      </c>
    </row>
    <row r="6915" spans="1:2" x14ac:dyDescent="0.25">
      <c r="A6915" s="264">
        <v>6846</v>
      </c>
      <c r="B6915" s="263">
        <v>130.81244187422712</v>
      </c>
    </row>
    <row r="6916" spans="1:2" x14ac:dyDescent="0.25">
      <c r="A6916" s="264">
        <v>6847</v>
      </c>
      <c r="B6916" s="263">
        <v>129.56401074883772</v>
      </c>
    </row>
    <row r="6917" spans="1:2" x14ac:dyDescent="0.25">
      <c r="A6917" s="264">
        <v>6848</v>
      </c>
      <c r="B6917" s="263">
        <v>137.08960656834506</v>
      </c>
    </row>
    <row r="6918" spans="1:2" x14ac:dyDescent="0.25">
      <c r="A6918" s="264">
        <v>6849</v>
      </c>
      <c r="B6918" s="263">
        <v>96.204313013016815</v>
      </c>
    </row>
    <row r="6919" spans="1:2" x14ac:dyDescent="0.25">
      <c r="A6919" s="264">
        <v>6850</v>
      </c>
      <c r="B6919" s="263">
        <v>164.5316052150406</v>
      </c>
    </row>
    <row r="6920" spans="1:2" x14ac:dyDescent="0.25">
      <c r="A6920" s="264">
        <v>6851</v>
      </c>
      <c r="B6920" s="263">
        <v>136.61601711397105</v>
      </c>
    </row>
    <row r="6921" spans="1:2" x14ac:dyDescent="0.25">
      <c r="A6921" s="264">
        <v>6852</v>
      </c>
      <c r="B6921" s="263">
        <v>106.1266072310147</v>
      </c>
    </row>
    <row r="6922" spans="1:2" x14ac:dyDescent="0.25">
      <c r="A6922" s="264">
        <v>6853</v>
      </c>
      <c r="B6922" s="263">
        <v>111.82740509618228</v>
      </c>
    </row>
    <row r="6923" spans="1:2" x14ac:dyDescent="0.25">
      <c r="A6923" s="264">
        <v>6854</v>
      </c>
      <c r="B6923" s="263">
        <v>109.50659277887209</v>
      </c>
    </row>
    <row r="6924" spans="1:2" x14ac:dyDescent="0.25">
      <c r="A6924" s="264">
        <v>6855</v>
      </c>
      <c r="B6924" s="263">
        <v>67.944028124113942</v>
      </c>
    </row>
    <row r="6925" spans="1:2" x14ac:dyDescent="0.25">
      <c r="A6925" s="264">
        <v>6856</v>
      </c>
      <c r="B6925" s="263">
        <v>105.94609527964039</v>
      </c>
    </row>
    <row r="6926" spans="1:2" x14ac:dyDescent="0.25">
      <c r="A6926" s="264">
        <v>6857</v>
      </c>
      <c r="B6926" s="263">
        <v>88.337719496326883</v>
      </c>
    </row>
    <row r="6927" spans="1:2" x14ac:dyDescent="0.25">
      <c r="A6927" s="264">
        <v>6858</v>
      </c>
      <c r="B6927" s="263">
        <v>113.15235981920208</v>
      </c>
    </row>
    <row r="6928" spans="1:2" x14ac:dyDescent="0.25">
      <c r="A6928" s="264">
        <v>6859</v>
      </c>
      <c r="B6928" s="263">
        <v>122.95085714577128</v>
      </c>
    </row>
    <row r="6929" spans="1:2" x14ac:dyDescent="0.25">
      <c r="A6929" s="264">
        <v>6860</v>
      </c>
      <c r="B6929" s="263">
        <v>147.43823097579173</v>
      </c>
    </row>
    <row r="6930" spans="1:2" x14ac:dyDescent="0.25">
      <c r="A6930" s="264">
        <v>6861</v>
      </c>
      <c r="B6930" s="263">
        <v>115.43157055378967</v>
      </c>
    </row>
    <row r="6931" spans="1:2" x14ac:dyDescent="0.25">
      <c r="A6931" s="264">
        <v>6862</v>
      </c>
      <c r="B6931" s="263">
        <v>136.77366576053225</v>
      </c>
    </row>
    <row r="6932" spans="1:2" x14ac:dyDescent="0.25">
      <c r="A6932" s="264">
        <v>6863</v>
      </c>
      <c r="B6932" s="263">
        <v>107.24031710724599</v>
      </c>
    </row>
    <row r="6933" spans="1:2" x14ac:dyDescent="0.25">
      <c r="A6933" s="264">
        <v>6864</v>
      </c>
      <c r="B6933" s="263">
        <v>111.5484440133405</v>
      </c>
    </row>
    <row r="6934" spans="1:2" x14ac:dyDescent="0.25">
      <c r="A6934" s="264">
        <v>6865</v>
      </c>
      <c r="B6934" s="263">
        <v>110.6514660939656</v>
      </c>
    </row>
    <row r="6935" spans="1:2" x14ac:dyDescent="0.25">
      <c r="A6935" s="264">
        <v>6866</v>
      </c>
      <c r="B6935" s="263">
        <v>123.60221859051573</v>
      </c>
    </row>
    <row r="6936" spans="1:2" x14ac:dyDescent="0.25">
      <c r="A6936" s="264">
        <v>6867</v>
      </c>
      <c r="B6936" s="263">
        <v>120.30303565010823</v>
      </c>
    </row>
    <row r="6937" spans="1:2" x14ac:dyDescent="0.25">
      <c r="A6937" s="264">
        <v>6868</v>
      </c>
      <c r="B6937" s="263">
        <v>116.4178130017424</v>
      </c>
    </row>
    <row r="6938" spans="1:2" x14ac:dyDescent="0.25">
      <c r="A6938" s="264">
        <v>6869</v>
      </c>
      <c r="B6938" s="263">
        <v>136.1716040148267</v>
      </c>
    </row>
    <row r="6939" spans="1:2" x14ac:dyDescent="0.25">
      <c r="A6939" s="264">
        <v>6870</v>
      </c>
      <c r="B6939" s="263">
        <v>69.72110905353891</v>
      </c>
    </row>
    <row r="6940" spans="1:2" x14ac:dyDescent="0.25">
      <c r="A6940" s="264">
        <v>6871</v>
      </c>
      <c r="B6940" s="263">
        <v>125.32085430922983</v>
      </c>
    </row>
    <row r="6941" spans="1:2" x14ac:dyDescent="0.25">
      <c r="A6941" s="264">
        <v>6872</v>
      </c>
      <c r="B6941" s="263">
        <v>96.352645198073233</v>
      </c>
    </row>
    <row r="6942" spans="1:2" x14ac:dyDescent="0.25">
      <c r="A6942" s="264">
        <v>6873</v>
      </c>
      <c r="B6942" s="263">
        <v>116.30829066738367</v>
      </c>
    </row>
    <row r="6943" spans="1:2" x14ac:dyDescent="0.25">
      <c r="A6943" s="264">
        <v>6874</v>
      </c>
      <c r="B6943" s="263">
        <v>95.621095340306397</v>
      </c>
    </row>
    <row r="6944" spans="1:2" x14ac:dyDescent="0.25">
      <c r="A6944" s="264">
        <v>6875</v>
      </c>
      <c r="B6944" s="263">
        <v>144.92384128109009</v>
      </c>
    </row>
    <row r="6945" spans="1:2" x14ac:dyDescent="0.25">
      <c r="A6945" s="264">
        <v>6876</v>
      </c>
      <c r="B6945" s="263">
        <v>154.81198913762984</v>
      </c>
    </row>
    <row r="6946" spans="1:2" x14ac:dyDescent="0.25">
      <c r="A6946" s="264">
        <v>6877</v>
      </c>
      <c r="B6946" s="263">
        <v>88.43110115022084</v>
      </c>
    </row>
    <row r="6947" spans="1:2" x14ac:dyDescent="0.25">
      <c r="A6947" s="264">
        <v>6878</v>
      </c>
      <c r="B6947" s="263">
        <v>134.77002128978882</v>
      </c>
    </row>
    <row r="6948" spans="1:2" x14ac:dyDescent="0.25">
      <c r="A6948" s="264">
        <v>6879</v>
      </c>
      <c r="B6948" s="263">
        <v>140.59695301508188</v>
      </c>
    </row>
    <row r="6949" spans="1:2" x14ac:dyDescent="0.25">
      <c r="A6949" s="264">
        <v>6880</v>
      </c>
      <c r="B6949" s="263">
        <v>109.55189331255731</v>
      </c>
    </row>
    <row r="6950" spans="1:2" x14ac:dyDescent="0.25">
      <c r="A6950" s="264">
        <v>6881</v>
      </c>
      <c r="B6950" s="263">
        <v>125.39541897639772</v>
      </c>
    </row>
    <row r="6951" spans="1:2" x14ac:dyDescent="0.25">
      <c r="A6951" s="264">
        <v>6882</v>
      </c>
      <c r="B6951" s="263">
        <v>125.05999581938003</v>
      </c>
    </row>
    <row r="6952" spans="1:2" x14ac:dyDescent="0.25">
      <c r="A6952" s="264">
        <v>6883</v>
      </c>
      <c r="B6952" s="263">
        <v>115.63564638676594</v>
      </c>
    </row>
    <row r="6953" spans="1:2" x14ac:dyDescent="0.25">
      <c r="A6953" s="264">
        <v>6884</v>
      </c>
      <c r="B6953" s="263">
        <v>137.25561987724853</v>
      </c>
    </row>
    <row r="6954" spans="1:2" x14ac:dyDescent="0.25">
      <c r="A6954" s="264">
        <v>6885</v>
      </c>
      <c r="B6954" s="263">
        <v>161.04227789532496</v>
      </c>
    </row>
    <row r="6955" spans="1:2" x14ac:dyDescent="0.25">
      <c r="A6955" s="264">
        <v>6886</v>
      </c>
      <c r="B6955" s="263">
        <v>100.94063606734395</v>
      </c>
    </row>
    <row r="6956" spans="1:2" x14ac:dyDescent="0.25">
      <c r="A6956" s="264">
        <v>6887</v>
      </c>
      <c r="B6956" s="263">
        <v>82.345830821480419</v>
      </c>
    </row>
    <row r="6957" spans="1:2" x14ac:dyDescent="0.25">
      <c r="A6957" s="264">
        <v>6888</v>
      </c>
      <c r="B6957" s="263">
        <v>119.4954249630875</v>
      </c>
    </row>
    <row r="6958" spans="1:2" x14ac:dyDescent="0.25">
      <c r="A6958" s="264">
        <v>6889</v>
      </c>
      <c r="B6958" s="263">
        <v>107.23094144292043</v>
      </c>
    </row>
    <row r="6959" spans="1:2" x14ac:dyDescent="0.25">
      <c r="A6959" s="264">
        <v>6890</v>
      </c>
      <c r="B6959" s="263">
        <v>88.991395530845296</v>
      </c>
    </row>
    <row r="6960" spans="1:2" x14ac:dyDescent="0.25">
      <c r="A6960" s="264">
        <v>6891</v>
      </c>
      <c r="B6960" s="263">
        <v>107.90422234646195</v>
      </c>
    </row>
    <row r="6961" spans="1:2" x14ac:dyDescent="0.25">
      <c r="A6961" s="264">
        <v>6892</v>
      </c>
      <c r="B6961" s="263">
        <v>81.538600242467112</v>
      </c>
    </row>
    <row r="6962" spans="1:2" x14ac:dyDescent="0.25">
      <c r="A6962" s="264">
        <v>6893</v>
      </c>
      <c r="B6962" s="263">
        <v>143.88871710742515</v>
      </c>
    </row>
    <row r="6963" spans="1:2" x14ac:dyDescent="0.25">
      <c r="A6963" s="264">
        <v>6894</v>
      </c>
      <c r="B6963" s="263">
        <v>160.97177320583427</v>
      </c>
    </row>
    <row r="6964" spans="1:2" x14ac:dyDescent="0.25">
      <c r="A6964" s="264">
        <v>6895</v>
      </c>
      <c r="B6964" s="263">
        <v>113.78660126477513</v>
      </c>
    </row>
    <row r="6965" spans="1:2" x14ac:dyDescent="0.25">
      <c r="A6965" s="264">
        <v>6896</v>
      </c>
      <c r="B6965" s="263">
        <v>110.56055270729098</v>
      </c>
    </row>
    <row r="6966" spans="1:2" x14ac:dyDescent="0.25">
      <c r="A6966" s="264">
        <v>6897</v>
      </c>
      <c r="B6966" s="263">
        <v>140.78784517584214</v>
      </c>
    </row>
    <row r="6967" spans="1:2" x14ac:dyDescent="0.25">
      <c r="A6967" s="264">
        <v>6898</v>
      </c>
      <c r="B6967" s="263">
        <v>113.8279992848807</v>
      </c>
    </row>
    <row r="6968" spans="1:2" x14ac:dyDescent="0.25">
      <c r="A6968" s="264">
        <v>6899</v>
      </c>
      <c r="B6968" s="263">
        <v>125.99264615405053</v>
      </c>
    </row>
    <row r="6969" spans="1:2" x14ac:dyDescent="0.25">
      <c r="A6969" s="264">
        <v>6900</v>
      </c>
      <c r="B6969" s="263">
        <v>153.8949766023085</v>
      </c>
    </row>
    <row r="6970" spans="1:2" x14ac:dyDescent="0.25">
      <c r="A6970" s="264">
        <v>6901</v>
      </c>
      <c r="B6970" s="263">
        <v>115.34093957419147</v>
      </c>
    </row>
    <row r="6971" spans="1:2" x14ac:dyDescent="0.25">
      <c r="A6971" s="264">
        <v>6902</v>
      </c>
      <c r="B6971" s="263">
        <v>100.36234592017324</v>
      </c>
    </row>
    <row r="6972" spans="1:2" x14ac:dyDescent="0.25">
      <c r="A6972" s="264">
        <v>6903</v>
      </c>
      <c r="B6972" s="263">
        <v>134.27314821907098</v>
      </c>
    </row>
    <row r="6973" spans="1:2" x14ac:dyDescent="0.25">
      <c r="A6973" s="264">
        <v>6904</v>
      </c>
      <c r="B6973" s="263">
        <v>114.35234714704085</v>
      </c>
    </row>
    <row r="6974" spans="1:2" x14ac:dyDescent="0.25">
      <c r="A6974" s="264">
        <v>6905</v>
      </c>
      <c r="B6974" s="263">
        <v>89.092826156343051</v>
      </c>
    </row>
    <row r="6975" spans="1:2" x14ac:dyDescent="0.25">
      <c r="A6975" s="264">
        <v>6906</v>
      </c>
      <c r="B6975" s="263">
        <v>135.62880655584399</v>
      </c>
    </row>
    <row r="6976" spans="1:2" x14ac:dyDescent="0.25">
      <c r="A6976" s="264">
        <v>6907</v>
      </c>
      <c r="B6976" s="263">
        <v>124.14882438201862</v>
      </c>
    </row>
    <row r="6977" spans="1:2" x14ac:dyDescent="0.25">
      <c r="A6977" s="264">
        <v>6908</v>
      </c>
      <c r="B6977" s="263">
        <v>141.49079509680871</v>
      </c>
    </row>
    <row r="6978" spans="1:2" x14ac:dyDescent="0.25">
      <c r="A6978" s="264">
        <v>6909</v>
      </c>
      <c r="B6978" s="263">
        <v>122.26558895085829</v>
      </c>
    </row>
    <row r="6979" spans="1:2" x14ac:dyDescent="0.25">
      <c r="A6979" s="264">
        <v>6910</v>
      </c>
      <c r="B6979" s="263">
        <v>100.45352308388681</v>
      </c>
    </row>
    <row r="6980" spans="1:2" x14ac:dyDescent="0.25">
      <c r="A6980" s="264">
        <v>6911</v>
      </c>
      <c r="B6980" s="263">
        <v>173.98190313787529</v>
      </c>
    </row>
    <row r="6981" spans="1:2" x14ac:dyDescent="0.25">
      <c r="A6981" s="264">
        <v>6912</v>
      </c>
      <c r="B6981" s="263">
        <v>149.93874577223141</v>
      </c>
    </row>
    <row r="6982" spans="1:2" x14ac:dyDescent="0.25">
      <c r="A6982" s="264">
        <v>6913</v>
      </c>
      <c r="B6982" s="263">
        <v>142.15977137676575</v>
      </c>
    </row>
    <row r="6983" spans="1:2" x14ac:dyDescent="0.25">
      <c r="A6983" s="264">
        <v>6914</v>
      </c>
      <c r="B6983" s="263">
        <v>134.07127331460856</v>
      </c>
    </row>
    <row r="6984" spans="1:2" x14ac:dyDescent="0.25">
      <c r="A6984" s="264">
        <v>6915</v>
      </c>
      <c r="B6984" s="263">
        <v>126.13912248042132</v>
      </c>
    </row>
    <row r="6985" spans="1:2" x14ac:dyDescent="0.25">
      <c r="A6985" s="264">
        <v>6916</v>
      </c>
      <c r="B6985" s="263">
        <v>124.62432263153416</v>
      </c>
    </row>
    <row r="6986" spans="1:2" x14ac:dyDescent="0.25">
      <c r="A6986" s="264">
        <v>6917</v>
      </c>
      <c r="B6986" s="263">
        <v>137.6580687862488</v>
      </c>
    </row>
    <row r="6987" spans="1:2" x14ac:dyDescent="0.25">
      <c r="A6987" s="264">
        <v>6918</v>
      </c>
      <c r="B6987" s="263">
        <v>141.05891254701891</v>
      </c>
    </row>
    <row r="6988" spans="1:2" x14ac:dyDescent="0.25">
      <c r="A6988" s="264">
        <v>6919</v>
      </c>
      <c r="B6988" s="263">
        <v>139.97188942331468</v>
      </c>
    </row>
    <row r="6989" spans="1:2" x14ac:dyDescent="0.25">
      <c r="A6989" s="264">
        <v>6920</v>
      </c>
      <c r="B6989" s="263">
        <v>101.37908782188512</v>
      </c>
    </row>
    <row r="6990" spans="1:2" x14ac:dyDescent="0.25">
      <c r="A6990" s="264">
        <v>6921</v>
      </c>
      <c r="B6990" s="263">
        <v>122.44379149075885</v>
      </c>
    </row>
    <row r="6991" spans="1:2" x14ac:dyDescent="0.25">
      <c r="A6991" s="264">
        <v>6922</v>
      </c>
      <c r="B6991" s="263">
        <v>95.106507608298827</v>
      </c>
    </row>
    <row r="6992" spans="1:2" x14ac:dyDescent="0.25">
      <c r="A6992" s="264">
        <v>6923</v>
      </c>
      <c r="B6992" s="263">
        <v>104.52077114298156</v>
      </c>
    </row>
    <row r="6993" spans="1:2" x14ac:dyDescent="0.25">
      <c r="A6993" s="264">
        <v>6924</v>
      </c>
      <c r="B6993" s="263">
        <v>120.65719014700529</v>
      </c>
    </row>
    <row r="6994" spans="1:2" x14ac:dyDescent="0.25">
      <c r="A6994" s="264">
        <v>6925</v>
      </c>
      <c r="B6994" s="263">
        <v>54.998333381825034</v>
      </c>
    </row>
    <row r="6995" spans="1:2" x14ac:dyDescent="0.25">
      <c r="A6995" s="264">
        <v>6926</v>
      </c>
      <c r="B6995" s="263">
        <v>151.44088444707975</v>
      </c>
    </row>
    <row r="6996" spans="1:2" x14ac:dyDescent="0.25">
      <c r="A6996" s="264">
        <v>6927</v>
      </c>
      <c r="B6996" s="263">
        <v>133.72438990317283</v>
      </c>
    </row>
    <row r="6997" spans="1:2" x14ac:dyDescent="0.25">
      <c r="A6997" s="264">
        <v>6928</v>
      </c>
      <c r="B6997" s="263">
        <v>100.09788542465623</v>
      </c>
    </row>
    <row r="6998" spans="1:2" x14ac:dyDescent="0.25">
      <c r="A6998" s="264">
        <v>6929</v>
      </c>
      <c r="B6998" s="263">
        <v>129.76653200116473</v>
      </c>
    </row>
    <row r="6999" spans="1:2" x14ac:dyDescent="0.25">
      <c r="A6999" s="264">
        <v>6930</v>
      </c>
      <c r="B6999" s="263">
        <v>138.98176412210412</v>
      </c>
    </row>
    <row r="7000" spans="1:2" x14ac:dyDescent="0.25">
      <c r="A7000" s="264">
        <v>6931</v>
      </c>
      <c r="B7000" s="263">
        <v>121.98771158731977</v>
      </c>
    </row>
    <row r="7001" spans="1:2" x14ac:dyDescent="0.25">
      <c r="A7001" s="264">
        <v>6932</v>
      </c>
      <c r="B7001" s="263">
        <v>132.7041585087143</v>
      </c>
    </row>
    <row r="7002" spans="1:2" x14ac:dyDescent="0.25">
      <c r="A7002" s="264">
        <v>6933</v>
      </c>
      <c r="B7002" s="263">
        <v>109.21487630805363</v>
      </c>
    </row>
    <row r="7003" spans="1:2" x14ac:dyDescent="0.25">
      <c r="A7003" s="264">
        <v>6934</v>
      </c>
      <c r="B7003" s="263">
        <v>119.94593638669684</v>
      </c>
    </row>
    <row r="7004" spans="1:2" x14ac:dyDescent="0.25">
      <c r="A7004" s="264">
        <v>6935</v>
      </c>
      <c r="B7004" s="263">
        <v>130.31073132517213</v>
      </c>
    </row>
    <row r="7005" spans="1:2" x14ac:dyDescent="0.25">
      <c r="A7005" s="264">
        <v>6936</v>
      </c>
      <c r="B7005" s="263">
        <v>117.93050987685437</v>
      </c>
    </row>
    <row r="7006" spans="1:2" x14ac:dyDescent="0.25">
      <c r="A7006" s="264">
        <v>6937</v>
      </c>
      <c r="B7006" s="263">
        <v>126.324025568767</v>
      </c>
    </row>
    <row r="7007" spans="1:2" x14ac:dyDescent="0.25">
      <c r="A7007" s="264">
        <v>6938</v>
      </c>
      <c r="B7007" s="263">
        <v>95.816579046567213</v>
      </c>
    </row>
    <row r="7008" spans="1:2" x14ac:dyDescent="0.25">
      <c r="A7008" s="264">
        <v>6939</v>
      </c>
      <c r="B7008" s="263">
        <v>117.26860257724739</v>
      </c>
    </row>
    <row r="7009" spans="1:2" x14ac:dyDescent="0.25">
      <c r="A7009" s="264">
        <v>6940</v>
      </c>
      <c r="B7009" s="263">
        <v>106.62574403880285</v>
      </c>
    </row>
    <row r="7010" spans="1:2" x14ac:dyDescent="0.25">
      <c r="A7010" s="264">
        <v>6941</v>
      </c>
      <c r="B7010" s="263">
        <v>102.84190534740016</v>
      </c>
    </row>
    <row r="7011" spans="1:2" x14ac:dyDescent="0.25">
      <c r="A7011" s="264">
        <v>6942</v>
      </c>
      <c r="B7011" s="263">
        <v>96.169051329864118</v>
      </c>
    </row>
    <row r="7012" spans="1:2" x14ac:dyDescent="0.25">
      <c r="A7012" s="264">
        <v>6943</v>
      </c>
      <c r="B7012" s="263">
        <v>95.589526190129519</v>
      </c>
    </row>
    <row r="7013" spans="1:2" x14ac:dyDescent="0.25">
      <c r="A7013" s="264">
        <v>6944</v>
      </c>
      <c r="B7013" s="263">
        <v>146.967135722416</v>
      </c>
    </row>
    <row r="7014" spans="1:2" x14ac:dyDescent="0.25">
      <c r="A7014" s="264">
        <v>6945</v>
      </c>
      <c r="B7014" s="263">
        <v>99.536801774546277</v>
      </c>
    </row>
    <row r="7015" spans="1:2" x14ac:dyDescent="0.25">
      <c r="A7015" s="264">
        <v>6946</v>
      </c>
      <c r="B7015" s="263">
        <v>102.25281628470111</v>
      </c>
    </row>
    <row r="7016" spans="1:2" x14ac:dyDescent="0.25">
      <c r="A7016" s="264">
        <v>6947</v>
      </c>
      <c r="B7016" s="263">
        <v>163.60233290947679</v>
      </c>
    </row>
    <row r="7017" spans="1:2" x14ac:dyDescent="0.25">
      <c r="A7017" s="264">
        <v>6948</v>
      </c>
      <c r="B7017" s="263">
        <v>130.06944767796475</v>
      </c>
    </row>
    <row r="7018" spans="1:2" x14ac:dyDescent="0.25">
      <c r="A7018" s="264">
        <v>6949</v>
      </c>
      <c r="B7018" s="263">
        <v>158.70602007786249</v>
      </c>
    </row>
    <row r="7019" spans="1:2" x14ac:dyDescent="0.25">
      <c r="A7019" s="264">
        <v>6950</v>
      </c>
      <c r="B7019" s="263">
        <v>150.03690573568522</v>
      </c>
    </row>
    <row r="7020" spans="1:2" x14ac:dyDescent="0.25">
      <c r="A7020" s="264">
        <v>6951</v>
      </c>
      <c r="B7020" s="263">
        <v>158.44310043030018</v>
      </c>
    </row>
    <row r="7021" spans="1:2" x14ac:dyDescent="0.25">
      <c r="A7021" s="264">
        <v>6952</v>
      </c>
      <c r="B7021" s="263">
        <v>101.32883809272752</v>
      </c>
    </row>
    <row r="7022" spans="1:2" x14ac:dyDescent="0.25">
      <c r="A7022" s="264">
        <v>6953</v>
      </c>
      <c r="B7022" s="263">
        <v>89.43600609517631</v>
      </c>
    </row>
    <row r="7023" spans="1:2" x14ac:dyDescent="0.25">
      <c r="A7023" s="264">
        <v>6954</v>
      </c>
      <c r="B7023" s="263">
        <v>91.509976562938931</v>
      </c>
    </row>
    <row r="7024" spans="1:2" x14ac:dyDescent="0.25">
      <c r="A7024" s="264">
        <v>6955</v>
      </c>
      <c r="B7024" s="263">
        <v>109.37016555690458</v>
      </c>
    </row>
    <row r="7025" spans="1:2" x14ac:dyDescent="0.25">
      <c r="A7025" s="264">
        <v>6956</v>
      </c>
      <c r="B7025" s="263">
        <v>111.26483518213439</v>
      </c>
    </row>
    <row r="7026" spans="1:2" x14ac:dyDescent="0.25">
      <c r="A7026" s="264">
        <v>6957</v>
      </c>
      <c r="B7026" s="263">
        <v>113.91588474367224</v>
      </c>
    </row>
    <row r="7027" spans="1:2" x14ac:dyDescent="0.25">
      <c r="A7027" s="264">
        <v>6958</v>
      </c>
      <c r="B7027" s="263">
        <v>126.48444050496444</v>
      </c>
    </row>
    <row r="7028" spans="1:2" x14ac:dyDescent="0.25">
      <c r="A7028" s="264">
        <v>6959</v>
      </c>
      <c r="B7028" s="263">
        <v>79.84182450244262</v>
      </c>
    </row>
    <row r="7029" spans="1:2" x14ac:dyDescent="0.25">
      <c r="A7029" s="264">
        <v>6960</v>
      </c>
      <c r="B7029" s="263">
        <v>146.06967891173119</v>
      </c>
    </row>
    <row r="7030" spans="1:2" x14ac:dyDescent="0.25">
      <c r="A7030" s="264">
        <v>6961</v>
      </c>
      <c r="B7030" s="263">
        <v>125.21992799866376</v>
      </c>
    </row>
    <row r="7031" spans="1:2" x14ac:dyDescent="0.25">
      <c r="A7031" s="264">
        <v>6962</v>
      </c>
      <c r="B7031" s="263">
        <v>132.02889149449044</v>
      </c>
    </row>
    <row r="7032" spans="1:2" x14ac:dyDescent="0.25">
      <c r="A7032" s="264">
        <v>6963</v>
      </c>
      <c r="B7032" s="263">
        <v>122.98085175314294</v>
      </c>
    </row>
    <row r="7033" spans="1:2" x14ac:dyDescent="0.25">
      <c r="A7033" s="264">
        <v>6964</v>
      </c>
      <c r="B7033" s="263">
        <v>88.214928271274573</v>
      </c>
    </row>
    <row r="7034" spans="1:2" x14ac:dyDescent="0.25">
      <c r="A7034" s="264">
        <v>6965</v>
      </c>
      <c r="B7034" s="263">
        <v>128.24113862375165</v>
      </c>
    </row>
    <row r="7035" spans="1:2" x14ac:dyDescent="0.25">
      <c r="A7035" s="264">
        <v>6966</v>
      </c>
      <c r="B7035" s="263">
        <v>77.259910684046247</v>
      </c>
    </row>
    <row r="7036" spans="1:2" x14ac:dyDescent="0.25">
      <c r="A7036" s="264">
        <v>6967</v>
      </c>
      <c r="B7036" s="263">
        <v>149.81485077629651</v>
      </c>
    </row>
    <row r="7037" spans="1:2" x14ac:dyDescent="0.25">
      <c r="A7037" s="264">
        <v>6968</v>
      </c>
      <c r="B7037" s="263">
        <v>113.85408002660922</v>
      </c>
    </row>
    <row r="7038" spans="1:2" x14ac:dyDescent="0.25">
      <c r="A7038" s="264">
        <v>6969</v>
      </c>
      <c r="B7038" s="263">
        <v>132.64193032658022</v>
      </c>
    </row>
    <row r="7039" spans="1:2" x14ac:dyDescent="0.25">
      <c r="A7039" s="264">
        <v>6970</v>
      </c>
      <c r="B7039" s="263">
        <v>136.54502848443491</v>
      </c>
    </row>
    <row r="7040" spans="1:2" x14ac:dyDescent="0.25">
      <c r="A7040" s="264">
        <v>6971</v>
      </c>
      <c r="B7040" s="263">
        <v>133.84783098677423</v>
      </c>
    </row>
    <row r="7041" spans="1:2" x14ac:dyDescent="0.25">
      <c r="A7041" s="264">
        <v>6972</v>
      </c>
      <c r="B7041" s="263">
        <v>89.876570628291077</v>
      </c>
    </row>
    <row r="7042" spans="1:2" x14ac:dyDescent="0.25">
      <c r="A7042" s="264">
        <v>6973</v>
      </c>
      <c r="B7042" s="263">
        <v>100.47145052759365</v>
      </c>
    </row>
    <row r="7043" spans="1:2" x14ac:dyDescent="0.25">
      <c r="A7043" s="264">
        <v>6974</v>
      </c>
      <c r="B7043" s="263">
        <v>177.44824448535178</v>
      </c>
    </row>
    <row r="7044" spans="1:2" x14ac:dyDescent="0.25">
      <c r="A7044" s="264">
        <v>6975</v>
      </c>
      <c r="B7044" s="263">
        <v>121.12908491892995</v>
      </c>
    </row>
    <row r="7045" spans="1:2" x14ac:dyDescent="0.25">
      <c r="A7045" s="264">
        <v>6976</v>
      </c>
      <c r="B7045" s="263">
        <v>91.240468320977698</v>
      </c>
    </row>
    <row r="7046" spans="1:2" x14ac:dyDescent="0.25">
      <c r="A7046" s="264">
        <v>6977</v>
      </c>
      <c r="B7046" s="263">
        <v>147.24093417371989</v>
      </c>
    </row>
    <row r="7047" spans="1:2" x14ac:dyDescent="0.25">
      <c r="A7047" s="264">
        <v>6978</v>
      </c>
      <c r="B7047" s="263">
        <v>170.84372904598564</v>
      </c>
    </row>
    <row r="7048" spans="1:2" x14ac:dyDescent="0.25">
      <c r="A7048" s="264">
        <v>6979</v>
      </c>
      <c r="B7048" s="263">
        <v>101.41491460638969</v>
      </c>
    </row>
    <row r="7049" spans="1:2" x14ac:dyDescent="0.25">
      <c r="A7049" s="264">
        <v>6980</v>
      </c>
      <c r="B7049" s="263">
        <v>105.57783601410347</v>
      </c>
    </row>
    <row r="7050" spans="1:2" x14ac:dyDescent="0.25">
      <c r="A7050" s="264">
        <v>6981</v>
      </c>
      <c r="B7050" s="263">
        <v>136.01753033525031</v>
      </c>
    </row>
    <row r="7051" spans="1:2" x14ac:dyDescent="0.25">
      <c r="A7051" s="264">
        <v>6982</v>
      </c>
      <c r="B7051" s="263">
        <v>137.7743194934078</v>
      </c>
    </row>
    <row r="7052" spans="1:2" x14ac:dyDescent="0.25">
      <c r="A7052" s="264">
        <v>6983</v>
      </c>
      <c r="B7052" s="263">
        <v>124.49199899490483</v>
      </c>
    </row>
    <row r="7053" spans="1:2" x14ac:dyDescent="0.25">
      <c r="A7053" s="264">
        <v>6984</v>
      </c>
      <c r="B7053" s="263">
        <v>100.43293161071088</v>
      </c>
    </row>
    <row r="7054" spans="1:2" x14ac:dyDescent="0.25">
      <c r="A7054" s="264">
        <v>6985</v>
      </c>
      <c r="B7054" s="263">
        <v>92.518273197463884</v>
      </c>
    </row>
    <row r="7055" spans="1:2" x14ac:dyDescent="0.25">
      <c r="A7055" s="264">
        <v>6986</v>
      </c>
      <c r="B7055" s="263">
        <v>124.55952973942048</v>
      </c>
    </row>
    <row r="7056" spans="1:2" x14ac:dyDescent="0.25">
      <c r="A7056" s="264">
        <v>6987</v>
      </c>
      <c r="B7056" s="263">
        <v>102.44446956583968</v>
      </c>
    </row>
    <row r="7057" spans="1:2" x14ac:dyDescent="0.25">
      <c r="A7057" s="264">
        <v>6988</v>
      </c>
      <c r="B7057" s="263">
        <v>120.25332276604992</v>
      </c>
    </row>
    <row r="7058" spans="1:2" x14ac:dyDescent="0.25">
      <c r="A7058" s="264">
        <v>6989</v>
      </c>
      <c r="B7058" s="263">
        <v>88.692066395748427</v>
      </c>
    </row>
    <row r="7059" spans="1:2" x14ac:dyDescent="0.25">
      <c r="A7059" s="264">
        <v>6990</v>
      </c>
      <c r="B7059" s="263">
        <v>136.50131561847965</v>
      </c>
    </row>
    <row r="7060" spans="1:2" x14ac:dyDescent="0.25">
      <c r="A7060" s="264">
        <v>6991</v>
      </c>
      <c r="B7060" s="263">
        <v>171.77098172211711</v>
      </c>
    </row>
    <row r="7061" spans="1:2" x14ac:dyDescent="0.25">
      <c r="A7061" s="264">
        <v>6992</v>
      </c>
      <c r="B7061" s="263">
        <v>149.64454531794695</v>
      </c>
    </row>
    <row r="7062" spans="1:2" x14ac:dyDescent="0.25">
      <c r="A7062" s="264">
        <v>6993</v>
      </c>
      <c r="B7062" s="263">
        <v>100.02096894137476</v>
      </c>
    </row>
    <row r="7063" spans="1:2" x14ac:dyDescent="0.25">
      <c r="A7063" s="264">
        <v>6994</v>
      </c>
      <c r="B7063" s="263">
        <v>92.387014746179176</v>
      </c>
    </row>
    <row r="7064" spans="1:2" x14ac:dyDescent="0.25">
      <c r="A7064" s="264">
        <v>6995</v>
      </c>
      <c r="B7064" s="263">
        <v>86.178598761169013</v>
      </c>
    </row>
    <row r="7065" spans="1:2" x14ac:dyDescent="0.25">
      <c r="A7065" s="264">
        <v>6996</v>
      </c>
      <c r="B7065" s="263">
        <v>130.41539010028688</v>
      </c>
    </row>
    <row r="7066" spans="1:2" x14ac:dyDescent="0.25">
      <c r="A7066" s="264">
        <v>6997</v>
      </c>
      <c r="B7066" s="263">
        <v>110.95079951075101</v>
      </c>
    </row>
    <row r="7067" spans="1:2" x14ac:dyDescent="0.25">
      <c r="A7067" s="264">
        <v>6998</v>
      </c>
      <c r="B7067" s="263">
        <v>110.39728557640898</v>
      </c>
    </row>
    <row r="7068" spans="1:2" x14ac:dyDescent="0.25">
      <c r="A7068" s="264">
        <v>6999</v>
      </c>
      <c r="B7068" s="263">
        <v>117.33327649793723</v>
      </c>
    </row>
    <row r="7069" spans="1:2" x14ac:dyDescent="0.25">
      <c r="A7069" s="264">
        <v>7000</v>
      </c>
      <c r="B7069" s="263">
        <v>145.58748678411303</v>
      </c>
    </row>
    <row r="7070" spans="1:2" x14ac:dyDescent="0.25">
      <c r="A7070" s="264">
        <v>7001</v>
      </c>
      <c r="B7070" s="263">
        <v>136.06292323756216</v>
      </c>
    </row>
    <row r="7071" spans="1:2" x14ac:dyDescent="0.25">
      <c r="A7071" s="264">
        <v>7002</v>
      </c>
      <c r="B7071" s="263">
        <v>118.80455439292979</v>
      </c>
    </row>
    <row r="7072" spans="1:2" x14ac:dyDescent="0.25">
      <c r="A7072" s="264">
        <v>7003</v>
      </c>
      <c r="B7072" s="263">
        <v>121.54149747613094</v>
      </c>
    </row>
    <row r="7073" spans="1:2" x14ac:dyDescent="0.25">
      <c r="A7073" s="264">
        <v>7004</v>
      </c>
      <c r="B7073" s="263">
        <v>59.481172988461793</v>
      </c>
    </row>
    <row r="7074" spans="1:2" x14ac:dyDescent="0.25">
      <c r="A7074" s="264">
        <v>7005</v>
      </c>
      <c r="B7074" s="263">
        <v>133.88218744698071</v>
      </c>
    </row>
    <row r="7075" spans="1:2" x14ac:dyDescent="0.25">
      <c r="A7075" s="264">
        <v>7006</v>
      </c>
      <c r="B7075" s="263">
        <v>110.7927613368179</v>
      </c>
    </row>
    <row r="7076" spans="1:2" x14ac:dyDescent="0.25">
      <c r="A7076" s="264">
        <v>7007</v>
      </c>
      <c r="B7076" s="263">
        <v>153.72458514453231</v>
      </c>
    </row>
    <row r="7077" spans="1:2" x14ac:dyDescent="0.25">
      <c r="A7077" s="264">
        <v>7008</v>
      </c>
      <c r="B7077" s="263">
        <v>145.9238435042796</v>
      </c>
    </row>
    <row r="7078" spans="1:2" x14ac:dyDescent="0.25">
      <c r="A7078" s="264">
        <v>7009</v>
      </c>
      <c r="B7078" s="263">
        <v>111.3555370244424</v>
      </c>
    </row>
    <row r="7079" spans="1:2" x14ac:dyDescent="0.25">
      <c r="A7079" s="264">
        <v>7010</v>
      </c>
      <c r="B7079" s="263">
        <v>91.671981487121428</v>
      </c>
    </row>
    <row r="7080" spans="1:2" x14ac:dyDescent="0.25">
      <c r="A7080" s="264">
        <v>7011</v>
      </c>
      <c r="B7080" s="263">
        <v>115.33595906031648</v>
      </c>
    </row>
    <row r="7081" spans="1:2" x14ac:dyDescent="0.25">
      <c r="A7081" s="264">
        <v>7012</v>
      </c>
      <c r="B7081" s="263">
        <v>132.60344176596627</v>
      </c>
    </row>
    <row r="7082" spans="1:2" x14ac:dyDescent="0.25">
      <c r="A7082" s="264">
        <v>7013</v>
      </c>
      <c r="B7082" s="263">
        <v>94.839750985030221</v>
      </c>
    </row>
    <row r="7083" spans="1:2" x14ac:dyDescent="0.25">
      <c r="A7083" s="264">
        <v>7014</v>
      </c>
      <c r="B7083" s="263">
        <v>63.317086293050565</v>
      </c>
    </row>
    <row r="7084" spans="1:2" x14ac:dyDescent="0.25">
      <c r="A7084" s="264">
        <v>7015</v>
      </c>
      <c r="B7084" s="263">
        <v>114.21280366862263</v>
      </c>
    </row>
    <row r="7085" spans="1:2" x14ac:dyDescent="0.25">
      <c r="A7085" s="264">
        <v>7016</v>
      </c>
      <c r="B7085" s="263">
        <v>166.95132428707245</v>
      </c>
    </row>
    <row r="7086" spans="1:2" x14ac:dyDescent="0.25">
      <c r="A7086" s="264">
        <v>7017</v>
      </c>
      <c r="B7086" s="263">
        <v>76.183297440402441</v>
      </c>
    </row>
    <row r="7087" spans="1:2" x14ac:dyDescent="0.25">
      <c r="A7087" s="264">
        <v>7018</v>
      </c>
      <c r="B7087" s="263">
        <v>123.53722147102721</v>
      </c>
    </row>
    <row r="7088" spans="1:2" x14ac:dyDescent="0.25">
      <c r="A7088" s="264">
        <v>7019</v>
      </c>
      <c r="B7088" s="263">
        <v>126.59734799173957</v>
      </c>
    </row>
    <row r="7089" spans="1:2" x14ac:dyDescent="0.25">
      <c r="A7089" s="264">
        <v>7020</v>
      </c>
      <c r="B7089" s="263">
        <v>81.273766421470256</v>
      </c>
    </row>
    <row r="7090" spans="1:2" x14ac:dyDescent="0.25">
      <c r="A7090" s="264">
        <v>7021</v>
      </c>
      <c r="B7090" s="263">
        <v>89.823862227700459</v>
      </c>
    </row>
    <row r="7091" spans="1:2" x14ac:dyDescent="0.25">
      <c r="A7091" s="264">
        <v>7022</v>
      </c>
      <c r="B7091" s="263">
        <v>117.07075779776811</v>
      </c>
    </row>
    <row r="7092" spans="1:2" x14ac:dyDescent="0.25">
      <c r="A7092" s="264">
        <v>7023</v>
      </c>
      <c r="B7092" s="263">
        <v>144.96906529814314</v>
      </c>
    </row>
    <row r="7093" spans="1:2" x14ac:dyDescent="0.25">
      <c r="A7093" s="264">
        <v>7024</v>
      </c>
      <c r="B7093" s="263">
        <v>121.54376951346558</v>
      </c>
    </row>
    <row r="7094" spans="1:2" x14ac:dyDescent="0.25">
      <c r="A7094" s="264">
        <v>7025</v>
      </c>
      <c r="B7094" s="263">
        <v>88.547047752469751</v>
      </c>
    </row>
    <row r="7095" spans="1:2" x14ac:dyDescent="0.25">
      <c r="A7095" s="264">
        <v>7026</v>
      </c>
      <c r="B7095" s="263">
        <v>143.90576545224252</v>
      </c>
    </row>
    <row r="7096" spans="1:2" x14ac:dyDescent="0.25">
      <c r="A7096" s="264">
        <v>7027</v>
      </c>
      <c r="B7096" s="263">
        <v>120.66031326355889</v>
      </c>
    </row>
    <row r="7097" spans="1:2" x14ac:dyDescent="0.25">
      <c r="A7097" s="264">
        <v>7028</v>
      </c>
      <c r="B7097" s="263">
        <v>114.42450786601472</v>
      </c>
    </row>
    <row r="7098" spans="1:2" x14ac:dyDescent="0.25">
      <c r="A7098" s="264">
        <v>7029</v>
      </c>
      <c r="B7098" s="263">
        <v>87.153274679127151</v>
      </c>
    </row>
    <row r="7099" spans="1:2" x14ac:dyDescent="0.25">
      <c r="A7099" s="264">
        <v>7030</v>
      </c>
      <c r="B7099" s="263">
        <v>123.58558354016448</v>
      </c>
    </row>
    <row r="7100" spans="1:2" x14ac:dyDescent="0.25">
      <c r="A7100" s="264">
        <v>7031</v>
      </c>
      <c r="B7100" s="263">
        <v>113.66492390426357</v>
      </c>
    </row>
    <row r="7101" spans="1:2" x14ac:dyDescent="0.25">
      <c r="A7101" s="264">
        <v>7032</v>
      </c>
      <c r="B7101" s="263">
        <v>140.44071068860453</v>
      </c>
    </row>
    <row r="7102" spans="1:2" x14ac:dyDescent="0.25">
      <c r="A7102" s="264">
        <v>7033</v>
      </c>
      <c r="B7102" s="263">
        <v>144.36061414057838</v>
      </c>
    </row>
    <row r="7103" spans="1:2" x14ac:dyDescent="0.25">
      <c r="A7103" s="264">
        <v>7034</v>
      </c>
      <c r="B7103" s="263">
        <v>169.56629134692804</v>
      </c>
    </row>
    <row r="7104" spans="1:2" x14ac:dyDescent="0.25">
      <c r="A7104" s="264">
        <v>7035</v>
      </c>
      <c r="B7104" s="263">
        <v>104.2952227814983</v>
      </c>
    </row>
    <row r="7105" spans="1:2" x14ac:dyDescent="0.25">
      <c r="A7105" s="264">
        <v>7036</v>
      </c>
      <c r="B7105" s="263">
        <v>120.06518509481151</v>
      </c>
    </row>
    <row r="7106" spans="1:2" x14ac:dyDescent="0.25">
      <c r="A7106" s="264">
        <v>7037</v>
      </c>
      <c r="B7106" s="263">
        <v>95.960263775123778</v>
      </c>
    </row>
    <row r="7107" spans="1:2" x14ac:dyDescent="0.25">
      <c r="A7107" s="264">
        <v>7038</v>
      </c>
      <c r="B7107" s="263">
        <v>132.61988222146718</v>
      </c>
    </row>
    <row r="7108" spans="1:2" x14ac:dyDescent="0.25">
      <c r="A7108" s="264">
        <v>7039</v>
      </c>
      <c r="B7108" s="263">
        <v>138.44270845856619</v>
      </c>
    </row>
    <row r="7109" spans="1:2" x14ac:dyDescent="0.25">
      <c r="A7109" s="264">
        <v>7040</v>
      </c>
      <c r="B7109" s="263">
        <v>89.235389430288521</v>
      </c>
    </row>
    <row r="7110" spans="1:2" x14ac:dyDescent="0.25">
      <c r="A7110" s="264">
        <v>7041</v>
      </c>
      <c r="B7110" s="263">
        <v>118.55376073307563</v>
      </c>
    </row>
    <row r="7111" spans="1:2" x14ac:dyDescent="0.25">
      <c r="A7111" s="264">
        <v>7042</v>
      </c>
      <c r="B7111" s="263">
        <v>112.66162689866016</v>
      </c>
    </row>
    <row r="7112" spans="1:2" x14ac:dyDescent="0.25">
      <c r="A7112" s="264">
        <v>7043</v>
      </c>
      <c r="B7112" s="263">
        <v>118.73701153236948</v>
      </c>
    </row>
    <row r="7113" spans="1:2" x14ac:dyDescent="0.25">
      <c r="A7113" s="264">
        <v>7044</v>
      </c>
      <c r="B7113" s="263">
        <v>114.45071692147479</v>
      </c>
    </row>
    <row r="7114" spans="1:2" x14ac:dyDescent="0.25">
      <c r="A7114" s="264">
        <v>7045</v>
      </c>
      <c r="B7114" s="263">
        <v>126.55519640019763</v>
      </c>
    </row>
    <row r="7115" spans="1:2" x14ac:dyDescent="0.25">
      <c r="A7115" s="264">
        <v>7046</v>
      </c>
      <c r="B7115" s="263">
        <v>107.03531114314637</v>
      </c>
    </row>
    <row r="7116" spans="1:2" x14ac:dyDescent="0.25">
      <c r="A7116" s="264">
        <v>7047</v>
      </c>
      <c r="B7116" s="263">
        <v>109.4798314474006</v>
      </c>
    </row>
    <row r="7117" spans="1:2" x14ac:dyDescent="0.25">
      <c r="A7117" s="264">
        <v>7048</v>
      </c>
      <c r="B7117" s="263">
        <v>95.447074172425687</v>
      </c>
    </row>
    <row r="7118" spans="1:2" x14ac:dyDescent="0.25">
      <c r="A7118" s="264">
        <v>7049</v>
      </c>
      <c r="B7118" s="263">
        <v>115.8436783178681</v>
      </c>
    </row>
    <row r="7119" spans="1:2" x14ac:dyDescent="0.25">
      <c r="A7119" s="264">
        <v>7050</v>
      </c>
      <c r="B7119" s="263">
        <v>160.68082091977004</v>
      </c>
    </row>
    <row r="7120" spans="1:2" x14ac:dyDescent="0.25">
      <c r="A7120" s="264">
        <v>7051</v>
      </c>
      <c r="B7120" s="263">
        <v>137.23640216170662</v>
      </c>
    </row>
    <row r="7121" spans="1:2" x14ac:dyDescent="0.25">
      <c r="A7121" s="264">
        <v>7052</v>
      </c>
      <c r="B7121" s="263">
        <v>135.87223206659053</v>
      </c>
    </row>
    <row r="7122" spans="1:2" x14ac:dyDescent="0.25">
      <c r="A7122" s="264">
        <v>7053</v>
      </c>
      <c r="B7122" s="263">
        <v>105.20164276690259</v>
      </c>
    </row>
    <row r="7123" spans="1:2" x14ac:dyDescent="0.25">
      <c r="A7123" s="264">
        <v>7054</v>
      </c>
      <c r="B7123" s="263">
        <v>129.70518885366673</v>
      </c>
    </row>
    <row r="7124" spans="1:2" x14ac:dyDescent="0.25">
      <c r="A7124" s="264">
        <v>7055</v>
      </c>
      <c r="B7124" s="263">
        <v>134.06080708471316</v>
      </c>
    </row>
    <row r="7125" spans="1:2" x14ac:dyDescent="0.25">
      <c r="A7125" s="264">
        <v>7056</v>
      </c>
      <c r="B7125" s="263">
        <v>136.28041769785435</v>
      </c>
    </row>
    <row r="7126" spans="1:2" x14ac:dyDescent="0.25">
      <c r="A7126" s="264">
        <v>7057</v>
      </c>
      <c r="B7126" s="263">
        <v>132.4052911031925</v>
      </c>
    </row>
    <row r="7127" spans="1:2" x14ac:dyDescent="0.25">
      <c r="A7127" s="264">
        <v>7058</v>
      </c>
      <c r="B7127" s="263">
        <v>121.33312752727906</v>
      </c>
    </row>
    <row r="7128" spans="1:2" x14ac:dyDescent="0.25">
      <c r="A7128" s="264">
        <v>7059</v>
      </c>
      <c r="B7128" s="263">
        <v>102.73754452771428</v>
      </c>
    </row>
    <row r="7129" spans="1:2" x14ac:dyDescent="0.25">
      <c r="A7129" s="264">
        <v>7060</v>
      </c>
      <c r="B7129" s="263">
        <v>158.92131509064711</v>
      </c>
    </row>
    <row r="7130" spans="1:2" x14ac:dyDescent="0.25">
      <c r="A7130" s="264">
        <v>7061</v>
      </c>
      <c r="B7130" s="263">
        <v>123.63834427829541</v>
      </c>
    </row>
    <row r="7131" spans="1:2" x14ac:dyDescent="0.25">
      <c r="A7131" s="264">
        <v>7062</v>
      </c>
      <c r="B7131" s="263">
        <v>149.62040029614431</v>
      </c>
    </row>
    <row r="7132" spans="1:2" x14ac:dyDescent="0.25">
      <c r="A7132" s="264">
        <v>7063</v>
      </c>
      <c r="B7132" s="263">
        <v>102.49479723417787</v>
      </c>
    </row>
    <row r="7133" spans="1:2" x14ac:dyDescent="0.25">
      <c r="A7133" s="264">
        <v>7064</v>
      </c>
      <c r="B7133" s="263">
        <v>110.15898404818938</v>
      </c>
    </row>
    <row r="7134" spans="1:2" x14ac:dyDescent="0.25">
      <c r="A7134" s="264">
        <v>7065</v>
      </c>
      <c r="B7134" s="263">
        <v>122.40585526435841</v>
      </c>
    </row>
    <row r="7135" spans="1:2" x14ac:dyDescent="0.25">
      <c r="A7135" s="264">
        <v>7066</v>
      </c>
      <c r="B7135" s="263">
        <v>129.28919637143619</v>
      </c>
    </row>
    <row r="7136" spans="1:2" x14ac:dyDescent="0.25">
      <c r="A7136" s="264">
        <v>7067</v>
      </c>
      <c r="B7136" s="263">
        <v>114.65641473861076</v>
      </c>
    </row>
    <row r="7137" spans="1:2" x14ac:dyDescent="0.25">
      <c r="A7137" s="264">
        <v>7068</v>
      </c>
      <c r="B7137" s="263">
        <v>132.32409967222929</v>
      </c>
    </row>
    <row r="7138" spans="1:2" x14ac:dyDescent="0.25">
      <c r="A7138" s="264">
        <v>7069</v>
      </c>
      <c r="B7138" s="263">
        <v>110.59094522053516</v>
      </c>
    </row>
    <row r="7139" spans="1:2" x14ac:dyDescent="0.25">
      <c r="A7139" s="264">
        <v>7070</v>
      </c>
      <c r="B7139" s="263">
        <v>139.78986751195842</v>
      </c>
    </row>
    <row r="7140" spans="1:2" x14ac:dyDescent="0.25">
      <c r="A7140" s="264">
        <v>7071</v>
      </c>
      <c r="B7140" s="263">
        <v>129.10623732151038</v>
      </c>
    </row>
    <row r="7141" spans="1:2" x14ac:dyDescent="0.25">
      <c r="A7141" s="264">
        <v>7072</v>
      </c>
      <c r="B7141" s="263">
        <v>125.42747582637941</v>
      </c>
    </row>
    <row r="7142" spans="1:2" x14ac:dyDescent="0.25">
      <c r="A7142" s="264">
        <v>7073</v>
      </c>
      <c r="B7142" s="263">
        <v>141.09110806805717</v>
      </c>
    </row>
    <row r="7143" spans="1:2" x14ac:dyDescent="0.25">
      <c r="A7143" s="264">
        <v>7074</v>
      </c>
      <c r="B7143" s="263">
        <v>131.76136813304521</v>
      </c>
    </row>
    <row r="7144" spans="1:2" x14ac:dyDescent="0.25">
      <c r="A7144" s="264">
        <v>7075</v>
      </c>
      <c r="B7144" s="263">
        <v>101.02668844555325</v>
      </c>
    </row>
    <row r="7145" spans="1:2" x14ac:dyDescent="0.25">
      <c r="A7145" s="264">
        <v>7076</v>
      </c>
      <c r="B7145" s="263">
        <v>105.01700779917279</v>
      </c>
    </row>
    <row r="7146" spans="1:2" x14ac:dyDescent="0.25">
      <c r="A7146" s="264">
        <v>7077</v>
      </c>
      <c r="B7146" s="263">
        <v>85.725952822294531</v>
      </c>
    </row>
    <row r="7147" spans="1:2" x14ac:dyDescent="0.25">
      <c r="A7147" s="264">
        <v>7078</v>
      </c>
      <c r="B7147" s="263">
        <v>100.38537175340051</v>
      </c>
    </row>
    <row r="7148" spans="1:2" x14ac:dyDescent="0.25">
      <c r="A7148" s="264">
        <v>7079</v>
      </c>
      <c r="B7148" s="263">
        <v>128.73687764707674</v>
      </c>
    </row>
    <row r="7149" spans="1:2" x14ac:dyDescent="0.25">
      <c r="A7149" s="264">
        <v>7080</v>
      </c>
      <c r="B7149" s="263">
        <v>89.146051374215432</v>
      </c>
    </row>
    <row r="7150" spans="1:2" x14ac:dyDescent="0.25">
      <c r="A7150" s="264">
        <v>7081</v>
      </c>
      <c r="B7150" s="263">
        <v>114.0457910914169</v>
      </c>
    </row>
    <row r="7151" spans="1:2" x14ac:dyDescent="0.25">
      <c r="A7151" s="264">
        <v>7082</v>
      </c>
      <c r="B7151" s="263">
        <v>139.45735052455649</v>
      </c>
    </row>
    <row r="7152" spans="1:2" x14ac:dyDescent="0.25">
      <c r="A7152" s="264">
        <v>7083</v>
      </c>
      <c r="B7152" s="263">
        <v>111.26609889247078</v>
      </c>
    </row>
    <row r="7153" spans="1:2" x14ac:dyDescent="0.25">
      <c r="A7153" s="264">
        <v>7084</v>
      </c>
      <c r="B7153" s="263">
        <v>117.82820283215169</v>
      </c>
    </row>
    <row r="7154" spans="1:2" x14ac:dyDescent="0.25">
      <c r="A7154" s="264">
        <v>7085</v>
      </c>
      <c r="B7154" s="263">
        <v>148.20766449976404</v>
      </c>
    </row>
    <row r="7155" spans="1:2" x14ac:dyDescent="0.25">
      <c r="A7155" s="264">
        <v>7086</v>
      </c>
      <c r="B7155" s="263">
        <v>101.0938527697846</v>
      </c>
    </row>
    <row r="7156" spans="1:2" x14ac:dyDescent="0.25">
      <c r="A7156" s="264">
        <v>7087</v>
      </c>
      <c r="B7156" s="263">
        <v>110.78190124478135</v>
      </c>
    </row>
    <row r="7157" spans="1:2" x14ac:dyDescent="0.25">
      <c r="A7157" s="264">
        <v>7088</v>
      </c>
      <c r="B7157" s="263">
        <v>128.83618678930941</v>
      </c>
    </row>
    <row r="7158" spans="1:2" x14ac:dyDescent="0.25">
      <c r="A7158" s="264">
        <v>7089</v>
      </c>
      <c r="B7158" s="263">
        <v>79.778064069614175</v>
      </c>
    </row>
    <row r="7159" spans="1:2" x14ac:dyDescent="0.25">
      <c r="A7159" s="264">
        <v>7090</v>
      </c>
      <c r="B7159" s="263">
        <v>140.84919298997562</v>
      </c>
    </row>
    <row r="7160" spans="1:2" x14ac:dyDescent="0.25">
      <c r="A7160" s="264">
        <v>7091</v>
      </c>
      <c r="B7160" s="263">
        <v>109.56970900333219</v>
      </c>
    </row>
    <row r="7161" spans="1:2" x14ac:dyDescent="0.25">
      <c r="A7161" s="264">
        <v>7092</v>
      </c>
      <c r="B7161" s="263">
        <v>131.77807865792772</v>
      </c>
    </row>
    <row r="7162" spans="1:2" x14ac:dyDescent="0.25">
      <c r="A7162" s="264">
        <v>7093</v>
      </c>
      <c r="B7162" s="263">
        <v>75.416379225295884</v>
      </c>
    </row>
    <row r="7163" spans="1:2" x14ac:dyDescent="0.25">
      <c r="A7163" s="264">
        <v>7094</v>
      </c>
      <c r="B7163" s="263">
        <v>153.71198790474557</v>
      </c>
    </row>
    <row r="7164" spans="1:2" x14ac:dyDescent="0.25">
      <c r="A7164" s="264">
        <v>7095</v>
      </c>
      <c r="B7164" s="263">
        <v>123.47247854412727</v>
      </c>
    </row>
    <row r="7165" spans="1:2" x14ac:dyDescent="0.25">
      <c r="A7165" s="264">
        <v>7096</v>
      </c>
      <c r="B7165" s="263">
        <v>138.07535043412241</v>
      </c>
    </row>
    <row r="7166" spans="1:2" x14ac:dyDescent="0.25">
      <c r="A7166" s="264">
        <v>7097</v>
      </c>
      <c r="B7166" s="263">
        <v>118.00788155126494</v>
      </c>
    </row>
    <row r="7167" spans="1:2" x14ac:dyDescent="0.25">
      <c r="A7167" s="264">
        <v>7098</v>
      </c>
      <c r="B7167" s="263">
        <v>124.94780722035199</v>
      </c>
    </row>
    <row r="7168" spans="1:2" x14ac:dyDescent="0.25">
      <c r="A7168" s="264">
        <v>7099</v>
      </c>
      <c r="B7168" s="263">
        <v>85.961064752015858</v>
      </c>
    </row>
    <row r="7169" spans="1:2" x14ac:dyDescent="0.25">
      <c r="A7169" s="264">
        <v>7100</v>
      </c>
      <c r="B7169" s="263">
        <v>133.76369519912109</v>
      </c>
    </row>
    <row r="7170" spans="1:2" x14ac:dyDescent="0.25">
      <c r="A7170" s="264">
        <v>7101</v>
      </c>
      <c r="B7170" s="263">
        <v>98.942767182548693</v>
      </c>
    </row>
    <row r="7171" spans="1:2" x14ac:dyDescent="0.25">
      <c r="A7171" s="264">
        <v>7102</v>
      </c>
      <c r="B7171" s="263">
        <v>110.57716492170826</v>
      </c>
    </row>
    <row r="7172" spans="1:2" x14ac:dyDescent="0.25">
      <c r="A7172" s="264">
        <v>7103</v>
      </c>
      <c r="B7172" s="263">
        <v>106.58463330106815</v>
      </c>
    </row>
    <row r="7173" spans="1:2" x14ac:dyDescent="0.25">
      <c r="A7173" s="264">
        <v>7104</v>
      </c>
      <c r="B7173" s="263">
        <v>118.09736865120242</v>
      </c>
    </row>
    <row r="7174" spans="1:2" x14ac:dyDescent="0.25">
      <c r="A7174" s="264">
        <v>7105</v>
      </c>
      <c r="B7174" s="263">
        <v>107.83184835562605</v>
      </c>
    </row>
    <row r="7175" spans="1:2" x14ac:dyDescent="0.25">
      <c r="A7175" s="264">
        <v>7106</v>
      </c>
      <c r="B7175" s="263">
        <v>114.70727469738296</v>
      </c>
    </row>
    <row r="7176" spans="1:2" x14ac:dyDescent="0.25">
      <c r="A7176" s="264">
        <v>7107</v>
      </c>
      <c r="B7176" s="263">
        <v>112.94150539291202</v>
      </c>
    </row>
    <row r="7177" spans="1:2" x14ac:dyDescent="0.25">
      <c r="A7177" s="264">
        <v>7108</v>
      </c>
      <c r="B7177" s="263">
        <v>125.82150554064157</v>
      </c>
    </row>
    <row r="7178" spans="1:2" x14ac:dyDescent="0.25">
      <c r="A7178" s="264">
        <v>7109</v>
      </c>
      <c r="B7178" s="263">
        <v>140.71668256124363</v>
      </c>
    </row>
    <row r="7179" spans="1:2" x14ac:dyDescent="0.25">
      <c r="A7179" s="264">
        <v>7110</v>
      </c>
      <c r="B7179" s="263">
        <v>118.19980149046535</v>
      </c>
    </row>
    <row r="7180" spans="1:2" x14ac:dyDescent="0.25">
      <c r="A7180" s="264">
        <v>7111</v>
      </c>
      <c r="B7180" s="263">
        <v>142.01371675556629</v>
      </c>
    </row>
    <row r="7181" spans="1:2" x14ac:dyDescent="0.25">
      <c r="A7181" s="264">
        <v>7112</v>
      </c>
      <c r="B7181" s="263">
        <v>128.42525568695169</v>
      </c>
    </row>
    <row r="7182" spans="1:2" x14ac:dyDescent="0.25">
      <c r="A7182" s="264">
        <v>7113</v>
      </c>
      <c r="B7182" s="263">
        <v>147.15035170367611</v>
      </c>
    </row>
    <row r="7183" spans="1:2" x14ac:dyDescent="0.25">
      <c r="A7183" s="264">
        <v>7114</v>
      </c>
      <c r="B7183" s="263">
        <v>127.5461197393474</v>
      </c>
    </row>
    <row r="7184" spans="1:2" x14ac:dyDescent="0.25">
      <c r="A7184" s="264">
        <v>7115</v>
      </c>
      <c r="B7184" s="263">
        <v>94.495005290662888</v>
      </c>
    </row>
    <row r="7185" spans="1:2" x14ac:dyDescent="0.25">
      <c r="A7185" s="264">
        <v>7116</v>
      </c>
      <c r="B7185" s="263">
        <v>114.01636435209748</v>
      </c>
    </row>
    <row r="7186" spans="1:2" x14ac:dyDescent="0.25">
      <c r="A7186" s="264">
        <v>7117</v>
      </c>
      <c r="B7186" s="263">
        <v>171.5551508383426</v>
      </c>
    </row>
    <row r="7187" spans="1:2" x14ac:dyDescent="0.25">
      <c r="A7187" s="264">
        <v>7118</v>
      </c>
      <c r="B7187" s="263">
        <v>126.84810018911392</v>
      </c>
    </row>
    <row r="7188" spans="1:2" x14ac:dyDescent="0.25">
      <c r="A7188" s="264">
        <v>7119</v>
      </c>
      <c r="B7188" s="263">
        <v>120.70985706650134</v>
      </c>
    </row>
    <row r="7189" spans="1:2" x14ac:dyDescent="0.25">
      <c r="A7189" s="264">
        <v>7120</v>
      </c>
      <c r="B7189" s="263">
        <v>109.69790888992058</v>
      </c>
    </row>
    <row r="7190" spans="1:2" x14ac:dyDescent="0.25">
      <c r="A7190" s="264">
        <v>7121</v>
      </c>
      <c r="B7190" s="263">
        <v>145.40170361297447</v>
      </c>
    </row>
    <row r="7191" spans="1:2" x14ac:dyDescent="0.25">
      <c r="A7191" s="264">
        <v>7122</v>
      </c>
      <c r="B7191" s="263">
        <v>80.603887879152808</v>
      </c>
    </row>
    <row r="7192" spans="1:2" x14ac:dyDescent="0.25">
      <c r="A7192" s="264">
        <v>7123</v>
      </c>
      <c r="B7192" s="263">
        <v>114.94526272981908</v>
      </c>
    </row>
    <row r="7193" spans="1:2" x14ac:dyDescent="0.25">
      <c r="A7193" s="264">
        <v>7124</v>
      </c>
      <c r="B7193" s="263">
        <v>105.12165165793351</v>
      </c>
    </row>
    <row r="7194" spans="1:2" x14ac:dyDescent="0.25">
      <c r="A7194" s="264">
        <v>7125</v>
      </c>
      <c r="B7194" s="263">
        <v>108.47706778217487</v>
      </c>
    </row>
    <row r="7195" spans="1:2" x14ac:dyDescent="0.25">
      <c r="A7195" s="264">
        <v>7126</v>
      </c>
      <c r="B7195" s="263">
        <v>113.4472944567316</v>
      </c>
    </row>
    <row r="7196" spans="1:2" x14ac:dyDescent="0.25">
      <c r="A7196" s="264">
        <v>7127</v>
      </c>
      <c r="B7196" s="263">
        <v>126.60929753516675</v>
      </c>
    </row>
    <row r="7197" spans="1:2" x14ac:dyDescent="0.25">
      <c r="A7197" s="264">
        <v>7128</v>
      </c>
      <c r="B7197" s="263">
        <v>123.77020424643273</v>
      </c>
    </row>
    <row r="7198" spans="1:2" x14ac:dyDescent="0.25">
      <c r="A7198" s="264">
        <v>7129</v>
      </c>
      <c r="B7198" s="263">
        <v>114.156151212914</v>
      </c>
    </row>
    <row r="7199" spans="1:2" x14ac:dyDescent="0.25">
      <c r="A7199" s="264">
        <v>7130</v>
      </c>
      <c r="B7199" s="263">
        <v>108.65316903819783</v>
      </c>
    </row>
    <row r="7200" spans="1:2" x14ac:dyDescent="0.25">
      <c r="A7200" s="264">
        <v>7131</v>
      </c>
      <c r="B7200" s="263">
        <v>100.65315405087409</v>
      </c>
    </row>
    <row r="7201" spans="1:2" x14ac:dyDescent="0.25">
      <c r="A7201" s="264">
        <v>7132</v>
      </c>
      <c r="B7201" s="263">
        <v>115.78791438084468</v>
      </c>
    </row>
    <row r="7202" spans="1:2" x14ac:dyDescent="0.25">
      <c r="A7202" s="264">
        <v>7133</v>
      </c>
      <c r="B7202" s="263">
        <v>134.02590511477283</v>
      </c>
    </row>
    <row r="7203" spans="1:2" x14ac:dyDescent="0.25">
      <c r="A7203" s="264">
        <v>7134</v>
      </c>
      <c r="B7203" s="263">
        <v>105.78346059736562</v>
      </c>
    </row>
    <row r="7204" spans="1:2" x14ac:dyDescent="0.25">
      <c r="A7204" s="264">
        <v>7135</v>
      </c>
      <c r="B7204" s="263">
        <v>169.55524588147028</v>
      </c>
    </row>
    <row r="7205" spans="1:2" x14ac:dyDescent="0.25">
      <c r="A7205" s="264">
        <v>7136</v>
      </c>
      <c r="B7205" s="263">
        <v>137.41712072894555</v>
      </c>
    </row>
    <row r="7206" spans="1:2" x14ac:dyDescent="0.25">
      <c r="A7206" s="264">
        <v>7137</v>
      </c>
      <c r="B7206" s="263">
        <v>75.700339388801041</v>
      </c>
    </row>
    <row r="7207" spans="1:2" x14ac:dyDescent="0.25">
      <c r="A7207" s="264">
        <v>7138</v>
      </c>
      <c r="B7207" s="263">
        <v>85.755801083416259</v>
      </c>
    </row>
    <row r="7208" spans="1:2" x14ac:dyDescent="0.25">
      <c r="A7208" s="264">
        <v>7139</v>
      </c>
      <c r="B7208" s="263">
        <v>109.63242956011501</v>
      </c>
    </row>
    <row r="7209" spans="1:2" x14ac:dyDescent="0.25">
      <c r="A7209" s="264">
        <v>7140</v>
      </c>
      <c r="B7209" s="263">
        <v>118.10971648721916</v>
      </c>
    </row>
    <row r="7210" spans="1:2" x14ac:dyDescent="0.25">
      <c r="A7210" s="264">
        <v>7141</v>
      </c>
      <c r="B7210" s="263">
        <v>104.98217167285947</v>
      </c>
    </row>
    <row r="7211" spans="1:2" x14ac:dyDescent="0.25">
      <c r="A7211" s="264">
        <v>7142</v>
      </c>
      <c r="B7211" s="263">
        <v>119.7789582104362</v>
      </c>
    </row>
    <row r="7212" spans="1:2" x14ac:dyDescent="0.25">
      <c r="A7212" s="264">
        <v>7143</v>
      </c>
      <c r="B7212" s="263">
        <v>143.07287037834581</v>
      </c>
    </row>
    <row r="7213" spans="1:2" x14ac:dyDescent="0.25">
      <c r="A7213" s="264">
        <v>7144</v>
      </c>
      <c r="B7213" s="263">
        <v>145.609362311479</v>
      </c>
    </row>
    <row r="7214" spans="1:2" x14ac:dyDescent="0.25">
      <c r="A7214" s="264">
        <v>7145</v>
      </c>
      <c r="B7214" s="263">
        <v>112.99872832801286</v>
      </c>
    </row>
    <row r="7215" spans="1:2" x14ac:dyDescent="0.25">
      <c r="A7215" s="264">
        <v>7146</v>
      </c>
      <c r="B7215" s="263">
        <v>134.81624904987356</v>
      </c>
    </row>
    <row r="7216" spans="1:2" x14ac:dyDescent="0.25">
      <c r="A7216" s="264">
        <v>7147</v>
      </c>
      <c r="B7216" s="263">
        <v>134.38346461528505</v>
      </c>
    </row>
    <row r="7217" spans="1:2" x14ac:dyDescent="0.25">
      <c r="A7217" s="264">
        <v>7148</v>
      </c>
      <c r="B7217" s="263">
        <v>119.01878480700314</v>
      </c>
    </row>
    <row r="7218" spans="1:2" x14ac:dyDescent="0.25">
      <c r="A7218" s="264">
        <v>7149</v>
      </c>
      <c r="B7218" s="263">
        <v>115.7671812463087</v>
      </c>
    </row>
    <row r="7219" spans="1:2" x14ac:dyDescent="0.25">
      <c r="A7219" s="264">
        <v>7150</v>
      </c>
      <c r="B7219" s="263">
        <v>126.16398437400647</v>
      </c>
    </row>
    <row r="7220" spans="1:2" x14ac:dyDescent="0.25">
      <c r="A7220" s="264">
        <v>7151</v>
      </c>
      <c r="B7220" s="263">
        <v>104.74553767608018</v>
      </c>
    </row>
    <row r="7221" spans="1:2" x14ac:dyDescent="0.25">
      <c r="A7221" s="264">
        <v>7152</v>
      </c>
      <c r="B7221" s="263">
        <v>164.60279581672165</v>
      </c>
    </row>
    <row r="7222" spans="1:2" x14ac:dyDescent="0.25">
      <c r="A7222" s="264">
        <v>7153</v>
      </c>
      <c r="B7222" s="263">
        <v>133.26945466153711</v>
      </c>
    </row>
    <row r="7223" spans="1:2" x14ac:dyDescent="0.25">
      <c r="A7223" s="264">
        <v>7154</v>
      </c>
      <c r="B7223" s="263">
        <v>107.44787549266778</v>
      </c>
    </row>
    <row r="7224" spans="1:2" x14ac:dyDescent="0.25">
      <c r="A7224" s="264">
        <v>7155</v>
      </c>
      <c r="B7224" s="263">
        <v>148.93994203483214</v>
      </c>
    </row>
    <row r="7225" spans="1:2" x14ac:dyDescent="0.25">
      <c r="A7225" s="264">
        <v>7156</v>
      </c>
      <c r="B7225" s="263">
        <v>83.665221203915308</v>
      </c>
    </row>
    <row r="7226" spans="1:2" x14ac:dyDescent="0.25">
      <c r="A7226" s="264">
        <v>7157</v>
      </c>
      <c r="B7226" s="263">
        <v>129.38041792698669</v>
      </c>
    </row>
    <row r="7227" spans="1:2" x14ac:dyDescent="0.25">
      <c r="A7227" s="264">
        <v>7158</v>
      </c>
      <c r="B7227" s="263">
        <v>103.8774743647722</v>
      </c>
    </row>
    <row r="7228" spans="1:2" x14ac:dyDescent="0.25">
      <c r="A7228" s="264">
        <v>7159</v>
      </c>
      <c r="B7228" s="263">
        <v>83.607666959551068</v>
      </c>
    </row>
    <row r="7229" spans="1:2" x14ac:dyDescent="0.25">
      <c r="A7229" s="264">
        <v>7160</v>
      </c>
      <c r="B7229" s="263">
        <v>101.27659111154367</v>
      </c>
    </row>
    <row r="7230" spans="1:2" x14ac:dyDescent="0.25">
      <c r="A7230" s="264">
        <v>7161</v>
      </c>
      <c r="B7230" s="263">
        <v>171.46164117545572</v>
      </c>
    </row>
    <row r="7231" spans="1:2" x14ac:dyDescent="0.25">
      <c r="A7231" s="264">
        <v>7162</v>
      </c>
      <c r="B7231" s="263">
        <v>148.19989536480568</v>
      </c>
    </row>
    <row r="7232" spans="1:2" x14ac:dyDescent="0.25">
      <c r="A7232" s="264">
        <v>7163</v>
      </c>
      <c r="B7232" s="263">
        <v>100.42793849270201</v>
      </c>
    </row>
    <row r="7233" spans="1:2" x14ac:dyDescent="0.25">
      <c r="A7233" s="264">
        <v>7164</v>
      </c>
      <c r="B7233" s="263">
        <v>130.34938089646332</v>
      </c>
    </row>
    <row r="7234" spans="1:2" x14ac:dyDescent="0.25">
      <c r="A7234" s="264">
        <v>7165</v>
      </c>
      <c r="B7234" s="263">
        <v>134.75729700844701</v>
      </c>
    </row>
    <row r="7235" spans="1:2" x14ac:dyDescent="0.25">
      <c r="A7235" s="264">
        <v>7166</v>
      </c>
      <c r="B7235" s="263">
        <v>146.9565050787686</v>
      </c>
    </row>
    <row r="7236" spans="1:2" x14ac:dyDescent="0.25">
      <c r="A7236" s="264">
        <v>7167</v>
      </c>
      <c r="B7236" s="263">
        <v>116.36352238637959</v>
      </c>
    </row>
    <row r="7237" spans="1:2" x14ac:dyDescent="0.25">
      <c r="A7237" s="264">
        <v>7168</v>
      </c>
      <c r="B7237" s="263">
        <v>153.87807181573453</v>
      </c>
    </row>
    <row r="7238" spans="1:2" x14ac:dyDescent="0.25">
      <c r="A7238" s="264">
        <v>7169</v>
      </c>
      <c r="B7238" s="263">
        <v>158.47404047173328</v>
      </c>
    </row>
    <row r="7239" spans="1:2" x14ac:dyDescent="0.25">
      <c r="A7239" s="264">
        <v>7170</v>
      </c>
      <c r="B7239" s="263">
        <v>123.34930922935615</v>
      </c>
    </row>
    <row r="7240" spans="1:2" x14ac:dyDescent="0.25">
      <c r="A7240" s="264">
        <v>7171</v>
      </c>
      <c r="B7240" s="263">
        <v>105.23888981056925</v>
      </c>
    </row>
    <row r="7241" spans="1:2" x14ac:dyDescent="0.25">
      <c r="A7241" s="264">
        <v>7172</v>
      </c>
      <c r="B7241" s="263">
        <v>87.956150345682218</v>
      </c>
    </row>
    <row r="7242" spans="1:2" x14ac:dyDescent="0.25">
      <c r="A7242" s="264">
        <v>7173</v>
      </c>
      <c r="B7242" s="263">
        <v>175.97827298056362</v>
      </c>
    </row>
    <row r="7243" spans="1:2" x14ac:dyDescent="0.25">
      <c r="A7243" s="264">
        <v>7174</v>
      </c>
      <c r="B7243" s="263">
        <v>128.25267194187163</v>
      </c>
    </row>
    <row r="7244" spans="1:2" x14ac:dyDescent="0.25">
      <c r="A7244" s="264">
        <v>7175</v>
      </c>
      <c r="B7244" s="263">
        <v>150.88166063243813</v>
      </c>
    </row>
    <row r="7245" spans="1:2" x14ac:dyDescent="0.25">
      <c r="A7245" s="264">
        <v>7176</v>
      </c>
      <c r="B7245" s="263">
        <v>102.35086923014431</v>
      </c>
    </row>
    <row r="7246" spans="1:2" x14ac:dyDescent="0.25">
      <c r="A7246" s="264">
        <v>7177</v>
      </c>
      <c r="B7246" s="263">
        <v>123.5079238113367</v>
      </c>
    </row>
    <row r="7247" spans="1:2" x14ac:dyDescent="0.25">
      <c r="A7247" s="264">
        <v>7178</v>
      </c>
      <c r="B7247" s="263">
        <v>89.517158593568496</v>
      </c>
    </row>
    <row r="7248" spans="1:2" x14ac:dyDescent="0.25">
      <c r="A7248" s="264">
        <v>7179</v>
      </c>
      <c r="B7248" s="263">
        <v>90.632454684364859</v>
      </c>
    </row>
    <row r="7249" spans="1:2" x14ac:dyDescent="0.25">
      <c r="A7249" s="264">
        <v>7180</v>
      </c>
      <c r="B7249" s="263">
        <v>109.55218324568202</v>
      </c>
    </row>
    <row r="7250" spans="1:2" x14ac:dyDescent="0.25">
      <c r="A7250" s="264">
        <v>7181</v>
      </c>
      <c r="B7250" s="263">
        <v>87.073680072254533</v>
      </c>
    </row>
    <row r="7251" spans="1:2" x14ac:dyDescent="0.25">
      <c r="A7251" s="264">
        <v>7182</v>
      </c>
      <c r="B7251" s="263">
        <v>94.530804379360319</v>
      </c>
    </row>
    <row r="7252" spans="1:2" x14ac:dyDescent="0.25">
      <c r="A7252" s="264">
        <v>7183</v>
      </c>
      <c r="B7252" s="263">
        <v>115.19401554244696</v>
      </c>
    </row>
    <row r="7253" spans="1:2" x14ac:dyDescent="0.25">
      <c r="A7253" s="264">
        <v>7184</v>
      </c>
      <c r="B7253" s="263">
        <v>98.326767138268281</v>
      </c>
    </row>
    <row r="7254" spans="1:2" x14ac:dyDescent="0.25">
      <c r="A7254" s="264">
        <v>7185</v>
      </c>
      <c r="B7254" s="263">
        <v>87.540706213702038</v>
      </c>
    </row>
    <row r="7255" spans="1:2" x14ac:dyDescent="0.25">
      <c r="A7255" s="264">
        <v>7186</v>
      </c>
      <c r="B7255" s="263">
        <v>128.59645683492514</v>
      </c>
    </row>
    <row r="7256" spans="1:2" x14ac:dyDescent="0.25">
      <c r="A7256" s="264">
        <v>7187</v>
      </c>
      <c r="B7256" s="263">
        <v>117.4739783353882</v>
      </c>
    </row>
    <row r="7257" spans="1:2" x14ac:dyDescent="0.25">
      <c r="A7257" s="264">
        <v>7188</v>
      </c>
      <c r="B7257" s="263">
        <v>116.59723570660336</v>
      </c>
    </row>
    <row r="7258" spans="1:2" x14ac:dyDescent="0.25">
      <c r="A7258" s="264">
        <v>7189</v>
      </c>
      <c r="B7258" s="263">
        <v>148.33000087222666</v>
      </c>
    </row>
    <row r="7259" spans="1:2" x14ac:dyDescent="0.25">
      <c r="A7259" s="264">
        <v>7190</v>
      </c>
      <c r="B7259" s="263">
        <v>89.381515985978567</v>
      </c>
    </row>
    <row r="7260" spans="1:2" x14ac:dyDescent="0.25">
      <c r="A7260" s="264">
        <v>7191</v>
      </c>
      <c r="B7260" s="263">
        <v>120.74785545458418</v>
      </c>
    </row>
    <row r="7261" spans="1:2" x14ac:dyDescent="0.25">
      <c r="A7261" s="264">
        <v>7192</v>
      </c>
      <c r="B7261" s="263">
        <v>110.72808694175586</v>
      </c>
    </row>
    <row r="7262" spans="1:2" x14ac:dyDescent="0.25">
      <c r="A7262" s="264">
        <v>7193</v>
      </c>
      <c r="B7262" s="263">
        <v>79.872903596858947</v>
      </c>
    </row>
    <row r="7263" spans="1:2" x14ac:dyDescent="0.25">
      <c r="A7263" s="264">
        <v>7194</v>
      </c>
      <c r="B7263" s="263">
        <v>129.44821359780187</v>
      </c>
    </row>
    <row r="7264" spans="1:2" x14ac:dyDescent="0.25">
      <c r="A7264" s="264">
        <v>7195</v>
      </c>
      <c r="B7264" s="263">
        <v>143.58480213650654</v>
      </c>
    </row>
    <row r="7265" spans="1:2" x14ac:dyDescent="0.25">
      <c r="A7265" s="264">
        <v>7196</v>
      </c>
      <c r="B7265" s="263">
        <v>130.94040435555198</v>
      </c>
    </row>
    <row r="7266" spans="1:2" x14ac:dyDescent="0.25">
      <c r="A7266" s="264">
        <v>7197</v>
      </c>
      <c r="B7266" s="263">
        <v>112.98366984014682</v>
      </c>
    </row>
    <row r="7267" spans="1:2" x14ac:dyDescent="0.25">
      <c r="A7267" s="264">
        <v>7198</v>
      </c>
      <c r="B7267" s="263">
        <v>101.39005441915276</v>
      </c>
    </row>
    <row r="7268" spans="1:2" x14ac:dyDescent="0.25">
      <c r="A7268" s="264">
        <v>7199</v>
      </c>
      <c r="B7268" s="263">
        <v>141.85573309408397</v>
      </c>
    </row>
    <row r="7269" spans="1:2" x14ac:dyDescent="0.25">
      <c r="A7269" s="264">
        <v>7200</v>
      </c>
      <c r="B7269" s="263">
        <v>102.84268875311871</v>
      </c>
    </row>
    <row r="7270" spans="1:2" x14ac:dyDescent="0.25">
      <c r="A7270" s="264">
        <v>7201</v>
      </c>
      <c r="B7270" s="263">
        <v>130.05002226919882</v>
      </c>
    </row>
    <row r="7271" spans="1:2" x14ac:dyDescent="0.25">
      <c r="A7271" s="264">
        <v>7202</v>
      </c>
      <c r="B7271" s="263">
        <v>147.98454544110865</v>
      </c>
    </row>
    <row r="7272" spans="1:2" x14ac:dyDescent="0.25">
      <c r="A7272" s="264">
        <v>7203</v>
      </c>
      <c r="B7272" s="263">
        <v>125.82933020988135</v>
      </c>
    </row>
    <row r="7273" spans="1:2" x14ac:dyDescent="0.25">
      <c r="A7273" s="264">
        <v>7204</v>
      </c>
      <c r="B7273" s="263">
        <v>113.83983562169603</v>
      </c>
    </row>
    <row r="7274" spans="1:2" x14ac:dyDescent="0.25">
      <c r="A7274" s="264">
        <v>7205</v>
      </c>
      <c r="B7274" s="263">
        <v>128.25291379324025</v>
      </c>
    </row>
    <row r="7275" spans="1:2" x14ac:dyDescent="0.25">
      <c r="A7275" s="264">
        <v>7206</v>
      </c>
      <c r="B7275" s="263">
        <v>143.02480281171091</v>
      </c>
    </row>
    <row r="7276" spans="1:2" x14ac:dyDescent="0.25">
      <c r="A7276" s="264">
        <v>7207</v>
      </c>
      <c r="B7276" s="263">
        <v>97.588145713625238</v>
      </c>
    </row>
    <row r="7277" spans="1:2" x14ac:dyDescent="0.25">
      <c r="A7277" s="264">
        <v>7208</v>
      </c>
      <c r="B7277" s="263">
        <v>89.508808584939601</v>
      </c>
    </row>
    <row r="7278" spans="1:2" x14ac:dyDescent="0.25">
      <c r="A7278" s="264">
        <v>7209</v>
      </c>
      <c r="B7278" s="263">
        <v>77.209710256041731</v>
      </c>
    </row>
    <row r="7279" spans="1:2" x14ac:dyDescent="0.25">
      <c r="A7279" s="264">
        <v>7210</v>
      </c>
      <c r="B7279" s="263">
        <v>117.50496792328875</v>
      </c>
    </row>
    <row r="7280" spans="1:2" x14ac:dyDescent="0.25">
      <c r="A7280" s="264">
        <v>7211</v>
      </c>
      <c r="B7280" s="263">
        <v>122.42766883217354</v>
      </c>
    </row>
    <row r="7281" spans="1:2" x14ac:dyDescent="0.25">
      <c r="A7281" s="264">
        <v>7212</v>
      </c>
      <c r="B7281" s="263">
        <v>133.55354038739642</v>
      </c>
    </row>
    <row r="7282" spans="1:2" x14ac:dyDescent="0.25">
      <c r="A7282" s="264">
        <v>7213</v>
      </c>
      <c r="B7282" s="263">
        <v>158.60722962444129</v>
      </c>
    </row>
    <row r="7283" spans="1:2" x14ac:dyDescent="0.25">
      <c r="A7283" s="264">
        <v>7214</v>
      </c>
      <c r="B7283" s="263">
        <v>129.0444894758831</v>
      </c>
    </row>
    <row r="7284" spans="1:2" x14ac:dyDescent="0.25">
      <c r="A7284" s="264">
        <v>7215</v>
      </c>
      <c r="B7284" s="263">
        <v>140.2772360562854</v>
      </c>
    </row>
    <row r="7285" spans="1:2" x14ac:dyDescent="0.25">
      <c r="A7285" s="264">
        <v>7216</v>
      </c>
      <c r="B7285" s="263">
        <v>101.5435327739977</v>
      </c>
    </row>
    <row r="7286" spans="1:2" x14ac:dyDescent="0.25">
      <c r="A7286" s="264">
        <v>7217</v>
      </c>
      <c r="B7286" s="263">
        <v>92.544337097065807</v>
      </c>
    </row>
    <row r="7287" spans="1:2" x14ac:dyDescent="0.25">
      <c r="A7287" s="264">
        <v>7218</v>
      </c>
      <c r="B7287" s="263">
        <v>141.05448775342299</v>
      </c>
    </row>
    <row r="7288" spans="1:2" x14ac:dyDescent="0.25">
      <c r="A7288" s="264">
        <v>7219</v>
      </c>
      <c r="B7288" s="263">
        <v>91.192824796263807</v>
      </c>
    </row>
    <row r="7289" spans="1:2" x14ac:dyDescent="0.25">
      <c r="A7289" s="264">
        <v>7220</v>
      </c>
      <c r="B7289" s="263">
        <v>92.141910917979828</v>
      </c>
    </row>
    <row r="7290" spans="1:2" x14ac:dyDescent="0.25">
      <c r="A7290" s="264">
        <v>7221</v>
      </c>
      <c r="B7290" s="263">
        <v>115.61292857803262</v>
      </c>
    </row>
    <row r="7291" spans="1:2" x14ac:dyDescent="0.25">
      <c r="A7291" s="264">
        <v>7222</v>
      </c>
      <c r="B7291" s="263">
        <v>145.46849312981479</v>
      </c>
    </row>
    <row r="7292" spans="1:2" x14ac:dyDescent="0.25">
      <c r="A7292" s="264">
        <v>7223</v>
      </c>
      <c r="B7292" s="263">
        <v>127.95986112677978</v>
      </c>
    </row>
    <row r="7293" spans="1:2" x14ac:dyDescent="0.25">
      <c r="A7293" s="264">
        <v>7224</v>
      </c>
      <c r="B7293" s="263">
        <v>139.98567763505662</v>
      </c>
    </row>
    <row r="7294" spans="1:2" x14ac:dyDescent="0.25">
      <c r="A7294" s="264">
        <v>7225</v>
      </c>
      <c r="B7294" s="263">
        <v>149.91638882031035</v>
      </c>
    </row>
    <row r="7295" spans="1:2" x14ac:dyDescent="0.25">
      <c r="A7295" s="264">
        <v>7226</v>
      </c>
      <c r="B7295" s="263">
        <v>115.97564655179562</v>
      </c>
    </row>
    <row r="7296" spans="1:2" x14ac:dyDescent="0.25">
      <c r="A7296" s="264">
        <v>7227</v>
      </c>
      <c r="B7296" s="263">
        <v>83.510534275739673</v>
      </c>
    </row>
    <row r="7297" spans="1:2" x14ac:dyDescent="0.25">
      <c r="A7297" s="264">
        <v>7228</v>
      </c>
      <c r="B7297" s="263">
        <v>128.41300471289341</v>
      </c>
    </row>
    <row r="7298" spans="1:2" x14ac:dyDescent="0.25">
      <c r="A7298" s="264">
        <v>7229</v>
      </c>
      <c r="B7298" s="263">
        <v>120.94814278767528</v>
      </c>
    </row>
    <row r="7299" spans="1:2" x14ac:dyDescent="0.25">
      <c r="A7299" s="264">
        <v>7230</v>
      </c>
      <c r="B7299" s="263">
        <v>116.54729903767112</v>
      </c>
    </row>
    <row r="7300" spans="1:2" x14ac:dyDescent="0.25">
      <c r="A7300" s="264">
        <v>7231</v>
      </c>
      <c r="B7300" s="263">
        <v>152.8614417315014</v>
      </c>
    </row>
    <row r="7301" spans="1:2" x14ac:dyDescent="0.25">
      <c r="A7301" s="264">
        <v>7232</v>
      </c>
      <c r="B7301" s="263">
        <v>106.94691758067957</v>
      </c>
    </row>
    <row r="7302" spans="1:2" x14ac:dyDescent="0.25">
      <c r="A7302" s="264">
        <v>7233</v>
      </c>
      <c r="B7302" s="263">
        <v>76.600604365718709</v>
      </c>
    </row>
    <row r="7303" spans="1:2" x14ac:dyDescent="0.25">
      <c r="A7303" s="264">
        <v>7234</v>
      </c>
      <c r="B7303" s="263">
        <v>146.5237197173752</v>
      </c>
    </row>
    <row r="7304" spans="1:2" x14ac:dyDescent="0.25">
      <c r="A7304" s="264">
        <v>7235</v>
      </c>
      <c r="B7304" s="263">
        <v>114.53408196095251</v>
      </c>
    </row>
    <row r="7305" spans="1:2" x14ac:dyDescent="0.25">
      <c r="A7305" s="264">
        <v>7236</v>
      </c>
      <c r="B7305" s="263">
        <v>133.69470743120803</v>
      </c>
    </row>
    <row r="7306" spans="1:2" x14ac:dyDescent="0.25">
      <c r="A7306" s="264">
        <v>7237</v>
      </c>
      <c r="B7306" s="263">
        <v>92.229119078737881</v>
      </c>
    </row>
    <row r="7307" spans="1:2" x14ac:dyDescent="0.25">
      <c r="A7307" s="264">
        <v>7238</v>
      </c>
      <c r="B7307" s="263">
        <v>133.3700230659266</v>
      </c>
    </row>
    <row r="7308" spans="1:2" x14ac:dyDescent="0.25">
      <c r="A7308" s="264">
        <v>7239</v>
      </c>
      <c r="B7308" s="263">
        <v>125.05900211716384</v>
      </c>
    </row>
    <row r="7309" spans="1:2" x14ac:dyDescent="0.25">
      <c r="A7309" s="264">
        <v>7240</v>
      </c>
      <c r="B7309" s="263">
        <v>123.84242845275428</v>
      </c>
    </row>
    <row r="7310" spans="1:2" x14ac:dyDescent="0.25">
      <c r="A7310" s="264">
        <v>7241</v>
      </c>
      <c r="B7310" s="263">
        <v>85.749354870853281</v>
      </c>
    </row>
    <row r="7311" spans="1:2" x14ac:dyDescent="0.25">
      <c r="A7311" s="264">
        <v>7242</v>
      </c>
      <c r="B7311" s="263">
        <v>94.784895865442564</v>
      </c>
    </row>
    <row r="7312" spans="1:2" x14ac:dyDescent="0.25">
      <c r="A7312" s="264">
        <v>7243</v>
      </c>
      <c r="B7312" s="263">
        <v>123.0979221742993</v>
      </c>
    </row>
    <row r="7313" spans="1:2" x14ac:dyDescent="0.25">
      <c r="A7313" s="264">
        <v>7244</v>
      </c>
      <c r="B7313" s="263">
        <v>144.89562123613527</v>
      </c>
    </row>
    <row r="7314" spans="1:2" x14ac:dyDescent="0.25">
      <c r="A7314" s="264">
        <v>7245</v>
      </c>
      <c r="B7314" s="263">
        <v>128.45658205950673</v>
      </c>
    </row>
    <row r="7315" spans="1:2" x14ac:dyDescent="0.25">
      <c r="A7315" s="264">
        <v>7246</v>
      </c>
      <c r="B7315" s="263">
        <v>122.98452467873258</v>
      </c>
    </row>
    <row r="7316" spans="1:2" x14ac:dyDescent="0.25">
      <c r="A7316" s="264">
        <v>7247</v>
      </c>
      <c r="B7316" s="263">
        <v>160.0337723187414</v>
      </c>
    </row>
    <row r="7317" spans="1:2" x14ac:dyDescent="0.25">
      <c r="A7317" s="264">
        <v>7248</v>
      </c>
      <c r="B7317" s="263">
        <v>128.98021377745326</v>
      </c>
    </row>
    <row r="7318" spans="1:2" x14ac:dyDescent="0.25">
      <c r="A7318" s="264">
        <v>7249</v>
      </c>
      <c r="B7318" s="263">
        <v>78.271600772841936</v>
      </c>
    </row>
    <row r="7319" spans="1:2" x14ac:dyDescent="0.25">
      <c r="A7319" s="264">
        <v>7250</v>
      </c>
      <c r="B7319" s="263">
        <v>154.1066979185743</v>
      </c>
    </row>
    <row r="7320" spans="1:2" x14ac:dyDescent="0.25">
      <c r="A7320" s="264">
        <v>7251</v>
      </c>
      <c r="B7320" s="263">
        <v>122.58353122058854</v>
      </c>
    </row>
    <row r="7321" spans="1:2" x14ac:dyDescent="0.25">
      <c r="A7321" s="264">
        <v>7252</v>
      </c>
      <c r="B7321" s="263">
        <v>106.57664522279266</v>
      </c>
    </row>
    <row r="7322" spans="1:2" x14ac:dyDescent="0.25">
      <c r="A7322" s="264">
        <v>7253</v>
      </c>
      <c r="B7322" s="263">
        <v>87.451536902452915</v>
      </c>
    </row>
    <row r="7323" spans="1:2" x14ac:dyDescent="0.25">
      <c r="A7323" s="264">
        <v>7254</v>
      </c>
      <c r="B7323" s="263">
        <v>109.95385587353341</v>
      </c>
    </row>
    <row r="7324" spans="1:2" x14ac:dyDescent="0.25">
      <c r="A7324" s="264">
        <v>7255</v>
      </c>
      <c r="B7324" s="263">
        <v>123.19760615031781</v>
      </c>
    </row>
    <row r="7325" spans="1:2" x14ac:dyDescent="0.25">
      <c r="A7325" s="264">
        <v>7256</v>
      </c>
      <c r="B7325" s="263">
        <v>124.74268335701527</v>
      </c>
    </row>
    <row r="7326" spans="1:2" x14ac:dyDescent="0.25">
      <c r="A7326" s="264">
        <v>7257</v>
      </c>
      <c r="B7326" s="263">
        <v>97.405956809502356</v>
      </c>
    </row>
    <row r="7327" spans="1:2" x14ac:dyDescent="0.25">
      <c r="A7327" s="264">
        <v>7258</v>
      </c>
      <c r="B7327" s="263">
        <v>139.60233643389878</v>
      </c>
    </row>
    <row r="7328" spans="1:2" x14ac:dyDescent="0.25">
      <c r="A7328" s="264">
        <v>7259</v>
      </c>
      <c r="B7328" s="263">
        <v>120.65071491820478</v>
      </c>
    </row>
    <row r="7329" spans="1:2" x14ac:dyDescent="0.25">
      <c r="A7329" s="264">
        <v>7260</v>
      </c>
      <c r="B7329" s="263">
        <v>80.371808486058882</v>
      </c>
    </row>
    <row r="7330" spans="1:2" x14ac:dyDescent="0.25">
      <c r="A7330" s="264">
        <v>7261</v>
      </c>
      <c r="B7330" s="263">
        <v>66.637371928281325</v>
      </c>
    </row>
    <row r="7331" spans="1:2" x14ac:dyDescent="0.25">
      <c r="A7331" s="264">
        <v>7262</v>
      </c>
      <c r="B7331" s="263">
        <v>126.52040443005248</v>
      </c>
    </row>
    <row r="7332" spans="1:2" x14ac:dyDescent="0.25">
      <c r="A7332" s="264">
        <v>7263</v>
      </c>
      <c r="B7332" s="263">
        <v>103.33767209902373</v>
      </c>
    </row>
    <row r="7333" spans="1:2" x14ac:dyDescent="0.25">
      <c r="A7333" s="264">
        <v>7264</v>
      </c>
      <c r="B7333" s="263">
        <v>145.20193818878107</v>
      </c>
    </row>
    <row r="7334" spans="1:2" x14ac:dyDescent="0.25">
      <c r="A7334" s="264">
        <v>7265</v>
      </c>
      <c r="B7334" s="263">
        <v>155.74182096876095</v>
      </c>
    </row>
    <row r="7335" spans="1:2" x14ac:dyDescent="0.25">
      <c r="A7335" s="264">
        <v>7266</v>
      </c>
      <c r="B7335" s="263">
        <v>151.58819854111132</v>
      </c>
    </row>
    <row r="7336" spans="1:2" x14ac:dyDescent="0.25">
      <c r="A7336" s="264">
        <v>7267</v>
      </c>
      <c r="B7336" s="263">
        <v>140.85725659560023</v>
      </c>
    </row>
    <row r="7337" spans="1:2" x14ac:dyDescent="0.25">
      <c r="A7337" s="264">
        <v>7268</v>
      </c>
      <c r="B7337" s="263">
        <v>105.69879088916377</v>
      </c>
    </row>
    <row r="7338" spans="1:2" x14ac:dyDescent="0.25">
      <c r="A7338" s="264">
        <v>7269</v>
      </c>
      <c r="B7338" s="263">
        <v>125.84049262714839</v>
      </c>
    </row>
    <row r="7339" spans="1:2" x14ac:dyDescent="0.25">
      <c r="A7339" s="264">
        <v>7270</v>
      </c>
      <c r="B7339" s="263">
        <v>79.066423357751248</v>
      </c>
    </row>
    <row r="7340" spans="1:2" x14ac:dyDescent="0.25">
      <c r="A7340" s="264">
        <v>7271</v>
      </c>
      <c r="B7340" s="263">
        <v>151.57954106831866</v>
      </c>
    </row>
    <row r="7341" spans="1:2" x14ac:dyDescent="0.25">
      <c r="A7341" s="264">
        <v>7272</v>
      </c>
      <c r="B7341" s="263">
        <v>125.05723696614439</v>
      </c>
    </row>
    <row r="7342" spans="1:2" x14ac:dyDescent="0.25">
      <c r="A7342" s="264">
        <v>7273</v>
      </c>
      <c r="B7342" s="263">
        <v>131.83863256467379</v>
      </c>
    </row>
    <row r="7343" spans="1:2" x14ac:dyDescent="0.25">
      <c r="A7343" s="264">
        <v>7274</v>
      </c>
      <c r="B7343" s="263">
        <v>137.4102280090176</v>
      </c>
    </row>
    <row r="7344" spans="1:2" x14ac:dyDescent="0.25">
      <c r="A7344" s="264">
        <v>7275</v>
      </c>
      <c r="B7344" s="263">
        <v>138.93659133941213</v>
      </c>
    </row>
    <row r="7345" spans="1:2" x14ac:dyDescent="0.25">
      <c r="A7345" s="264">
        <v>7276</v>
      </c>
      <c r="B7345" s="263">
        <v>100.95988564408681</v>
      </c>
    </row>
    <row r="7346" spans="1:2" x14ac:dyDescent="0.25">
      <c r="A7346" s="264">
        <v>7277</v>
      </c>
      <c r="B7346" s="263">
        <v>101.47147114359608</v>
      </c>
    </row>
    <row r="7347" spans="1:2" x14ac:dyDescent="0.25">
      <c r="A7347" s="264">
        <v>7278</v>
      </c>
      <c r="B7347" s="263">
        <v>124.05884366675615</v>
      </c>
    </row>
    <row r="7348" spans="1:2" x14ac:dyDescent="0.25">
      <c r="A7348" s="264">
        <v>7279</v>
      </c>
      <c r="B7348" s="263">
        <v>93.01043765945586</v>
      </c>
    </row>
    <row r="7349" spans="1:2" x14ac:dyDescent="0.25">
      <c r="A7349" s="264">
        <v>7280</v>
      </c>
      <c r="B7349" s="263">
        <v>140.88326633758774</v>
      </c>
    </row>
    <row r="7350" spans="1:2" x14ac:dyDescent="0.25">
      <c r="A7350" s="264">
        <v>7281</v>
      </c>
      <c r="B7350" s="263">
        <v>143.95316892499901</v>
      </c>
    </row>
    <row r="7351" spans="1:2" x14ac:dyDescent="0.25">
      <c r="A7351" s="264">
        <v>7282</v>
      </c>
      <c r="B7351" s="263">
        <v>136.12564535562529</v>
      </c>
    </row>
    <row r="7352" spans="1:2" x14ac:dyDescent="0.25">
      <c r="A7352" s="264">
        <v>7283</v>
      </c>
      <c r="B7352" s="263">
        <v>146.14414368721805</v>
      </c>
    </row>
    <row r="7353" spans="1:2" x14ac:dyDescent="0.25">
      <c r="A7353" s="264">
        <v>7284</v>
      </c>
      <c r="B7353" s="263">
        <v>68.858480593898008</v>
      </c>
    </row>
    <row r="7354" spans="1:2" x14ac:dyDescent="0.25">
      <c r="A7354" s="264">
        <v>7285</v>
      </c>
      <c r="B7354" s="263">
        <v>128.49300429824135</v>
      </c>
    </row>
    <row r="7355" spans="1:2" x14ac:dyDescent="0.25">
      <c r="A7355" s="264">
        <v>7286</v>
      </c>
      <c r="B7355" s="263">
        <v>152.76746972017705</v>
      </c>
    </row>
    <row r="7356" spans="1:2" x14ac:dyDescent="0.25">
      <c r="A7356" s="264">
        <v>7287</v>
      </c>
      <c r="B7356" s="263">
        <v>124.10097243840603</v>
      </c>
    </row>
    <row r="7357" spans="1:2" x14ac:dyDescent="0.25">
      <c r="A7357" s="264">
        <v>7288</v>
      </c>
      <c r="B7357" s="263">
        <v>49.240584551312111</v>
      </c>
    </row>
    <row r="7358" spans="1:2" x14ac:dyDescent="0.25">
      <c r="A7358" s="264">
        <v>7289</v>
      </c>
      <c r="B7358" s="263">
        <v>100.67713368013821</v>
      </c>
    </row>
    <row r="7359" spans="1:2" x14ac:dyDescent="0.25">
      <c r="A7359" s="264">
        <v>7290</v>
      </c>
      <c r="B7359" s="263">
        <v>154.35791979270499</v>
      </c>
    </row>
    <row r="7360" spans="1:2" x14ac:dyDescent="0.25">
      <c r="A7360" s="264">
        <v>7291</v>
      </c>
      <c r="B7360" s="263">
        <v>149.53095805108219</v>
      </c>
    </row>
    <row r="7361" spans="1:2" x14ac:dyDescent="0.25">
      <c r="A7361" s="264">
        <v>7292</v>
      </c>
      <c r="B7361" s="263">
        <v>118.8919011753958</v>
      </c>
    </row>
    <row r="7362" spans="1:2" x14ac:dyDescent="0.25">
      <c r="A7362" s="264">
        <v>7293</v>
      </c>
      <c r="B7362" s="263">
        <v>94.674187020118012</v>
      </c>
    </row>
    <row r="7363" spans="1:2" x14ac:dyDescent="0.25">
      <c r="A7363" s="264">
        <v>7294</v>
      </c>
      <c r="B7363" s="263">
        <v>108.30307006267921</v>
      </c>
    </row>
    <row r="7364" spans="1:2" x14ac:dyDescent="0.25">
      <c r="A7364" s="264">
        <v>7295</v>
      </c>
      <c r="B7364" s="263">
        <v>137.0938742629194</v>
      </c>
    </row>
    <row r="7365" spans="1:2" x14ac:dyDescent="0.25">
      <c r="A7365" s="264">
        <v>7296</v>
      </c>
      <c r="B7365" s="263">
        <v>163.67805063091043</v>
      </c>
    </row>
    <row r="7366" spans="1:2" x14ac:dyDescent="0.25">
      <c r="A7366" s="264">
        <v>7297</v>
      </c>
      <c r="B7366" s="263">
        <v>161.3766514833456</v>
      </c>
    </row>
    <row r="7367" spans="1:2" x14ac:dyDescent="0.25">
      <c r="A7367" s="264">
        <v>7298</v>
      </c>
      <c r="B7367" s="263">
        <v>101.12957206730201</v>
      </c>
    </row>
    <row r="7368" spans="1:2" x14ac:dyDescent="0.25">
      <c r="A7368" s="264">
        <v>7299</v>
      </c>
      <c r="B7368" s="263">
        <v>70.023909532228828</v>
      </c>
    </row>
    <row r="7369" spans="1:2" x14ac:dyDescent="0.25">
      <c r="A7369" s="264">
        <v>7300</v>
      </c>
      <c r="B7369" s="263">
        <v>137.43518375176268</v>
      </c>
    </row>
    <row r="7370" spans="1:2" x14ac:dyDescent="0.25">
      <c r="A7370" s="264">
        <v>7301</v>
      </c>
      <c r="B7370" s="263">
        <v>139.15230030367246</v>
      </c>
    </row>
    <row r="7371" spans="1:2" x14ac:dyDescent="0.25">
      <c r="A7371" s="264">
        <v>7302</v>
      </c>
      <c r="B7371" s="263">
        <v>101.79782061937776</v>
      </c>
    </row>
    <row r="7372" spans="1:2" x14ac:dyDescent="0.25">
      <c r="A7372" s="264">
        <v>7303</v>
      </c>
      <c r="B7372" s="263">
        <v>120.25520592388395</v>
      </c>
    </row>
    <row r="7373" spans="1:2" x14ac:dyDescent="0.25">
      <c r="A7373" s="264">
        <v>7304</v>
      </c>
      <c r="B7373" s="263">
        <v>125.80748829213218</v>
      </c>
    </row>
    <row r="7374" spans="1:2" x14ac:dyDescent="0.25">
      <c r="A7374" s="264">
        <v>7305</v>
      </c>
      <c r="B7374" s="263">
        <v>116.74859264095051</v>
      </c>
    </row>
    <row r="7375" spans="1:2" x14ac:dyDescent="0.25">
      <c r="A7375" s="264">
        <v>7306</v>
      </c>
      <c r="B7375" s="263">
        <v>123.80777037135505</v>
      </c>
    </row>
    <row r="7376" spans="1:2" x14ac:dyDescent="0.25">
      <c r="A7376" s="264">
        <v>7307</v>
      </c>
      <c r="B7376" s="263">
        <v>160.04956873953071</v>
      </c>
    </row>
    <row r="7377" spans="1:2" x14ac:dyDescent="0.25">
      <c r="A7377" s="264">
        <v>7308</v>
      </c>
      <c r="B7377" s="263">
        <v>91.193725262685973</v>
      </c>
    </row>
    <row r="7378" spans="1:2" x14ac:dyDescent="0.25">
      <c r="A7378" s="264">
        <v>7309</v>
      </c>
      <c r="B7378" s="263">
        <v>140.11473564508995</v>
      </c>
    </row>
    <row r="7379" spans="1:2" x14ac:dyDescent="0.25">
      <c r="A7379" s="264">
        <v>7310</v>
      </c>
      <c r="B7379" s="263">
        <v>148.74964077714657</v>
      </c>
    </row>
    <row r="7380" spans="1:2" x14ac:dyDescent="0.25">
      <c r="A7380" s="264">
        <v>7311</v>
      </c>
      <c r="B7380" s="263">
        <v>168.79749085464118</v>
      </c>
    </row>
    <row r="7381" spans="1:2" x14ac:dyDescent="0.25">
      <c r="A7381" s="264">
        <v>7312</v>
      </c>
      <c r="B7381" s="263">
        <v>104.02387732799565</v>
      </c>
    </row>
    <row r="7382" spans="1:2" x14ac:dyDescent="0.25">
      <c r="A7382" s="264">
        <v>7313</v>
      </c>
      <c r="B7382" s="263">
        <v>115.47727602304487</v>
      </c>
    </row>
    <row r="7383" spans="1:2" x14ac:dyDescent="0.25">
      <c r="A7383" s="264">
        <v>7314</v>
      </c>
      <c r="B7383" s="263">
        <v>118.17097973488687</v>
      </c>
    </row>
    <row r="7384" spans="1:2" x14ac:dyDescent="0.25">
      <c r="A7384" s="264">
        <v>7315</v>
      </c>
      <c r="B7384" s="263">
        <v>160.55302394201874</v>
      </c>
    </row>
    <row r="7385" spans="1:2" x14ac:dyDescent="0.25">
      <c r="A7385" s="264">
        <v>7316</v>
      </c>
      <c r="B7385" s="263">
        <v>75.112595930376315</v>
      </c>
    </row>
    <row r="7386" spans="1:2" x14ac:dyDescent="0.25">
      <c r="A7386" s="264">
        <v>7317</v>
      </c>
      <c r="B7386" s="263">
        <v>162.23307731213924</v>
      </c>
    </row>
    <row r="7387" spans="1:2" x14ac:dyDescent="0.25">
      <c r="A7387" s="264">
        <v>7318</v>
      </c>
      <c r="B7387" s="263">
        <v>158.24186274491984</v>
      </c>
    </row>
    <row r="7388" spans="1:2" x14ac:dyDescent="0.25">
      <c r="A7388" s="264">
        <v>7319</v>
      </c>
      <c r="B7388" s="263">
        <v>120.3106008012459</v>
      </c>
    </row>
    <row r="7389" spans="1:2" x14ac:dyDescent="0.25">
      <c r="A7389" s="264">
        <v>7320</v>
      </c>
      <c r="B7389" s="263">
        <v>103.32395338146554</v>
      </c>
    </row>
    <row r="7390" spans="1:2" x14ac:dyDescent="0.25">
      <c r="A7390" s="264">
        <v>7321</v>
      </c>
      <c r="B7390" s="263">
        <v>140.72574294054681</v>
      </c>
    </row>
    <row r="7391" spans="1:2" x14ac:dyDescent="0.25">
      <c r="A7391" s="264">
        <v>7322</v>
      </c>
      <c r="B7391" s="263">
        <v>73.593403522028325</v>
      </c>
    </row>
    <row r="7392" spans="1:2" x14ac:dyDescent="0.25">
      <c r="A7392" s="264">
        <v>7323</v>
      </c>
      <c r="B7392" s="263">
        <v>93.816910090388888</v>
      </c>
    </row>
    <row r="7393" spans="1:2" x14ac:dyDescent="0.25">
      <c r="A7393" s="264">
        <v>7324</v>
      </c>
      <c r="B7393" s="263">
        <v>96.380368148416977</v>
      </c>
    </row>
    <row r="7394" spans="1:2" x14ac:dyDescent="0.25">
      <c r="A7394" s="264">
        <v>7325</v>
      </c>
      <c r="B7394" s="263">
        <v>87.426846325847265</v>
      </c>
    </row>
    <row r="7395" spans="1:2" x14ac:dyDescent="0.25">
      <c r="A7395" s="264">
        <v>7326</v>
      </c>
      <c r="B7395" s="263">
        <v>124.27973424175516</v>
      </c>
    </row>
    <row r="7396" spans="1:2" x14ac:dyDescent="0.25">
      <c r="A7396" s="264">
        <v>7327</v>
      </c>
      <c r="B7396" s="263">
        <v>110.87582371499889</v>
      </c>
    </row>
    <row r="7397" spans="1:2" x14ac:dyDescent="0.25">
      <c r="A7397" s="264">
        <v>7328</v>
      </c>
      <c r="B7397" s="263">
        <v>141.64765110302591</v>
      </c>
    </row>
    <row r="7398" spans="1:2" x14ac:dyDescent="0.25">
      <c r="A7398" s="264">
        <v>7329</v>
      </c>
      <c r="B7398" s="263">
        <v>99.683697351093144</v>
      </c>
    </row>
    <row r="7399" spans="1:2" x14ac:dyDescent="0.25">
      <c r="A7399" s="264">
        <v>7330</v>
      </c>
      <c r="B7399" s="263">
        <v>129.22671861931542</v>
      </c>
    </row>
    <row r="7400" spans="1:2" x14ac:dyDescent="0.25">
      <c r="A7400" s="264">
        <v>7331</v>
      </c>
      <c r="B7400" s="263">
        <v>131.82789869367699</v>
      </c>
    </row>
    <row r="7401" spans="1:2" x14ac:dyDescent="0.25">
      <c r="A7401" s="264">
        <v>7332</v>
      </c>
      <c r="B7401" s="263">
        <v>125.57136376833863</v>
      </c>
    </row>
    <row r="7402" spans="1:2" x14ac:dyDescent="0.25">
      <c r="A7402" s="264">
        <v>7333</v>
      </c>
      <c r="B7402" s="263">
        <v>124.5581613597023</v>
      </c>
    </row>
    <row r="7403" spans="1:2" x14ac:dyDescent="0.25">
      <c r="A7403" s="264">
        <v>7334</v>
      </c>
      <c r="B7403" s="263">
        <v>97.061353039520412</v>
      </c>
    </row>
    <row r="7404" spans="1:2" x14ac:dyDescent="0.25">
      <c r="A7404" s="264">
        <v>7335</v>
      </c>
      <c r="B7404" s="263">
        <v>132.15961119221384</v>
      </c>
    </row>
    <row r="7405" spans="1:2" x14ac:dyDescent="0.25">
      <c r="A7405" s="264">
        <v>7336</v>
      </c>
      <c r="B7405" s="263">
        <v>107.58116527482109</v>
      </c>
    </row>
    <row r="7406" spans="1:2" x14ac:dyDescent="0.25">
      <c r="A7406" s="264">
        <v>7337</v>
      </c>
      <c r="B7406" s="263">
        <v>138.27853575793131</v>
      </c>
    </row>
    <row r="7407" spans="1:2" x14ac:dyDescent="0.25">
      <c r="A7407" s="264">
        <v>7338</v>
      </c>
      <c r="B7407" s="263">
        <v>149.26739068812117</v>
      </c>
    </row>
    <row r="7408" spans="1:2" x14ac:dyDescent="0.25">
      <c r="A7408" s="264">
        <v>7339</v>
      </c>
      <c r="B7408" s="263">
        <v>92.347516652497745</v>
      </c>
    </row>
    <row r="7409" spans="1:2" x14ac:dyDescent="0.25">
      <c r="A7409" s="264">
        <v>7340</v>
      </c>
      <c r="B7409" s="263">
        <v>92.347175431058659</v>
      </c>
    </row>
    <row r="7410" spans="1:2" x14ac:dyDescent="0.25">
      <c r="A7410" s="264">
        <v>7341</v>
      </c>
      <c r="B7410" s="263">
        <v>91.704184399011552</v>
      </c>
    </row>
    <row r="7411" spans="1:2" x14ac:dyDescent="0.25">
      <c r="A7411" s="264">
        <v>7342</v>
      </c>
      <c r="B7411" s="263">
        <v>127.48964257592672</v>
      </c>
    </row>
    <row r="7412" spans="1:2" x14ac:dyDescent="0.25">
      <c r="A7412" s="264">
        <v>7343</v>
      </c>
      <c r="B7412" s="263">
        <v>121.52643211175513</v>
      </c>
    </row>
    <row r="7413" spans="1:2" x14ac:dyDescent="0.25">
      <c r="A7413" s="264">
        <v>7344</v>
      </c>
      <c r="B7413" s="263">
        <v>128.9909861084767</v>
      </c>
    </row>
    <row r="7414" spans="1:2" x14ac:dyDescent="0.25">
      <c r="A7414" s="264">
        <v>7345</v>
      </c>
      <c r="B7414" s="263">
        <v>151.50348466556946</v>
      </c>
    </row>
    <row r="7415" spans="1:2" x14ac:dyDescent="0.25">
      <c r="A7415" s="264">
        <v>7346</v>
      </c>
      <c r="B7415" s="263">
        <v>141.71443866197126</v>
      </c>
    </row>
    <row r="7416" spans="1:2" x14ac:dyDescent="0.25">
      <c r="A7416" s="264">
        <v>7347</v>
      </c>
      <c r="B7416" s="263">
        <v>98.859864160993368</v>
      </c>
    </row>
    <row r="7417" spans="1:2" x14ac:dyDescent="0.25">
      <c r="A7417" s="264">
        <v>7348</v>
      </c>
      <c r="B7417" s="263">
        <v>125.56855050751057</v>
      </c>
    </row>
    <row r="7418" spans="1:2" x14ac:dyDescent="0.25">
      <c r="A7418" s="264">
        <v>7349</v>
      </c>
      <c r="B7418" s="263">
        <v>113.23426025402797</v>
      </c>
    </row>
    <row r="7419" spans="1:2" x14ac:dyDescent="0.25">
      <c r="A7419" s="264">
        <v>7350</v>
      </c>
      <c r="B7419" s="263">
        <v>95.859885322029868</v>
      </c>
    </row>
    <row r="7420" spans="1:2" x14ac:dyDescent="0.25">
      <c r="A7420" s="264">
        <v>7351</v>
      </c>
      <c r="B7420" s="263">
        <v>52.988344851688694</v>
      </c>
    </row>
    <row r="7421" spans="1:2" x14ac:dyDescent="0.25">
      <c r="A7421" s="264">
        <v>7352</v>
      </c>
      <c r="B7421" s="263">
        <v>99.336131162020777</v>
      </c>
    </row>
    <row r="7422" spans="1:2" x14ac:dyDescent="0.25">
      <c r="A7422" s="264">
        <v>7353</v>
      </c>
      <c r="B7422" s="263">
        <v>138.87276759317083</v>
      </c>
    </row>
    <row r="7423" spans="1:2" x14ac:dyDescent="0.25">
      <c r="A7423" s="264">
        <v>7354</v>
      </c>
      <c r="B7423" s="263">
        <v>166.87920679609419</v>
      </c>
    </row>
    <row r="7424" spans="1:2" x14ac:dyDescent="0.25">
      <c r="A7424" s="264">
        <v>7355</v>
      </c>
      <c r="B7424" s="263">
        <v>139.4109440817866</v>
      </c>
    </row>
    <row r="7425" spans="1:2" x14ac:dyDescent="0.25">
      <c r="A7425" s="264">
        <v>7356</v>
      </c>
      <c r="B7425" s="263">
        <v>117.85667518576149</v>
      </c>
    </row>
    <row r="7426" spans="1:2" x14ac:dyDescent="0.25">
      <c r="A7426" s="264">
        <v>7357</v>
      </c>
      <c r="B7426" s="263">
        <v>105.47845314832662</v>
      </c>
    </row>
    <row r="7427" spans="1:2" x14ac:dyDescent="0.25">
      <c r="A7427" s="264">
        <v>7358</v>
      </c>
      <c r="B7427" s="263">
        <v>111.47109464939086</v>
      </c>
    </row>
    <row r="7428" spans="1:2" x14ac:dyDescent="0.25">
      <c r="A7428" s="264">
        <v>7359</v>
      </c>
      <c r="B7428" s="263">
        <v>101.75384307691253</v>
      </c>
    </row>
    <row r="7429" spans="1:2" x14ac:dyDescent="0.25">
      <c r="A7429" s="264">
        <v>7360</v>
      </c>
      <c r="B7429" s="263">
        <v>93.358826003414578</v>
      </c>
    </row>
    <row r="7430" spans="1:2" x14ac:dyDescent="0.25">
      <c r="A7430" s="264">
        <v>7361</v>
      </c>
      <c r="B7430" s="263">
        <v>142.35037808577721</v>
      </c>
    </row>
    <row r="7431" spans="1:2" x14ac:dyDescent="0.25">
      <c r="A7431" s="264">
        <v>7362</v>
      </c>
      <c r="B7431" s="263">
        <v>116.90017449521943</v>
      </c>
    </row>
    <row r="7432" spans="1:2" x14ac:dyDescent="0.25">
      <c r="A7432" s="264">
        <v>7363</v>
      </c>
      <c r="B7432" s="263">
        <v>119.96657779960226</v>
      </c>
    </row>
    <row r="7433" spans="1:2" x14ac:dyDescent="0.25">
      <c r="A7433" s="264">
        <v>7364</v>
      </c>
      <c r="B7433" s="263">
        <v>112.30589102842887</v>
      </c>
    </row>
    <row r="7434" spans="1:2" x14ac:dyDescent="0.25">
      <c r="A7434" s="264">
        <v>7365</v>
      </c>
      <c r="B7434" s="263">
        <v>143.9072676219939</v>
      </c>
    </row>
    <row r="7435" spans="1:2" x14ac:dyDescent="0.25">
      <c r="A7435" s="264">
        <v>7366</v>
      </c>
      <c r="B7435" s="263">
        <v>98.252942833683164</v>
      </c>
    </row>
    <row r="7436" spans="1:2" x14ac:dyDescent="0.25">
      <c r="A7436" s="264">
        <v>7367</v>
      </c>
      <c r="B7436" s="263">
        <v>105.23673799846247</v>
      </c>
    </row>
    <row r="7437" spans="1:2" x14ac:dyDescent="0.25">
      <c r="A7437" s="264">
        <v>7368</v>
      </c>
      <c r="B7437" s="263">
        <v>146.90262940203519</v>
      </c>
    </row>
    <row r="7438" spans="1:2" x14ac:dyDescent="0.25">
      <c r="A7438" s="264">
        <v>7369</v>
      </c>
      <c r="B7438" s="263">
        <v>88.25427135127731</v>
      </c>
    </row>
    <row r="7439" spans="1:2" x14ac:dyDescent="0.25">
      <c r="A7439" s="264">
        <v>7370</v>
      </c>
      <c r="B7439" s="263">
        <v>168.39929425098254</v>
      </c>
    </row>
    <row r="7440" spans="1:2" x14ac:dyDescent="0.25">
      <c r="A7440" s="264">
        <v>7371</v>
      </c>
      <c r="B7440" s="263">
        <v>141.67367026984803</v>
      </c>
    </row>
    <row r="7441" spans="1:2" x14ac:dyDescent="0.25">
      <c r="A7441" s="264">
        <v>7372</v>
      </c>
      <c r="B7441" s="263">
        <v>96.681983928851622</v>
      </c>
    </row>
    <row r="7442" spans="1:2" x14ac:dyDescent="0.25">
      <c r="A7442" s="264">
        <v>7373</v>
      </c>
      <c r="B7442" s="263">
        <v>106.22544124855735</v>
      </c>
    </row>
    <row r="7443" spans="1:2" x14ac:dyDescent="0.25">
      <c r="A7443" s="264">
        <v>7374</v>
      </c>
      <c r="B7443" s="263">
        <v>117.97236240508956</v>
      </c>
    </row>
    <row r="7444" spans="1:2" x14ac:dyDescent="0.25">
      <c r="A7444" s="264">
        <v>7375</v>
      </c>
      <c r="B7444" s="263">
        <v>103.13452929458562</v>
      </c>
    </row>
    <row r="7445" spans="1:2" x14ac:dyDescent="0.25">
      <c r="A7445" s="264">
        <v>7376</v>
      </c>
      <c r="B7445" s="263">
        <v>73.061219363253173</v>
      </c>
    </row>
    <row r="7446" spans="1:2" x14ac:dyDescent="0.25">
      <c r="A7446" s="264">
        <v>7377</v>
      </c>
      <c r="B7446" s="263">
        <v>90.542124588925063</v>
      </c>
    </row>
    <row r="7447" spans="1:2" x14ac:dyDescent="0.25">
      <c r="A7447" s="264">
        <v>7378</v>
      </c>
      <c r="B7447" s="263">
        <v>119.12191614266324</v>
      </c>
    </row>
    <row r="7448" spans="1:2" x14ac:dyDescent="0.25">
      <c r="A7448" s="264">
        <v>7379</v>
      </c>
      <c r="B7448" s="263">
        <v>102.98515294338986</v>
      </c>
    </row>
    <row r="7449" spans="1:2" x14ac:dyDescent="0.25">
      <c r="A7449" s="264">
        <v>7380</v>
      </c>
      <c r="B7449" s="263">
        <v>147.51050420635738</v>
      </c>
    </row>
    <row r="7450" spans="1:2" x14ac:dyDescent="0.25">
      <c r="A7450" s="264">
        <v>7381</v>
      </c>
      <c r="B7450" s="263">
        <v>132.01503696952329</v>
      </c>
    </row>
    <row r="7451" spans="1:2" x14ac:dyDescent="0.25">
      <c r="A7451" s="264">
        <v>7382</v>
      </c>
      <c r="B7451" s="263">
        <v>106.94582284829801</v>
      </c>
    </row>
    <row r="7452" spans="1:2" x14ac:dyDescent="0.25">
      <c r="A7452" s="264">
        <v>7383</v>
      </c>
      <c r="B7452" s="263">
        <v>96.657064558819542</v>
      </c>
    </row>
    <row r="7453" spans="1:2" x14ac:dyDescent="0.25">
      <c r="A7453" s="264">
        <v>7384</v>
      </c>
      <c r="B7453" s="263">
        <v>133.74110584796006</v>
      </c>
    </row>
    <row r="7454" spans="1:2" x14ac:dyDescent="0.25">
      <c r="A7454" s="264">
        <v>7385</v>
      </c>
      <c r="B7454" s="263">
        <v>125.54430910170719</v>
      </c>
    </row>
    <row r="7455" spans="1:2" x14ac:dyDescent="0.25">
      <c r="A7455" s="264">
        <v>7386</v>
      </c>
      <c r="B7455" s="263">
        <v>117.05429964292948</v>
      </c>
    </row>
    <row r="7456" spans="1:2" x14ac:dyDescent="0.25">
      <c r="A7456" s="264">
        <v>7387</v>
      </c>
      <c r="B7456" s="263">
        <v>153.80194929868566</v>
      </c>
    </row>
    <row r="7457" spans="1:2" x14ac:dyDescent="0.25">
      <c r="A7457" s="264">
        <v>7388</v>
      </c>
      <c r="B7457" s="263">
        <v>146.37551140580928</v>
      </c>
    </row>
    <row r="7458" spans="1:2" x14ac:dyDescent="0.25">
      <c r="A7458" s="264">
        <v>7389</v>
      </c>
      <c r="B7458" s="263">
        <v>87.888637143270898</v>
      </c>
    </row>
    <row r="7459" spans="1:2" x14ac:dyDescent="0.25">
      <c r="A7459" s="264">
        <v>7390</v>
      </c>
      <c r="B7459" s="263">
        <v>154.45941552481057</v>
      </c>
    </row>
    <row r="7460" spans="1:2" x14ac:dyDescent="0.25">
      <c r="A7460" s="264">
        <v>7391</v>
      </c>
      <c r="B7460" s="263">
        <v>118.22952539716465</v>
      </c>
    </row>
    <row r="7461" spans="1:2" x14ac:dyDescent="0.25">
      <c r="A7461" s="264">
        <v>7392</v>
      </c>
      <c r="B7461" s="263">
        <v>104.97572524824669</v>
      </c>
    </row>
    <row r="7462" spans="1:2" x14ac:dyDescent="0.25">
      <c r="A7462" s="264">
        <v>7393</v>
      </c>
      <c r="B7462" s="263">
        <v>138.32287286122647</v>
      </c>
    </row>
    <row r="7463" spans="1:2" x14ac:dyDescent="0.25">
      <c r="A7463" s="264">
        <v>7394</v>
      </c>
      <c r="B7463" s="263">
        <v>99.843855073735583</v>
      </c>
    </row>
    <row r="7464" spans="1:2" x14ac:dyDescent="0.25">
      <c r="A7464" s="264">
        <v>7395</v>
      </c>
      <c r="B7464" s="263">
        <v>150.47657984104944</v>
      </c>
    </row>
    <row r="7465" spans="1:2" x14ac:dyDescent="0.25">
      <c r="A7465" s="264">
        <v>7396</v>
      </c>
      <c r="B7465" s="263">
        <v>139.92940171047178</v>
      </c>
    </row>
    <row r="7466" spans="1:2" x14ac:dyDescent="0.25">
      <c r="A7466" s="264">
        <v>7397</v>
      </c>
      <c r="B7466" s="263">
        <v>149.95651100728938</v>
      </c>
    </row>
    <row r="7467" spans="1:2" x14ac:dyDescent="0.25">
      <c r="A7467" s="264">
        <v>7398</v>
      </c>
      <c r="B7467" s="263">
        <v>156.90947037806347</v>
      </c>
    </row>
    <row r="7468" spans="1:2" x14ac:dyDescent="0.25">
      <c r="A7468" s="264">
        <v>7399</v>
      </c>
      <c r="B7468" s="263">
        <v>144.84857369462011</v>
      </c>
    </row>
    <row r="7469" spans="1:2" x14ac:dyDescent="0.25">
      <c r="A7469" s="264">
        <v>7400</v>
      </c>
      <c r="B7469" s="263">
        <v>138.04271539222427</v>
      </c>
    </row>
    <row r="7470" spans="1:2" x14ac:dyDescent="0.25">
      <c r="A7470" s="264">
        <v>7401</v>
      </c>
      <c r="B7470" s="263">
        <v>110.14631006750388</v>
      </c>
    </row>
    <row r="7471" spans="1:2" x14ac:dyDescent="0.25">
      <c r="A7471" s="264">
        <v>7402</v>
      </c>
      <c r="B7471" s="263">
        <v>108.35291992220736</v>
      </c>
    </row>
    <row r="7472" spans="1:2" x14ac:dyDescent="0.25">
      <c r="A7472" s="264">
        <v>7403</v>
      </c>
      <c r="B7472" s="263">
        <v>111.18127886783961</v>
      </c>
    </row>
    <row r="7473" spans="1:2" x14ac:dyDescent="0.25">
      <c r="A7473" s="264">
        <v>7404</v>
      </c>
      <c r="B7473" s="263">
        <v>113.73606840095222</v>
      </c>
    </row>
    <row r="7474" spans="1:2" x14ac:dyDescent="0.25">
      <c r="A7474" s="264">
        <v>7405</v>
      </c>
      <c r="B7474" s="263">
        <v>129.64324732104447</v>
      </c>
    </row>
    <row r="7475" spans="1:2" x14ac:dyDescent="0.25">
      <c r="A7475" s="264">
        <v>7406</v>
      </c>
      <c r="B7475" s="263">
        <v>99.96432726346066</v>
      </c>
    </row>
    <row r="7476" spans="1:2" x14ac:dyDescent="0.25">
      <c r="A7476" s="264">
        <v>7407</v>
      </c>
      <c r="B7476" s="263">
        <v>91.00225361819497</v>
      </c>
    </row>
    <row r="7477" spans="1:2" x14ac:dyDescent="0.25">
      <c r="A7477" s="264">
        <v>7408</v>
      </c>
      <c r="B7477" s="263">
        <v>98.712074392855655</v>
      </c>
    </row>
    <row r="7478" spans="1:2" x14ac:dyDescent="0.25">
      <c r="A7478" s="264">
        <v>7409</v>
      </c>
      <c r="B7478" s="263">
        <v>138.29458215917151</v>
      </c>
    </row>
    <row r="7479" spans="1:2" x14ac:dyDescent="0.25">
      <c r="A7479" s="264">
        <v>7410</v>
      </c>
      <c r="B7479" s="263">
        <v>98.073591464366686</v>
      </c>
    </row>
    <row r="7480" spans="1:2" x14ac:dyDescent="0.25">
      <c r="A7480" s="264">
        <v>7411</v>
      </c>
      <c r="B7480" s="263">
        <v>157.26404395911095</v>
      </c>
    </row>
    <row r="7481" spans="1:2" x14ac:dyDescent="0.25">
      <c r="A7481" s="264">
        <v>7412</v>
      </c>
      <c r="B7481" s="263">
        <v>81.63060631581223</v>
      </c>
    </row>
    <row r="7482" spans="1:2" x14ac:dyDescent="0.25">
      <c r="A7482" s="264">
        <v>7413</v>
      </c>
      <c r="B7482" s="263">
        <v>97.391933805879219</v>
      </c>
    </row>
    <row r="7483" spans="1:2" x14ac:dyDescent="0.25">
      <c r="A7483" s="264">
        <v>7414</v>
      </c>
      <c r="B7483" s="263">
        <v>110.99246169760559</v>
      </c>
    </row>
    <row r="7484" spans="1:2" x14ac:dyDescent="0.25">
      <c r="A7484" s="264">
        <v>7415</v>
      </c>
      <c r="B7484" s="263">
        <v>94.491649221136385</v>
      </c>
    </row>
    <row r="7485" spans="1:2" x14ac:dyDescent="0.25">
      <c r="A7485" s="264">
        <v>7416</v>
      </c>
      <c r="B7485" s="263">
        <v>92.775571908606423</v>
      </c>
    </row>
    <row r="7486" spans="1:2" x14ac:dyDescent="0.25">
      <c r="A7486" s="264">
        <v>7417</v>
      </c>
      <c r="B7486" s="263">
        <v>109.60194089676547</v>
      </c>
    </row>
    <row r="7487" spans="1:2" x14ac:dyDescent="0.25">
      <c r="A7487" s="264">
        <v>7418</v>
      </c>
      <c r="B7487" s="263">
        <v>105.90230313738186</v>
      </c>
    </row>
    <row r="7488" spans="1:2" x14ac:dyDescent="0.25">
      <c r="A7488" s="264">
        <v>7419</v>
      </c>
      <c r="B7488" s="263">
        <v>129.05928007885581</v>
      </c>
    </row>
    <row r="7489" spans="1:2" x14ac:dyDescent="0.25">
      <c r="A7489" s="264">
        <v>7420</v>
      </c>
      <c r="B7489" s="263">
        <v>110.0127549586943</v>
      </c>
    </row>
    <row r="7490" spans="1:2" x14ac:dyDescent="0.25">
      <c r="A7490" s="264">
        <v>7421</v>
      </c>
      <c r="B7490" s="263">
        <v>92.369952615508453</v>
      </c>
    </row>
    <row r="7491" spans="1:2" x14ac:dyDescent="0.25">
      <c r="A7491" s="264">
        <v>7422</v>
      </c>
      <c r="B7491" s="263">
        <v>135.65943211564712</v>
      </c>
    </row>
    <row r="7492" spans="1:2" x14ac:dyDescent="0.25">
      <c r="A7492" s="264">
        <v>7423</v>
      </c>
      <c r="B7492" s="263">
        <v>93.736125624500374</v>
      </c>
    </row>
    <row r="7493" spans="1:2" x14ac:dyDescent="0.25">
      <c r="A7493" s="264">
        <v>7424</v>
      </c>
      <c r="B7493" s="263">
        <v>134.70066737482472</v>
      </c>
    </row>
    <row r="7494" spans="1:2" x14ac:dyDescent="0.25">
      <c r="A7494" s="264">
        <v>7425</v>
      </c>
      <c r="B7494" s="263">
        <v>99.348488438322562</v>
      </c>
    </row>
    <row r="7495" spans="1:2" x14ac:dyDescent="0.25">
      <c r="A7495" s="264">
        <v>7426</v>
      </c>
      <c r="B7495" s="263">
        <v>120.72974156294326</v>
      </c>
    </row>
    <row r="7496" spans="1:2" x14ac:dyDescent="0.25">
      <c r="A7496" s="264">
        <v>7427</v>
      </c>
      <c r="B7496" s="263">
        <v>89.211557330409136</v>
      </c>
    </row>
    <row r="7497" spans="1:2" x14ac:dyDescent="0.25">
      <c r="A7497" s="264">
        <v>7428</v>
      </c>
      <c r="B7497" s="263">
        <v>124.92011070741582</v>
      </c>
    </row>
    <row r="7498" spans="1:2" x14ac:dyDescent="0.25">
      <c r="A7498" s="264">
        <v>7429</v>
      </c>
      <c r="B7498" s="263">
        <v>115.51418676941252</v>
      </c>
    </row>
    <row r="7499" spans="1:2" x14ac:dyDescent="0.25">
      <c r="A7499" s="264">
        <v>7430</v>
      </c>
      <c r="B7499" s="263">
        <v>167.15467971481988</v>
      </c>
    </row>
    <row r="7500" spans="1:2" x14ac:dyDescent="0.25">
      <c r="A7500" s="264">
        <v>7431</v>
      </c>
      <c r="B7500" s="263">
        <v>144.00244797999488</v>
      </c>
    </row>
    <row r="7501" spans="1:2" x14ac:dyDescent="0.25">
      <c r="A7501" s="264">
        <v>7432</v>
      </c>
      <c r="B7501" s="263">
        <v>118.8461181582592</v>
      </c>
    </row>
    <row r="7502" spans="1:2" x14ac:dyDescent="0.25">
      <c r="A7502" s="264">
        <v>7433</v>
      </c>
      <c r="B7502" s="263">
        <v>99.176054947102713</v>
      </c>
    </row>
    <row r="7503" spans="1:2" x14ac:dyDescent="0.25">
      <c r="A7503" s="264">
        <v>7434</v>
      </c>
      <c r="B7503" s="263">
        <v>110.86971214799661</v>
      </c>
    </row>
    <row r="7504" spans="1:2" x14ac:dyDescent="0.25">
      <c r="A7504" s="264">
        <v>7435</v>
      </c>
      <c r="B7504" s="263">
        <v>144.58404623198845</v>
      </c>
    </row>
    <row r="7505" spans="1:2" x14ac:dyDescent="0.25">
      <c r="A7505" s="264">
        <v>7436</v>
      </c>
      <c r="B7505" s="263">
        <v>73.387853778431918</v>
      </c>
    </row>
    <row r="7506" spans="1:2" x14ac:dyDescent="0.25">
      <c r="A7506" s="264">
        <v>7437</v>
      </c>
      <c r="B7506" s="263">
        <v>130.65202754442004</v>
      </c>
    </row>
    <row r="7507" spans="1:2" x14ac:dyDescent="0.25">
      <c r="A7507" s="264">
        <v>7438</v>
      </c>
      <c r="B7507" s="263">
        <v>134.6897665062057</v>
      </c>
    </row>
    <row r="7508" spans="1:2" x14ac:dyDescent="0.25">
      <c r="A7508" s="264">
        <v>7439</v>
      </c>
      <c r="B7508" s="263">
        <v>122.75591630746118</v>
      </c>
    </row>
    <row r="7509" spans="1:2" x14ac:dyDescent="0.25">
      <c r="A7509" s="264">
        <v>7440</v>
      </c>
      <c r="B7509" s="263">
        <v>144.67055609572694</v>
      </c>
    </row>
    <row r="7510" spans="1:2" x14ac:dyDescent="0.25">
      <c r="A7510" s="264">
        <v>7441</v>
      </c>
      <c r="B7510" s="263">
        <v>144.69890666601447</v>
      </c>
    </row>
    <row r="7511" spans="1:2" x14ac:dyDescent="0.25">
      <c r="A7511" s="264">
        <v>7442</v>
      </c>
      <c r="B7511" s="263">
        <v>145.29416401237569</v>
      </c>
    </row>
    <row r="7512" spans="1:2" x14ac:dyDescent="0.25">
      <c r="A7512" s="264">
        <v>7443</v>
      </c>
      <c r="B7512" s="263">
        <v>141.25666011617238</v>
      </c>
    </row>
    <row r="7513" spans="1:2" x14ac:dyDescent="0.25">
      <c r="A7513" s="264">
        <v>7444</v>
      </c>
      <c r="B7513" s="263">
        <v>132.90422266412139</v>
      </c>
    </row>
    <row r="7514" spans="1:2" x14ac:dyDescent="0.25">
      <c r="A7514" s="264">
        <v>7445</v>
      </c>
      <c r="B7514" s="263">
        <v>102.36991021931536</v>
      </c>
    </row>
    <row r="7515" spans="1:2" x14ac:dyDescent="0.25">
      <c r="A7515" s="264">
        <v>7446</v>
      </c>
      <c r="B7515" s="263">
        <v>116.68285243822349</v>
      </c>
    </row>
    <row r="7516" spans="1:2" x14ac:dyDescent="0.25">
      <c r="A7516" s="264">
        <v>7447</v>
      </c>
      <c r="B7516" s="263">
        <v>141.78959299264272</v>
      </c>
    </row>
    <row r="7517" spans="1:2" x14ac:dyDescent="0.25">
      <c r="A7517" s="264">
        <v>7448</v>
      </c>
      <c r="B7517" s="263">
        <v>103.13973187280199</v>
      </c>
    </row>
    <row r="7518" spans="1:2" x14ac:dyDescent="0.25">
      <c r="A7518" s="264">
        <v>7449</v>
      </c>
      <c r="B7518" s="263">
        <v>96.600839126690275</v>
      </c>
    </row>
    <row r="7519" spans="1:2" x14ac:dyDescent="0.25">
      <c r="A7519" s="264">
        <v>7450</v>
      </c>
      <c r="B7519" s="263">
        <v>112.62507118033432</v>
      </c>
    </row>
    <row r="7520" spans="1:2" x14ac:dyDescent="0.25">
      <c r="A7520" s="264">
        <v>7451</v>
      </c>
      <c r="B7520" s="263">
        <v>142.61265701706705</v>
      </c>
    </row>
    <row r="7521" spans="1:2" x14ac:dyDescent="0.25">
      <c r="A7521" s="264">
        <v>7452</v>
      </c>
      <c r="B7521" s="263">
        <v>78.171310820351735</v>
      </c>
    </row>
    <row r="7522" spans="1:2" x14ac:dyDescent="0.25">
      <c r="A7522" s="264">
        <v>7453</v>
      </c>
      <c r="B7522" s="263">
        <v>106.85605091319847</v>
      </c>
    </row>
    <row r="7523" spans="1:2" x14ac:dyDescent="0.25">
      <c r="A7523" s="264">
        <v>7454</v>
      </c>
      <c r="B7523" s="263">
        <v>109.85672946403227</v>
      </c>
    </row>
    <row r="7524" spans="1:2" x14ac:dyDescent="0.25">
      <c r="A7524" s="264">
        <v>7455</v>
      </c>
      <c r="B7524" s="263">
        <v>114.23950712989563</v>
      </c>
    </row>
    <row r="7525" spans="1:2" x14ac:dyDescent="0.25">
      <c r="A7525" s="264">
        <v>7456</v>
      </c>
      <c r="B7525" s="263">
        <v>109.89725730014456</v>
      </c>
    </row>
    <row r="7526" spans="1:2" x14ac:dyDescent="0.25">
      <c r="A7526" s="264">
        <v>7457</v>
      </c>
      <c r="B7526" s="263">
        <v>158.55522348818519</v>
      </c>
    </row>
    <row r="7527" spans="1:2" x14ac:dyDescent="0.25">
      <c r="A7527" s="264">
        <v>7458</v>
      </c>
      <c r="B7527" s="263">
        <v>131.2037624579838</v>
      </c>
    </row>
    <row r="7528" spans="1:2" x14ac:dyDescent="0.25">
      <c r="A7528" s="264">
        <v>7459</v>
      </c>
      <c r="B7528" s="263">
        <v>139.27344654210941</v>
      </c>
    </row>
    <row r="7529" spans="1:2" x14ac:dyDescent="0.25">
      <c r="A7529" s="264">
        <v>7460</v>
      </c>
      <c r="B7529" s="263">
        <v>84.515139509976876</v>
      </c>
    </row>
    <row r="7530" spans="1:2" x14ac:dyDescent="0.25">
      <c r="A7530" s="264">
        <v>7461</v>
      </c>
      <c r="B7530" s="263">
        <v>85.519346486002817</v>
      </c>
    </row>
    <row r="7531" spans="1:2" x14ac:dyDescent="0.25">
      <c r="A7531" s="264">
        <v>7462</v>
      </c>
      <c r="B7531" s="263">
        <v>100.63626358025273</v>
      </c>
    </row>
    <row r="7532" spans="1:2" x14ac:dyDescent="0.25">
      <c r="A7532" s="264">
        <v>7463</v>
      </c>
      <c r="B7532" s="263">
        <v>118.34089114988527</v>
      </c>
    </row>
    <row r="7533" spans="1:2" x14ac:dyDescent="0.25">
      <c r="A7533" s="264">
        <v>7464</v>
      </c>
      <c r="B7533" s="263">
        <v>109.75452511381113</v>
      </c>
    </row>
    <row r="7534" spans="1:2" x14ac:dyDescent="0.25">
      <c r="A7534" s="264">
        <v>7465</v>
      </c>
      <c r="B7534" s="263">
        <v>114.8048811539044</v>
      </c>
    </row>
    <row r="7535" spans="1:2" x14ac:dyDescent="0.25">
      <c r="A7535" s="264">
        <v>7466</v>
      </c>
      <c r="B7535" s="263">
        <v>113.01955483531385</v>
      </c>
    </row>
    <row r="7536" spans="1:2" x14ac:dyDescent="0.25">
      <c r="A7536" s="264">
        <v>7467</v>
      </c>
      <c r="B7536" s="263">
        <v>121.96621526581706</v>
      </c>
    </row>
    <row r="7537" spans="1:2" x14ac:dyDescent="0.25">
      <c r="A7537" s="264">
        <v>7468</v>
      </c>
      <c r="B7537" s="263">
        <v>126.67403902168033</v>
      </c>
    </row>
    <row r="7538" spans="1:2" x14ac:dyDescent="0.25">
      <c r="A7538" s="264">
        <v>7469</v>
      </c>
      <c r="B7538" s="263">
        <v>152.67511879078643</v>
      </c>
    </row>
    <row r="7539" spans="1:2" x14ac:dyDescent="0.25">
      <c r="A7539" s="264">
        <v>7470</v>
      </c>
      <c r="B7539" s="263">
        <v>100.47867179993146</v>
      </c>
    </row>
    <row r="7540" spans="1:2" x14ac:dyDescent="0.25">
      <c r="A7540" s="264">
        <v>7471</v>
      </c>
      <c r="B7540" s="263">
        <v>132.61284641532592</v>
      </c>
    </row>
    <row r="7541" spans="1:2" x14ac:dyDescent="0.25">
      <c r="A7541" s="264">
        <v>7472</v>
      </c>
      <c r="B7541" s="263">
        <v>92.992155716653869</v>
      </c>
    </row>
    <row r="7542" spans="1:2" x14ac:dyDescent="0.25">
      <c r="A7542" s="264">
        <v>7473</v>
      </c>
      <c r="B7542" s="263">
        <v>127.75204433223095</v>
      </c>
    </row>
    <row r="7543" spans="1:2" x14ac:dyDescent="0.25">
      <c r="A7543" s="264">
        <v>7474</v>
      </c>
      <c r="B7543" s="263">
        <v>106.66458890435858</v>
      </c>
    </row>
    <row r="7544" spans="1:2" x14ac:dyDescent="0.25">
      <c r="A7544" s="264">
        <v>7475</v>
      </c>
      <c r="B7544" s="263">
        <v>154.51666136275429</v>
      </c>
    </row>
    <row r="7545" spans="1:2" x14ac:dyDescent="0.25">
      <c r="A7545" s="264">
        <v>7476</v>
      </c>
      <c r="B7545" s="263">
        <v>140.81063106400313</v>
      </c>
    </row>
    <row r="7546" spans="1:2" x14ac:dyDescent="0.25">
      <c r="A7546" s="264">
        <v>7477</v>
      </c>
      <c r="B7546" s="263">
        <v>106.86548636438135</v>
      </c>
    </row>
    <row r="7547" spans="1:2" x14ac:dyDescent="0.25">
      <c r="A7547" s="264">
        <v>7478</v>
      </c>
      <c r="B7547" s="263">
        <v>130.12255465727489</v>
      </c>
    </row>
    <row r="7548" spans="1:2" x14ac:dyDescent="0.25">
      <c r="A7548" s="264">
        <v>7479</v>
      </c>
      <c r="B7548" s="263">
        <v>101.92067719961037</v>
      </c>
    </row>
    <row r="7549" spans="1:2" x14ac:dyDescent="0.25">
      <c r="A7549" s="264">
        <v>7480</v>
      </c>
      <c r="B7549" s="263">
        <v>140.23099642934341</v>
      </c>
    </row>
    <row r="7550" spans="1:2" x14ac:dyDescent="0.25">
      <c r="A7550" s="264">
        <v>7481</v>
      </c>
      <c r="B7550" s="263">
        <v>115.94059066504674</v>
      </c>
    </row>
    <row r="7551" spans="1:2" x14ac:dyDescent="0.25">
      <c r="A7551" s="264">
        <v>7482</v>
      </c>
      <c r="B7551" s="263">
        <v>159.35019437916014</v>
      </c>
    </row>
    <row r="7552" spans="1:2" x14ac:dyDescent="0.25">
      <c r="A7552" s="264">
        <v>7483</v>
      </c>
      <c r="B7552" s="263">
        <v>160.68945015805997</v>
      </c>
    </row>
    <row r="7553" spans="1:2" x14ac:dyDescent="0.25">
      <c r="A7553" s="264">
        <v>7484</v>
      </c>
      <c r="B7553" s="263">
        <v>93.042939812052765</v>
      </c>
    </row>
    <row r="7554" spans="1:2" x14ac:dyDescent="0.25">
      <c r="A7554" s="264">
        <v>7485</v>
      </c>
      <c r="B7554" s="263">
        <v>120.43224632353302</v>
      </c>
    </row>
    <row r="7555" spans="1:2" x14ac:dyDescent="0.25">
      <c r="A7555" s="264">
        <v>7486</v>
      </c>
      <c r="B7555" s="263">
        <v>104.84816057231055</v>
      </c>
    </row>
    <row r="7556" spans="1:2" x14ac:dyDescent="0.25">
      <c r="A7556" s="264">
        <v>7487</v>
      </c>
      <c r="B7556" s="263">
        <v>85.652367778740199</v>
      </c>
    </row>
    <row r="7557" spans="1:2" x14ac:dyDescent="0.25">
      <c r="A7557" s="264">
        <v>7488</v>
      </c>
      <c r="B7557" s="263">
        <v>117.42075521080459</v>
      </c>
    </row>
    <row r="7558" spans="1:2" x14ac:dyDescent="0.25">
      <c r="A7558" s="264">
        <v>7489</v>
      </c>
      <c r="B7558" s="263">
        <v>65.200190958879276</v>
      </c>
    </row>
    <row r="7559" spans="1:2" x14ac:dyDescent="0.25">
      <c r="A7559" s="264">
        <v>7490</v>
      </c>
      <c r="B7559" s="263">
        <v>148.99788154463005</v>
      </c>
    </row>
    <row r="7560" spans="1:2" x14ac:dyDescent="0.25">
      <c r="A7560" s="264">
        <v>7491</v>
      </c>
      <c r="B7560" s="263">
        <v>144.57836393750699</v>
      </c>
    </row>
    <row r="7561" spans="1:2" x14ac:dyDescent="0.25">
      <c r="A7561" s="264">
        <v>7492</v>
      </c>
      <c r="B7561" s="263">
        <v>93.815149071025019</v>
      </c>
    </row>
    <row r="7562" spans="1:2" x14ac:dyDescent="0.25">
      <c r="A7562" s="264">
        <v>7493</v>
      </c>
      <c r="B7562" s="263">
        <v>139.32975364070728</v>
      </c>
    </row>
    <row r="7563" spans="1:2" x14ac:dyDescent="0.25">
      <c r="A7563" s="264">
        <v>7494</v>
      </c>
      <c r="B7563" s="263">
        <v>70.46679595671938</v>
      </c>
    </row>
    <row r="7564" spans="1:2" x14ac:dyDescent="0.25">
      <c r="A7564" s="264">
        <v>7495</v>
      </c>
      <c r="B7564" s="263">
        <v>127.40649736771434</v>
      </c>
    </row>
    <row r="7565" spans="1:2" x14ac:dyDescent="0.25">
      <c r="A7565" s="264">
        <v>7496</v>
      </c>
      <c r="B7565" s="263">
        <v>110.50581881571054</v>
      </c>
    </row>
    <row r="7566" spans="1:2" x14ac:dyDescent="0.25">
      <c r="A7566" s="264">
        <v>7497</v>
      </c>
      <c r="B7566" s="263">
        <v>118.63685310701567</v>
      </c>
    </row>
    <row r="7567" spans="1:2" x14ac:dyDescent="0.25">
      <c r="A7567" s="264">
        <v>7498</v>
      </c>
      <c r="B7567" s="263">
        <v>87.352141949788177</v>
      </c>
    </row>
    <row r="7568" spans="1:2" x14ac:dyDescent="0.25">
      <c r="A7568" s="264">
        <v>7499</v>
      </c>
      <c r="B7568" s="263">
        <v>136.30908990896708</v>
      </c>
    </row>
    <row r="7569" spans="1:2" x14ac:dyDescent="0.25">
      <c r="A7569" s="264">
        <v>7500</v>
      </c>
      <c r="B7569" s="263">
        <v>82.368657734088814</v>
      </c>
    </row>
    <row r="7570" spans="1:2" x14ac:dyDescent="0.25">
      <c r="A7570" s="264">
        <v>7501</v>
      </c>
      <c r="B7570" s="263">
        <v>140.42119683800473</v>
      </c>
    </row>
    <row r="7571" spans="1:2" x14ac:dyDescent="0.25">
      <c r="A7571" s="264">
        <v>7502</v>
      </c>
      <c r="B7571" s="263">
        <v>119.41076463398555</v>
      </c>
    </row>
    <row r="7572" spans="1:2" x14ac:dyDescent="0.25">
      <c r="A7572" s="264">
        <v>7503</v>
      </c>
      <c r="B7572" s="263">
        <v>112.48618150705671</v>
      </c>
    </row>
    <row r="7573" spans="1:2" x14ac:dyDescent="0.25">
      <c r="A7573" s="264">
        <v>7504</v>
      </c>
      <c r="B7573" s="263">
        <v>133.49803997840618</v>
      </c>
    </row>
    <row r="7574" spans="1:2" x14ac:dyDescent="0.25">
      <c r="A7574" s="264">
        <v>7505</v>
      </c>
      <c r="B7574" s="263">
        <v>75.821790730626304</v>
      </c>
    </row>
    <row r="7575" spans="1:2" x14ac:dyDescent="0.25">
      <c r="A7575" s="264">
        <v>7506</v>
      </c>
      <c r="B7575" s="263">
        <v>144.32508302691764</v>
      </c>
    </row>
    <row r="7576" spans="1:2" x14ac:dyDescent="0.25">
      <c r="A7576" s="264">
        <v>7507</v>
      </c>
      <c r="B7576" s="263">
        <v>143.85964543554923</v>
      </c>
    </row>
    <row r="7577" spans="1:2" x14ac:dyDescent="0.25">
      <c r="A7577" s="264">
        <v>7508</v>
      </c>
      <c r="B7577" s="263">
        <v>116.72064982064808</v>
      </c>
    </row>
    <row r="7578" spans="1:2" x14ac:dyDescent="0.25">
      <c r="A7578" s="264">
        <v>7509</v>
      </c>
      <c r="B7578" s="263">
        <v>119.51664348314689</v>
      </c>
    </row>
    <row r="7579" spans="1:2" x14ac:dyDescent="0.25">
      <c r="A7579" s="264">
        <v>7510</v>
      </c>
      <c r="B7579" s="263">
        <v>130.15124368508182</v>
      </c>
    </row>
    <row r="7580" spans="1:2" x14ac:dyDescent="0.25">
      <c r="A7580" s="264">
        <v>7511</v>
      </c>
      <c r="B7580" s="263">
        <v>133.65254391403246</v>
      </c>
    </row>
    <row r="7581" spans="1:2" x14ac:dyDescent="0.25">
      <c r="A7581" s="264">
        <v>7512</v>
      </c>
      <c r="B7581" s="263">
        <v>142.06321114721999</v>
      </c>
    </row>
    <row r="7582" spans="1:2" x14ac:dyDescent="0.25">
      <c r="A7582" s="264">
        <v>7513</v>
      </c>
      <c r="B7582" s="263">
        <v>135.29704195386853</v>
      </c>
    </row>
    <row r="7583" spans="1:2" x14ac:dyDescent="0.25">
      <c r="A7583" s="264">
        <v>7514</v>
      </c>
      <c r="B7583" s="263">
        <v>104.99189583912826</v>
      </c>
    </row>
    <row r="7584" spans="1:2" x14ac:dyDescent="0.25">
      <c r="A7584" s="264">
        <v>7515</v>
      </c>
      <c r="B7584" s="263">
        <v>115.64554040188362</v>
      </c>
    </row>
    <row r="7585" spans="1:2" x14ac:dyDescent="0.25">
      <c r="A7585" s="264">
        <v>7516</v>
      </c>
      <c r="B7585" s="263">
        <v>112.73223752827066</v>
      </c>
    </row>
    <row r="7586" spans="1:2" x14ac:dyDescent="0.25">
      <c r="A7586" s="264">
        <v>7517</v>
      </c>
      <c r="B7586" s="263">
        <v>122.72101494729124</v>
      </c>
    </row>
    <row r="7587" spans="1:2" x14ac:dyDescent="0.25">
      <c r="A7587" s="264">
        <v>7518</v>
      </c>
      <c r="B7587" s="263">
        <v>118.74194573745794</v>
      </c>
    </row>
    <row r="7588" spans="1:2" x14ac:dyDescent="0.25">
      <c r="A7588" s="264">
        <v>7519</v>
      </c>
      <c r="B7588" s="263">
        <v>118.73312141468153</v>
      </c>
    </row>
    <row r="7589" spans="1:2" x14ac:dyDescent="0.25">
      <c r="A7589" s="264">
        <v>7520</v>
      </c>
      <c r="B7589" s="263">
        <v>103.47878419860805</v>
      </c>
    </row>
    <row r="7590" spans="1:2" x14ac:dyDescent="0.25">
      <c r="A7590" s="264">
        <v>7521</v>
      </c>
      <c r="B7590" s="263">
        <v>107.56976937933234</v>
      </c>
    </row>
    <row r="7591" spans="1:2" x14ac:dyDescent="0.25">
      <c r="A7591" s="264">
        <v>7522</v>
      </c>
      <c r="B7591" s="263">
        <v>136.0927445460307</v>
      </c>
    </row>
    <row r="7592" spans="1:2" x14ac:dyDescent="0.25">
      <c r="A7592" s="264">
        <v>7523</v>
      </c>
      <c r="B7592" s="263">
        <v>95.840922956451564</v>
      </c>
    </row>
    <row r="7593" spans="1:2" x14ac:dyDescent="0.25">
      <c r="A7593" s="264">
        <v>7524</v>
      </c>
      <c r="B7593" s="263">
        <v>131.25169838428096</v>
      </c>
    </row>
    <row r="7594" spans="1:2" x14ac:dyDescent="0.25">
      <c r="A7594" s="264">
        <v>7525</v>
      </c>
      <c r="B7594" s="263">
        <v>137.8244070034971</v>
      </c>
    </row>
    <row r="7595" spans="1:2" x14ac:dyDescent="0.25">
      <c r="A7595" s="264">
        <v>7526</v>
      </c>
      <c r="B7595" s="263">
        <v>150.8134490240779</v>
      </c>
    </row>
    <row r="7596" spans="1:2" x14ac:dyDescent="0.25">
      <c r="A7596" s="264">
        <v>7527</v>
      </c>
      <c r="B7596" s="263">
        <v>133.51182700466205</v>
      </c>
    </row>
    <row r="7597" spans="1:2" x14ac:dyDescent="0.25">
      <c r="A7597" s="264">
        <v>7528</v>
      </c>
      <c r="B7597" s="263">
        <v>129.7404009338423</v>
      </c>
    </row>
    <row r="7598" spans="1:2" x14ac:dyDescent="0.25">
      <c r="A7598" s="264">
        <v>7529</v>
      </c>
      <c r="B7598" s="263">
        <v>132.82436797016044</v>
      </c>
    </row>
    <row r="7599" spans="1:2" x14ac:dyDescent="0.25">
      <c r="A7599" s="264">
        <v>7530</v>
      </c>
      <c r="B7599" s="263">
        <v>96.701363634819145</v>
      </c>
    </row>
    <row r="7600" spans="1:2" x14ac:dyDescent="0.25">
      <c r="A7600" s="264">
        <v>7531</v>
      </c>
      <c r="B7600" s="263">
        <v>75.10337392430246</v>
      </c>
    </row>
    <row r="7601" spans="1:2" x14ac:dyDescent="0.25">
      <c r="A7601" s="264">
        <v>7532</v>
      </c>
      <c r="B7601" s="263">
        <v>142.92899923323765</v>
      </c>
    </row>
    <row r="7602" spans="1:2" x14ac:dyDescent="0.25">
      <c r="A7602" s="264">
        <v>7533</v>
      </c>
      <c r="B7602" s="263">
        <v>120.93536003618811</v>
      </c>
    </row>
    <row r="7603" spans="1:2" x14ac:dyDescent="0.25">
      <c r="A7603" s="264">
        <v>7534</v>
      </c>
      <c r="B7603" s="263">
        <v>124.74207682573963</v>
      </c>
    </row>
    <row r="7604" spans="1:2" x14ac:dyDescent="0.25">
      <c r="A7604" s="264">
        <v>7535</v>
      </c>
      <c r="B7604" s="263">
        <v>116.47928518803013</v>
      </c>
    </row>
    <row r="7605" spans="1:2" x14ac:dyDescent="0.25">
      <c r="A7605" s="264">
        <v>7536</v>
      </c>
      <c r="B7605" s="263">
        <v>151.41107500913074</v>
      </c>
    </row>
    <row r="7606" spans="1:2" x14ac:dyDescent="0.25">
      <c r="A7606" s="264">
        <v>7537</v>
      </c>
      <c r="B7606" s="263">
        <v>91.549834720074273</v>
      </c>
    </row>
    <row r="7607" spans="1:2" x14ac:dyDescent="0.25">
      <c r="A7607" s="264">
        <v>7538</v>
      </c>
      <c r="B7607" s="263">
        <v>109.34248512370098</v>
      </c>
    </row>
    <row r="7608" spans="1:2" x14ac:dyDescent="0.25">
      <c r="A7608" s="264">
        <v>7539</v>
      </c>
      <c r="B7608" s="263">
        <v>109.25506612376481</v>
      </c>
    </row>
    <row r="7609" spans="1:2" x14ac:dyDescent="0.25">
      <c r="A7609" s="264">
        <v>7540</v>
      </c>
      <c r="B7609" s="263">
        <v>107.48122214693137</v>
      </c>
    </row>
    <row r="7610" spans="1:2" x14ac:dyDescent="0.25">
      <c r="A7610" s="264">
        <v>7541</v>
      </c>
      <c r="B7610" s="263">
        <v>86.197902506984192</v>
      </c>
    </row>
    <row r="7611" spans="1:2" x14ac:dyDescent="0.25">
      <c r="A7611" s="264">
        <v>7542</v>
      </c>
      <c r="B7611" s="263">
        <v>153.74543546471699</v>
      </c>
    </row>
    <row r="7612" spans="1:2" x14ac:dyDescent="0.25">
      <c r="A7612" s="264">
        <v>7543</v>
      </c>
      <c r="B7612" s="263">
        <v>112.34446100894475</v>
      </c>
    </row>
    <row r="7613" spans="1:2" x14ac:dyDescent="0.25">
      <c r="A7613" s="264">
        <v>7544</v>
      </c>
      <c r="B7613" s="263">
        <v>70.582657033309175</v>
      </c>
    </row>
    <row r="7614" spans="1:2" x14ac:dyDescent="0.25">
      <c r="A7614" s="264">
        <v>7545</v>
      </c>
      <c r="B7614" s="263">
        <v>129.51240187991638</v>
      </c>
    </row>
    <row r="7615" spans="1:2" x14ac:dyDescent="0.25">
      <c r="A7615" s="264">
        <v>7546</v>
      </c>
      <c r="B7615" s="263">
        <v>134.18461936830701</v>
      </c>
    </row>
    <row r="7616" spans="1:2" x14ac:dyDescent="0.25">
      <c r="A7616" s="264">
        <v>7547</v>
      </c>
      <c r="B7616" s="263">
        <v>143.48419881003045</v>
      </c>
    </row>
    <row r="7617" spans="1:2" x14ac:dyDescent="0.25">
      <c r="A7617" s="264">
        <v>7548</v>
      </c>
      <c r="B7617" s="263">
        <v>82.392845697791614</v>
      </c>
    </row>
    <row r="7618" spans="1:2" x14ac:dyDescent="0.25">
      <c r="A7618" s="264">
        <v>7549</v>
      </c>
      <c r="B7618" s="263">
        <v>100.91414313544705</v>
      </c>
    </row>
    <row r="7619" spans="1:2" x14ac:dyDescent="0.25">
      <c r="A7619" s="264">
        <v>7550</v>
      </c>
      <c r="B7619" s="263">
        <v>110.04179501532792</v>
      </c>
    </row>
    <row r="7620" spans="1:2" x14ac:dyDescent="0.25">
      <c r="A7620" s="264">
        <v>7551</v>
      </c>
      <c r="B7620" s="263">
        <v>114.34681543841998</v>
      </c>
    </row>
    <row r="7621" spans="1:2" x14ac:dyDescent="0.25">
      <c r="A7621" s="264">
        <v>7552</v>
      </c>
      <c r="B7621" s="263">
        <v>65.260421849953673</v>
      </c>
    </row>
    <row r="7622" spans="1:2" x14ac:dyDescent="0.25">
      <c r="A7622" s="264">
        <v>7553</v>
      </c>
      <c r="B7622" s="263">
        <v>129.04090898305037</v>
      </c>
    </row>
    <row r="7623" spans="1:2" x14ac:dyDescent="0.25">
      <c r="A7623" s="264">
        <v>7554</v>
      </c>
      <c r="B7623" s="263">
        <v>80.16647457835532</v>
      </c>
    </row>
    <row r="7624" spans="1:2" x14ac:dyDescent="0.25">
      <c r="A7624" s="264">
        <v>7555</v>
      </c>
      <c r="B7624" s="263">
        <v>132.14870762593296</v>
      </c>
    </row>
    <row r="7625" spans="1:2" x14ac:dyDescent="0.25">
      <c r="A7625" s="264">
        <v>7556</v>
      </c>
      <c r="B7625" s="263">
        <v>131.37796923543243</v>
      </c>
    </row>
    <row r="7626" spans="1:2" x14ac:dyDescent="0.25">
      <c r="A7626" s="264">
        <v>7557</v>
      </c>
      <c r="B7626" s="263">
        <v>116.08826127131867</v>
      </c>
    </row>
    <row r="7627" spans="1:2" x14ac:dyDescent="0.25">
      <c r="A7627" s="264">
        <v>7558</v>
      </c>
      <c r="B7627" s="263">
        <v>120.64395812136721</v>
      </c>
    </row>
    <row r="7628" spans="1:2" x14ac:dyDescent="0.25">
      <c r="A7628" s="264">
        <v>7559</v>
      </c>
      <c r="B7628" s="263">
        <v>125.71116280508181</v>
      </c>
    </row>
    <row r="7629" spans="1:2" x14ac:dyDescent="0.25">
      <c r="A7629" s="264">
        <v>7560</v>
      </c>
      <c r="B7629" s="263">
        <v>133.51198407753785</v>
      </c>
    </row>
    <row r="7630" spans="1:2" x14ac:dyDescent="0.25">
      <c r="A7630" s="264">
        <v>7561</v>
      </c>
      <c r="B7630" s="263">
        <v>143.32924739666615</v>
      </c>
    </row>
    <row r="7631" spans="1:2" x14ac:dyDescent="0.25">
      <c r="A7631" s="264">
        <v>7562</v>
      </c>
      <c r="B7631" s="263">
        <v>144.09804620725055</v>
      </c>
    </row>
    <row r="7632" spans="1:2" x14ac:dyDescent="0.25">
      <c r="A7632" s="264">
        <v>7563</v>
      </c>
      <c r="B7632" s="263">
        <v>111.17449567096557</v>
      </c>
    </row>
    <row r="7633" spans="1:2" x14ac:dyDescent="0.25">
      <c r="A7633" s="264">
        <v>7564</v>
      </c>
      <c r="B7633" s="263">
        <v>138.9619344012421</v>
      </c>
    </row>
    <row r="7634" spans="1:2" x14ac:dyDescent="0.25">
      <c r="A7634" s="264">
        <v>7565</v>
      </c>
      <c r="B7634" s="263">
        <v>104.05197765846782</v>
      </c>
    </row>
    <row r="7635" spans="1:2" x14ac:dyDescent="0.25">
      <c r="A7635" s="264">
        <v>7566</v>
      </c>
      <c r="B7635" s="263">
        <v>113.91219892250183</v>
      </c>
    </row>
    <row r="7636" spans="1:2" x14ac:dyDescent="0.25">
      <c r="A7636" s="264">
        <v>7567</v>
      </c>
      <c r="B7636" s="263">
        <v>90.811813715499682</v>
      </c>
    </row>
    <row r="7637" spans="1:2" x14ac:dyDescent="0.25">
      <c r="A7637" s="264">
        <v>7568</v>
      </c>
      <c r="B7637" s="263">
        <v>105.22824567713366</v>
      </c>
    </row>
    <row r="7638" spans="1:2" x14ac:dyDescent="0.25">
      <c r="A7638" s="264">
        <v>7569</v>
      </c>
      <c r="B7638" s="263">
        <v>157.86963712715936</v>
      </c>
    </row>
    <row r="7639" spans="1:2" x14ac:dyDescent="0.25">
      <c r="A7639" s="264">
        <v>7570</v>
      </c>
      <c r="B7639" s="263">
        <v>142.98629822353493</v>
      </c>
    </row>
    <row r="7640" spans="1:2" x14ac:dyDescent="0.25">
      <c r="A7640" s="264">
        <v>7571</v>
      </c>
      <c r="B7640" s="263">
        <v>185.58927384716191</v>
      </c>
    </row>
    <row r="7641" spans="1:2" x14ac:dyDescent="0.25">
      <c r="A7641" s="264">
        <v>7572</v>
      </c>
      <c r="B7641" s="263">
        <v>127.74619492215385</v>
      </c>
    </row>
    <row r="7642" spans="1:2" x14ac:dyDescent="0.25">
      <c r="A7642" s="264">
        <v>7573</v>
      </c>
      <c r="B7642" s="263">
        <v>136.16390003462425</v>
      </c>
    </row>
    <row r="7643" spans="1:2" x14ac:dyDescent="0.25">
      <c r="A7643" s="264">
        <v>7574</v>
      </c>
      <c r="B7643" s="263">
        <v>107.78879172543338</v>
      </c>
    </row>
    <row r="7644" spans="1:2" x14ac:dyDescent="0.25">
      <c r="A7644" s="264">
        <v>7575</v>
      </c>
      <c r="B7644" s="263">
        <v>133.74053742564269</v>
      </c>
    </row>
    <row r="7645" spans="1:2" x14ac:dyDescent="0.25">
      <c r="A7645" s="264">
        <v>7576</v>
      </c>
      <c r="B7645" s="263">
        <v>131.38330293817012</v>
      </c>
    </row>
    <row r="7646" spans="1:2" x14ac:dyDescent="0.25">
      <c r="A7646" s="264">
        <v>7577</v>
      </c>
      <c r="B7646" s="263">
        <v>138.31648475885669</v>
      </c>
    </row>
    <row r="7647" spans="1:2" x14ac:dyDescent="0.25">
      <c r="A7647" s="264">
        <v>7578</v>
      </c>
      <c r="B7647" s="263">
        <v>128.88593195938472</v>
      </c>
    </row>
    <row r="7648" spans="1:2" x14ac:dyDescent="0.25">
      <c r="A7648" s="264">
        <v>7579</v>
      </c>
      <c r="B7648" s="263">
        <v>86.356453850985432</v>
      </c>
    </row>
    <row r="7649" spans="1:2" x14ac:dyDescent="0.25">
      <c r="A7649" s="264">
        <v>7580</v>
      </c>
      <c r="B7649" s="263">
        <v>112.76445513236644</v>
      </c>
    </row>
    <row r="7650" spans="1:2" x14ac:dyDescent="0.25">
      <c r="A7650" s="264">
        <v>7581</v>
      </c>
      <c r="B7650" s="263">
        <v>88.33719036125585</v>
      </c>
    </row>
    <row r="7651" spans="1:2" x14ac:dyDescent="0.25">
      <c r="A7651" s="264">
        <v>7582</v>
      </c>
      <c r="B7651" s="263">
        <v>146.10313638543619</v>
      </c>
    </row>
    <row r="7652" spans="1:2" x14ac:dyDescent="0.25">
      <c r="A7652" s="264">
        <v>7583</v>
      </c>
      <c r="B7652" s="263">
        <v>68.131505667024442</v>
      </c>
    </row>
    <row r="7653" spans="1:2" x14ac:dyDescent="0.25">
      <c r="A7653" s="264">
        <v>7584</v>
      </c>
      <c r="B7653" s="263">
        <v>83.862382847628481</v>
      </c>
    </row>
    <row r="7654" spans="1:2" x14ac:dyDescent="0.25">
      <c r="A7654" s="264">
        <v>7585</v>
      </c>
      <c r="B7654" s="263">
        <v>119.78147326685976</v>
      </c>
    </row>
    <row r="7655" spans="1:2" x14ac:dyDescent="0.25">
      <c r="A7655" s="264">
        <v>7586</v>
      </c>
      <c r="B7655" s="263">
        <v>128.85704799214614</v>
      </c>
    </row>
    <row r="7656" spans="1:2" x14ac:dyDescent="0.25">
      <c r="A7656" s="264">
        <v>7587</v>
      </c>
      <c r="B7656" s="263">
        <v>120.61855976788731</v>
      </c>
    </row>
    <row r="7657" spans="1:2" x14ac:dyDescent="0.25">
      <c r="A7657" s="264">
        <v>7588</v>
      </c>
      <c r="B7657" s="263">
        <v>129.419659538026</v>
      </c>
    </row>
    <row r="7658" spans="1:2" x14ac:dyDescent="0.25">
      <c r="A7658" s="264">
        <v>7589</v>
      </c>
      <c r="B7658" s="263">
        <v>112.32330732100722</v>
      </c>
    </row>
    <row r="7659" spans="1:2" x14ac:dyDescent="0.25">
      <c r="A7659" s="264">
        <v>7590</v>
      </c>
      <c r="B7659" s="263">
        <v>94.734723112570634</v>
      </c>
    </row>
    <row r="7660" spans="1:2" x14ac:dyDescent="0.25">
      <c r="A7660" s="264">
        <v>7591</v>
      </c>
      <c r="B7660" s="263">
        <v>107.30098209269534</v>
      </c>
    </row>
    <row r="7661" spans="1:2" x14ac:dyDescent="0.25">
      <c r="A7661" s="264">
        <v>7592</v>
      </c>
      <c r="B7661" s="263">
        <v>113.48688364372346</v>
      </c>
    </row>
    <row r="7662" spans="1:2" x14ac:dyDescent="0.25">
      <c r="A7662" s="264">
        <v>7593</v>
      </c>
      <c r="B7662" s="263">
        <v>115.70813817839979</v>
      </c>
    </row>
    <row r="7663" spans="1:2" x14ac:dyDescent="0.25">
      <c r="A7663" s="264">
        <v>7594</v>
      </c>
      <c r="B7663" s="263">
        <v>151.35865835259543</v>
      </c>
    </row>
    <row r="7664" spans="1:2" x14ac:dyDescent="0.25">
      <c r="A7664" s="264">
        <v>7595</v>
      </c>
      <c r="B7664" s="263">
        <v>115.18625071252674</v>
      </c>
    </row>
    <row r="7665" spans="1:2" x14ac:dyDescent="0.25">
      <c r="A7665" s="264">
        <v>7596</v>
      </c>
      <c r="B7665" s="263">
        <v>101.86734689167359</v>
      </c>
    </row>
    <row r="7666" spans="1:2" x14ac:dyDescent="0.25">
      <c r="A7666" s="264">
        <v>7597</v>
      </c>
      <c r="B7666" s="263">
        <v>103.18584531425746</v>
      </c>
    </row>
    <row r="7667" spans="1:2" x14ac:dyDescent="0.25">
      <c r="A7667" s="264">
        <v>7598</v>
      </c>
      <c r="B7667" s="263">
        <v>141.18797867244189</v>
      </c>
    </row>
    <row r="7668" spans="1:2" x14ac:dyDescent="0.25">
      <c r="A7668" s="264">
        <v>7599</v>
      </c>
      <c r="B7668" s="263">
        <v>107.78222248998748</v>
      </c>
    </row>
    <row r="7669" spans="1:2" x14ac:dyDescent="0.25">
      <c r="A7669" s="264">
        <v>7600</v>
      </c>
      <c r="B7669" s="263">
        <v>109.53331775716987</v>
      </c>
    </row>
    <row r="7670" spans="1:2" x14ac:dyDescent="0.25">
      <c r="A7670" s="264">
        <v>7601</v>
      </c>
      <c r="B7670" s="263">
        <v>102.46156087761702</v>
      </c>
    </row>
    <row r="7671" spans="1:2" x14ac:dyDescent="0.25">
      <c r="A7671" s="264">
        <v>7602</v>
      </c>
      <c r="B7671" s="263">
        <v>146.53637293975743</v>
      </c>
    </row>
    <row r="7672" spans="1:2" x14ac:dyDescent="0.25">
      <c r="A7672" s="264">
        <v>7603</v>
      </c>
      <c r="B7672" s="263">
        <v>155.42242591208944</v>
      </c>
    </row>
    <row r="7673" spans="1:2" x14ac:dyDescent="0.25">
      <c r="A7673" s="264">
        <v>7604</v>
      </c>
      <c r="B7673" s="263">
        <v>141.53369284282701</v>
      </c>
    </row>
    <row r="7674" spans="1:2" x14ac:dyDescent="0.25">
      <c r="A7674" s="264">
        <v>7605</v>
      </c>
      <c r="B7674" s="263">
        <v>129.85143896589528</v>
      </c>
    </row>
    <row r="7675" spans="1:2" x14ac:dyDescent="0.25">
      <c r="A7675" s="264">
        <v>7606</v>
      </c>
      <c r="B7675" s="263">
        <v>108.99551019351617</v>
      </c>
    </row>
    <row r="7676" spans="1:2" x14ac:dyDescent="0.25">
      <c r="A7676" s="264">
        <v>7607</v>
      </c>
      <c r="B7676" s="263">
        <v>109.68418506188428</v>
      </c>
    </row>
    <row r="7677" spans="1:2" x14ac:dyDescent="0.25">
      <c r="A7677" s="264">
        <v>7608</v>
      </c>
      <c r="B7677" s="263">
        <v>157.77464064400957</v>
      </c>
    </row>
    <row r="7678" spans="1:2" x14ac:dyDescent="0.25">
      <c r="A7678" s="264">
        <v>7609</v>
      </c>
      <c r="B7678" s="263">
        <v>100.83722608782954</v>
      </c>
    </row>
    <row r="7679" spans="1:2" x14ac:dyDescent="0.25">
      <c r="A7679" s="264">
        <v>7610</v>
      </c>
      <c r="B7679" s="263">
        <v>123.11675706191232</v>
      </c>
    </row>
    <row r="7680" spans="1:2" x14ac:dyDescent="0.25">
      <c r="A7680" s="264">
        <v>7611</v>
      </c>
      <c r="B7680" s="263">
        <v>115.11244704509461</v>
      </c>
    </row>
    <row r="7681" spans="1:2" x14ac:dyDescent="0.25">
      <c r="A7681" s="264">
        <v>7612</v>
      </c>
      <c r="B7681" s="263">
        <v>78.261331563383948</v>
      </c>
    </row>
    <row r="7682" spans="1:2" x14ac:dyDescent="0.25">
      <c r="A7682" s="264">
        <v>7613</v>
      </c>
      <c r="B7682" s="263">
        <v>110.38029780259683</v>
      </c>
    </row>
    <row r="7683" spans="1:2" x14ac:dyDescent="0.25">
      <c r="A7683" s="264">
        <v>7614</v>
      </c>
      <c r="B7683" s="263">
        <v>119.43899319446454</v>
      </c>
    </row>
    <row r="7684" spans="1:2" x14ac:dyDescent="0.25">
      <c r="A7684" s="264">
        <v>7615</v>
      </c>
      <c r="B7684" s="263">
        <v>134.99566801942987</v>
      </c>
    </row>
    <row r="7685" spans="1:2" x14ac:dyDescent="0.25">
      <c r="A7685" s="264">
        <v>7616</v>
      </c>
      <c r="B7685" s="263">
        <v>129.94810819028041</v>
      </c>
    </row>
    <row r="7686" spans="1:2" x14ac:dyDescent="0.25">
      <c r="A7686" s="264">
        <v>7617</v>
      </c>
      <c r="B7686" s="263">
        <v>162.9179050548002</v>
      </c>
    </row>
    <row r="7687" spans="1:2" x14ac:dyDescent="0.25">
      <c r="A7687" s="264">
        <v>7618</v>
      </c>
      <c r="B7687" s="263">
        <v>139.0280646719317</v>
      </c>
    </row>
    <row r="7688" spans="1:2" x14ac:dyDescent="0.25">
      <c r="A7688" s="264">
        <v>7619</v>
      </c>
      <c r="B7688" s="263">
        <v>96.528937580399088</v>
      </c>
    </row>
    <row r="7689" spans="1:2" x14ac:dyDescent="0.25">
      <c r="A7689" s="264">
        <v>7620</v>
      </c>
      <c r="B7689" s="263">
        <v>158.77079001055372</v>
      </c>
    </row>
    <row r="7690" spans="1:2" x14ac:dyDescent="0.25">
      <c r="A7690" s="264">
        <v>7621</v>
      </c>
      <c r="B7690" s="263">
        <v>105.25803373919241</v>
      </c>
    </row>
    <row r="7691" spans="1:2" x14ac:dyDescent="0.25">
      <c r="A7691" s="264">
        <v>7622</v>
      </c>
      <c r="B7691" s="263">
        <v>141.77480561549947</v>
      </c>
    </row>
    <row r="7692" spans="1:2" x14ac:dyDescent="0.25">
      <c r="A7692" s="264">
        <v>7623</v>
      </c>
      <c r="B7692" s="263">
        <v>149.20119211000409</v>
      </c>
    </row>
    <row r="7693" spans="1:2" x14ac:dyDescent="0.25">
      <c r="A7693" s="264">
        <v>7624</v>
      </c>
      <c r="B7693" s="263">
        <v>127.68262798117058</v>
      </c>
    </row>
    <row r="7694" spans="1:2" x14ac:dyDescent="0.25">
      <c r="A7694" s="264">
        <v>7625</v>
      </c>
      <c r="B7694" s="263">
        <v>123.40425821478628</v>
      </c>
    </row>
    <row r="7695" spans="1:2" x14ac:dyDescent="0.25">
      <c r="A7695" s="264">
        <v>7626</v>
      </c>
      <c r="B7695" s="263">
        <v>87.535845713164036</v>
      </c>
    </row>
    <row r="7696" spans="1:2" x14ac:dyDescent="0.25">
      <c r="A7696" s="264">
        <v>7627</v>
      </c>
      <c r="B7696" s="263">
        <v>138.05449215685348</v>
      </c>
    </row>
    <row r="7697" spans="1:2" x14ac:dyDescent="0.25">
      <c r="A7697" s="264">
        <v>7628</v>
      </c>
      <c r="B7697" s="263">
        <v>102.5078191269485</v>
      </c>
    </row>
    <row r="7698" spans="1:2" x14ac:dyDescent="0.25">
      <c r="A7698" s="264">
        <v>7629</v>
      </c>
      <c r="B7698" s="263">
        <v>103.74802617381343</v>
      </c>
    </row>
    <row r="7699" spans="1:2" x14ac:dyDescent="0.25">
      <c r="A7699" s="264">
        <v>7630</v>
      </c>
      <c r="B7699" s="263">
        <v>84.864906079257665</v>
      </c>
    </row>
    <row r="7700" spans="1:2" x14ac:dyDescent="0.25">
      <c r="A7700" s="264">
        <v>7631</v>
      </c>
      <c r="B7700" s="263">
        <v>93.095480975500337</v>
      </c>
    </row>
    <row r="7701" spans="1:2" x14ac:dyDescent="0.25">
      <c r="A7701" s="264">
        <v>7632</v>
      </c>
      <c r="B7701" s="263">
        <v>95.218917062346179</v>
      </c>
    </row>
    <row r="7702" spans="1:2" x14ac:dyDescent="0.25">
      <c r="A7702" s="264">
        <v>7633</v>
      </c>
      <c r="B7702" s="263">
        <v>130.15526009913617</v>
      </c>
    </row>
    <row r="7703" spans="1:2" x14ac:dyDescent="0.25">
      <c r="A7703" s="264">
        <v>7634</v>
      </c>
      <c r="B7703" s="263">
        <v>139.68427386817476</v>
      </c>
    </row>
    <row r="7704" spans="1:2" x14ac:dyDescent="0.25">
      <c r="A7704" s="264">
        <v>7635</v>
      </c>
      <c r="B7704" s="263">
        <v>95.480932989318177</v>
      </c>
    </row>
    <row r="7705" spans="1:2" x14ac:dyDescent="0.25">
      <c r="A7705" s="264">
        <v>7636</v>
      </c>
      <c r="B7705" s="263">
        <v>155.00611698243037</v>
      </c>
    </row>
    <row r="7706" spans="1:2" x14ac:dyDescent="0.25">
      <c r="A7706" s="264">
        <v>7637</v>
      </c>
      <c r="B7706" s="263">
        <v>124.22697229736094</v>
      </c>
    </row>
    <row r="7707" spans="1:2" x14ac:dyDescent="0.25">
      <c r="A7707" s="264">
        <v>7638</v>
      </c>
      <c r="B7707" s="263">
        <v>93.68490302285187</v>
      </c>
    </row>
    <row r="7708" spans="1:2" x14ac:dyDescent="0.25">
      <c r="A7708" s="264">
        <v>7639</v>
      </c>
      <c r="B7708" s="263">
        <v>92.453736872156114</v>
      </c>
    </row>
    <row r="7709" spans="1:2" x14ac:dyDescent="0.25">
      <c r="A7709" s="264">
        <v>7640</v>
      </c>
      <c r="B7709" s="263">
        <v>122.92323747916365</v>
      </c>
    </row>
    <row r="7710" spans="1:2" x14ac:dyDescent="0.25">
      <c r="A7710" s="264">
        <v>7641</v>
      </c>
      <c r="B7710" s="263">
        <v>128.72537093650601</v>
      </c>
    </row>
    <row r="7711" spans="1:2" x14ac:dyDescent="0.25">
      <c r="A7711" s="264">
        <v>7642</v>
      </c>
      <c r="B7711" s="263">
        <v>104.84772152934886</v>
      </c>
    </row>
    <row r="7712" spans="1:2" x14ac:dyDescent="0.25">
      <c r="A7712" s="264">
        <v>7643</v>
      </c>
      <c r="B7712" s="263">
        <v>61.855798768019824</v>
      </c>
    </row>
    <row r="7713" spans="1:2" x14ac:dyDescent="0.25">
      <c r="A7713" s="264">
        <v>7644</v>
      </c>
      <c r="B7713" s="263">
        <v>121.88495548436293</v>
      </c>
    </row>
    <row r="7714" spans="1:2" x14ac:dyDescent="0.25">
      <c r="A7714" s="264">
        <v>7645</v>
      </c>
      <c r="B7714" s="263">
        <v>117.52144982728335</v>
      </c>
    </row>
    <row r="7715" spans="1:2" x14ac:dyDescent="0.25">
      <c r="A7715" s="264">
        <v>7646</v>
      </c>
      <c r="B7715" s="263">
        <v>134.7827645691624</v>
      </c>
    </row>
    <row r="7716" spans="1:2" x14ac:dyDescent="0.25">
      <c r="A7716" s="264">
        <v>7647</v>
      </c>
      <c r="B7716" s="263">
        <v>167.29825635706743</v>
      </c>
    </row>
    <row r="7717" spans="1:2" x14ac:dyDescent="0.25">
      <c r="A7717" s="264">
        <v>7648</v>
      </c>
      <c r="B7717" s="263">
        <v>146.45142832714203</v>
      </c>
    </row>
    <row r="7718" spans="1:2" x14ac:dyDescent="0.25">
      <c r="A7718" s="264">
        <v>7649</v>
      </c>
      <c r="B7718" s="263">
        <v>137.21376558200541</v>
      </c>
    </row>
    <row r="7719" spans="1:2" x14ac:dyDescent="0.25">
      <c r="A7719" s="264">
        <v>7650</v>
      </c>
      <c r="B7719" s="263">
        <v>109.50864671103804</v>
      </c>
    </row>
    <row r="7720" spans="1:2" x14ac:dyDescent="0.25">
      <c r="A7720" s="264">
        <v>7651</v>
      </c>
      <c r="B7720" s="263">
        <v>127.28075640883587</v>
      </c>
    </row>
    <row r="7721" spans="1:2" x14ac:dyDescent="0.25">
      <c r="A7721" s="264">
        <v>7652</v>
      </c>
      <c r="B7721" s="263">
        <v>117.75025769380873</v>
      </c>
    </row>
    <row r="7722" spans="1:2" x14ac:dyDescent="0.25">
      <c r="A7722" s="264">
        <v>7653</v>
      </c>
      <c r="B7722" s="263">
        <v>111.10399909251959</v>
      </c>
    </row>
    <row r="7723" spans="1:2" x14ac:dyDescent="0.25">
      <c r="A7723" s="264">
        <v>7654</v>
      </c>
      <c r="B7723" s="263">
        <v>105.11717301087948</v>
      </c>
    </row>
    <row r="7724" spans="1:2" x14ac:dyDescent="0.25">
      <c r="A7724" s="264">
        <v>7655</v>
      </c>
      <c r="B7724" s="263">
        <v>164.78817435708837</v>
      </c>
    </row>
    <row r="7725" spans="1:2" x14ac:dyDescent="0.25">
      <c r="A7725" s="264">
        <v>7656</v>
      </c>
      <c r="B7725" s="263">
        <v>149.52439119981327</v>
      </c>
    </row>
    <row r="7726" spans="1:2" x14ac:dyDescent="0.25">
      <c r="A7726" s="264">
        <v>7657</v>
      </c>
      <c r="B7726" s="263">
        <v>141.01688262550633</v>
      </c>
    </row>
    <row r="7727" spans="1:2" x14ac:dyDescent="0.25">
      <c r="A7727" s="264">
        <v>7658</v>
      </c>
      <c r="B7727" s="263">
        <v>81.060877666801645</v>
      </c>
    </row>
    <row r="7728" spans="1:2" x14ac:dyDescent="0.25">
      <c r="A7728" s="264">
        <v>7659</v>
      </c>
      <c r="B7728" s="263">
        <v>144.66551770725891</v>
      </c>
    </row>
    <row r="7729" spans="1:2" x14ac:dyDescent="0.25">
      <c r="A7729" s="264">
        <v>7660</v>
      </c>
      <c r="B7729" s="263">
        <v>104.83872312074222</v>
      </c>
    </row>
    <row r="7730" spans="1:2" x14ac:dyDescent="0.25">
      <c r="A7730" s="264">
        <v>7661</v>
      </c>
      <c r="B7730" s="263">
        <v>95.840116254863219</v>
      </c>
    </row>
    <row r="7731" spans="1:2" x14ac:dyDescent="0.25">
      <c r="A7731" s="264">
        <v>7662</v>
      </c>
      <c r="B7731" s="263">
        <v>93.977309827720433</v>
      </c>
    </row>
    <row r="7732" spans="1:2" x14ac:dyDescent="0.25">
      <c r="A7732" s="264">
        <v>7663</v>
      </c>
      <c r="B7732" s="263">
        <v>146.50308571015682</v>
      </c>
    </row>
    <row r="7733" spans="1:2" x14ac:dyDescent="0.25">
      <c r="A7733" s="264">
        <v>7664</v>
      </c>
      <c r="B7733" s="263">
        <v>129.52815583718498</v>
      </c>
    </row>
    <row r="7734" spans="1:2" x14ac:dyDescent="0.25">
      <c r="A7734" s="264">
        <v>7665</v>
      </c>
      <c r="B7734" s="263">
        <v>122.06639006610415</v>
      </c>
    </row>
    <row r="7735" spans="1:2" x14ac:dyDescent="0.25">
      <c r="A7735" s="264">
        <v>7666</v>
      </c>
      <c r="B7735" s="263">
        <v>111.70370285399343</v>
      </c>
    </row>
    <row r="7736" spans="1:2" x14ac:dyDescent="0.25">
      <c r="A7736" s="264">
        <v>7667</v>
      </c>
      <c r="B7736" s="263">
        <v>84.592854726761317</v>
      </c>
    </row>
    <row r="7737" spans="1:2" x14ac:dyDescent="0.25">
      <c r="A7737" s="264">
        <v>7668</v>
      </c>
      <c r="B7737" s="263">
        <v>106.2186616198014</v>
      </c>
    </row>
    <row r="7738" spans="1:2" x14ac:dyDescent="0.25">
      <c r="A7738" s="264">
        <v>7669</v>
      </c>
      <c r="B7738" s="263">
        <v>99.973949849902567</v>
      </c>
    </row>
    <row r="7739" spans="1:2" x14ac:dyDescent="0.25">
      <c r="A7739" s="264">
        <v>7670</v>
      </c>
      <c r="B7739" s="263">
        <v>112.08620509379504</v>
      </c>
    </row>
    <row r="7740" spans="1:2" x14ac:dyDescent="0.25">
      <c r="A7740" s="264">
        <v>7671</v>
      </c>
      <c r="B7740" s="263">
        <v>151.39002481919738</v>
      </c>
    </row>
    <row r="7741" spans="1:2" x14ac:dyDescent="0.25">
      <c r="A7741" s="264">
        <v>7672</v>
      </c>
      <c r="B7741" s="263">
        <v>112.74936140281736</v>
      </c>
    </row>
    <row r="7742" spans="1:2" x14ac:dyDescent="0.25">
      <c r="A7742" s="264">
        <v>7673</v>
      </c>
      <c r="B7742" s="263">
        <v>100.90038288273615</v>
      </c>
    </row>
    <row r="7743" spans="1:2" x14ac:dyDescent="0.25">
      <c r="A7743" s="264">
        <v>7674</v>
      </c>
      <c r="B7743" s="263">
        <v>121.9301061155294</v>
      </c>
    </row>
    <row r="7744" spans="1:2" x14ac:dyDescent="0.25">
      <c r="A7744" s="264">
        <v>7675</v>
      </c>
      <c r="B7744" s="263">
        <v>89.8331899196791</v>
      </c>
    </row>
    <row r="7745" spans="1:2" x14ac:dyDescent="0.25">
      <c r="A7745" s="264">
        <v>7676</v>
      </c>
      <c r="B7745" s="263">
        <v>108.33144637676851</v>
      </c>
    </row>
    <row r="7746" spans="1:2" x14ac:dyDescent="0.25">
      <c r="A7746" s="264">
        <v>7677</v>
      </c>
      <c r="B7746" s="263">
        <v>122.27529981761491</v>
      </c>
    </row>
    <row r="7747" spans="1:2" x14ac:dyDescent="0.25">
      <c r="A7747" s="264">
        <v>7678</v>
      </c>
      <c r="B7747" s="263">
        <v>100.12607135316787</v>
      </c>
    </row>
    <row r="7748" spans="1:2" x14ac:dyDescent="0.25">
      <c r="A7748" s="264">
        <v>7679</v>
      </c>
      <c r="B7748" s="263">
        <v>122.638807877465</v>
      </c>
    </row>
    <row r="7749" spans="1:2" x14ac:dyDescent="0.25">
      <c r="A7749" s="264">
        <v>7680</v>
      </c>
      <c r="B7749" s="263">
        <v>140.15227996945111</v>
      </c>
    </row>
    <row r="7750" spans="1:2" x14ac:dyDescent="0.25">
      <c r="A7750" s="264">
        <v>7681</v>
      </c>
      <c r="B7750" s="263">
        <v>99.343498919187368</v>
      </c>
    </row>
    <row r="7751" spans="1:2" x14ac:dyDescent="0.25">
      <c r="A7751" s="264">
        <v>7682</v>
      </c>
      <c r="B7751" s="263">
        <v>111.75533911718344</v>
      </c>
    </row>
    <row r="7752" spans="1:2" x14ac:dyDescent="0.25">
      <c r="A7752" s="264">
        <v>7683</v>
      </c>
      <c r="B7752" s="263">
        <v>140.80179253350644</v>
      </c>
    </row>
    <row r="7753" spans="1:2" x14ac:dyDescent="0.25">
      <c r="A7753" s="264">
        <v>7684</v>
      </c>
      <c r="B7753" s="263">
        <v>104.070672236169</v>
      </c>
    </row>
    <row r="7754" spans="1:2" x14ac:dyDescent="0.25">
      <c r="A7754" s="264">
        <v>7685</v>
      </c>
      <c r="B7754" s="263">
        <v>111.80132781852215</v>
      </c>
    </row>
    <row r="7755" spans="1:2" x14ac:dyDescent="0.25">
      <c r="A7755" s="264">
        <v>7686</v>
      </c>
      <c r="B7755" s="263">
        <v>96.914994498290653</v>
      </c>
    </row>
    <row r="7756" spans="1:2" x14ac:dyDescent="0.25">
      <c r="A7756" s="264">
        <v>7687</v>
      </c>
      <c r="B7756" s="263">
        <v>108.33936830622964</v>
      </c>
    </row>
    <row r="7757" spans="1:2" x14ac:dyDescent="0.25">
      <c r="A7757" s="264">
        <v>7688</v>
      </c>
      <c r="B7757" s="263">
        <v>139.90578626788152</v>
      </c>
    </row>
    <row r="7758" spans="1:2" x14ac:dyDescent="0.25">
      <c r="A7758" s="264">
        <v>7689</v>
      </c>
      <c r="B7758" s="263">
        <v>73.488205172518917</v>
      </c>
    </row>
    <row r="7759" spans="1:2" x14ac:dyDescent="0.25">
      <c r="A7759" s="264">
        <v>7690</v>
      </c>
      <c r="B7759" s="263">
        <v>119.59732794957434</v>
      </c>
    </row>
    <row r="7760" spans="1:2" x14ac:dyDescent="0.25">
      <c r="A7760" s="264">
        <v>7691</v>
      </c>
      <c r="B7760" s="263">
        <v>118.13527953249567</v>
      </c>
    </row>
    <row r="7761" spans="1:2" x14ac:dyDescent="0.25">
      <c r="A7761" s="264">
        <v>7692</v>
      </c>
      <c r="B7761" s="263">
        <v>151.91663084375082</v>
      </c>
    </row>
    <row r="7762" spans="1:2" x14ac:dyDescent="0.25">
      <c r="A7762" s="264">
        <v>7693</v>
      </c>
      <c r="B7762" s="263">
        <v>105.45866168326893</v>
      </c>
    </row>
    <row r="7763" spans="1:2" x14ac:dyDescent="0.25">
      <c r="A7763" s="264">
        <v>7694</v>
      </c>
      <c r="B7763" s="263">
        <v>102.92442254431407</v>
      </c>
    </row>
    <row r="7764" spans="1:2" x14ac:dyDescent="0.25">
      <c r="A7764" s="264">
        <v>7695</v>
      </c>
      <c r="B7764" s="263">
        <v>132.60760869706002</v>
      </c>
    </row>
    <row r="7765" spans="1:2" x14ac:dyDescent="0.25">
      <c r="A7765" s="264">
        <v>7696</v>
      </c>
      <c r="B7765" s="263">
        <v>158.78313702334083</v>
      </c>
    </row>
    <row r="7766" spans="1:2" x14ac:dyDescent="0.25">
      <c r="A7766" s="264">
        <v>7697</v>
      </c>
      <c r="B7766" s="263">
        <v>132.63826192449534</v>
      </c>
    </row>
    <row r="7767" spans="1:2" x14ac:dyDescent="0.25">
      <c r="A7767" s="264">
        <v>7698</v>
      </c>
      <c r="B7767" s="263">
        <v>56.749710110338157</v>
      </c>
    </row>
    <row r="7768" spans="1:2" x14ac:dyDescent="0.25">
      <c r="A7768" s="264">
        <v>7699</v>
      </c>
      <c r="B7768" s="263">
        <v>107.20879991806898</v>
      </c>
    </row>
    <row r="7769" spans="1:2" x14ac:dyDescent="0.25">
      <c r="A7769" s="264">
        <v>7700</v>
      </c>
      <c r="B7769" s="263">
        <v>101.58298092927626</v>
      </c>
    </row>
    <row r="7770" spans="1:2" x14ac:dyDescent="0.25">
      <c r="A7770" s="264">
        <v>7701</v>
      </c>
      <c r="B7770" s="263">
        <v>97.937046364399251</v>
      </c>
    </row>
    <row r="7771" spans="1:2" x14ac:dyDescent="0.25">
      <c r="A7771" s="264">
        <v>7702</v>
      </c>
      <c r="B7771" s="263">
        <v>117.68601539502436</v>
      </c>
    </row>
    <row r="7772" spans="1:2" x14ac:dyDescent="0.25">
      <c r="A7772" s="264">
        <v>7703</v>
      </c>
      <c r="B7772" s="263">
        <v>148.91939552908164</v>
      </c>
    </row>
    <row r="7773" spans="1:2" x14ac:dyDescent="0.25">
      <c r="A7773" s="264">
        <v>7704</v>
      </c>
      <c r="B7773" s="263">
        <v>131.70857782639675</v>
      </c>
    </row>
    <row r="7774" spans="1:2" x14ac:dyDescent="0.25">
      <c r="A7774" s="264">
        <v>7705</v>
      </c>
      <c r="B7774" s="263">
        <v>98.537891797283692</v>
      </c>
    </row>
    <row r="7775" spans="1:2" x14ac:dyDescent="0.25">
      <c r="A7775" s="264">
        <v>7706</v>
      </c>
      <c r="B7775" s="263">
        <v>100.22076572116183</v>
      </c>
    </row>
    <row r="7776" spans="1:2" x14ac:dyDescent="0.25">
      <c r="A7776" s="264">
        <v>7707</v>
      </c>
      <c r="B7776" s="263">
        <v>138.7214052187461</v>
      </c>
    </row>
    <row r="7777" spans="1:2" x14ac:dyDescent="0.25">
      <c r="A7777" s="264">
        <v>7708</v>
      </c>
      <c r="B7777" s="263">
        <v>111.30441987636186</v>
      </c>
    </row>
    <row r="7778" spans="1:2" x14ac:dyDescent="0.25">
      <c r="A7778" s="264">
        <v>7709</v>
      </c>
      <c r="B7778" s="263">
        <v>128.10200176886704</v>
      </c>
    </row>
    <row r="7779" spans="1:2" x14ac:dyDescent="0.25">
      <c r="A7779" s="264">
        <v>7710</v>
      </c>
      <c r="B7779" s="263">
        <v>107.22651174987178</v>
      </c>
    </row>
    <row r="7780" spans="1:2" x14ac:dyDescent="0.25">
      <c r="A7780" s="264">
        <v>7711</v>
      </c>
      <c r="B7780" s="263">
        <v>103.99793068707595</v>
      </c>
    </row>
    <row r="7781" spans="1:2" x14ac:dyDescent="0.25">
      <c r="A7781" s="264">
        <v>7712</v>
      </c>
      <c r="B7781" s="263">
        <v>183.26621487236974</v>
      </c>
    </row>
    <row r="7782" spans="1:2" x14ac:dyDescent="0.25">
      <c r="A7782" s="264">
        <v>7713</v>
      </c>
      <c r="B7782" s="263">
        <v>131.00224668341082</v>
      </c>
    </row>
    <row r="7783" spans="1:2" x14ac:dyDescent="0.25">
      <c r="A7783" s="264">
        <v>7714</v>
      </c>
      <c r="B7783" s="263">
        <v>142.1152509955196</v>
      </c>
    </row>
    <row r="7784" spans="1:2" x14ac:dyDescent="0.25">
      <c r="A7784" s="264">
        <v>7715</v>
      </c>
      <c r="B7784" s="263">
        <v>163.42115562958793</v>
      </c>
    </row>
    <row r="7785" spans="1:2" x14ac:dyDescent="0.25">
      <c r="A7785" s="264">
        <v>7716</v>
      </c>
      <c r="B7785" s="263">
        <v>100.07671362806856</v>
      </c>
    </row>
    <row r="7786" spans="1:2" x14ac:dyDescent="0.25">
      <c r="A7786" s="264">
        <v>7717</v>
      </c>
      <c r="B7786" s="263">
        <v>85.105763083935628</v>
      </c>
    </row>
    <row r="7787" spans="1:2" x14ac:dyDescent="0.25">
      <c r="A7787" s="264">
        <v>7718</v>
      </c>
      <c r="B7787" s="263">
        <v>137.12594645377069</v>
      </c>
    </row>
    <row r="7788" spans="1:2" x14ac:dyDescent="0.25">
      <c r="A7788" s="264">
        <v>7719</v>
      </c>
      <c r="B7788" s="263">
        <v>125.47212611733268</v>
      </c>
    </row>
    <row r="7789" spans="1:2" x14ac:dyDescent="0.25">
      <c r="A7789" s="264">
        <v>7720</v>
      </c>
      <c r="B7789" s="263">
        <v>138.0938588214498</v>
      </c>
    </row>
    <row r="7790" spans="1:2" x14ac:dyDescent="0.25">
      <c r="A7790" s="264">
        <v>7721</v>
      </c>
      <c r="B7790" s="263">
        <v>141.30879913893389</v>
      </c>
    </row>
    <row r="7791" spans="1:2" x14ac:dyDescent="0.25">
      <c r="A7791" s="264">
        <v>7722</v>
      </c>
      <c r="B7791" s="263">
        <v>110.39666474298809</v>
      </c>
    </row>
    <row r="7792" spans="1:2" x14ac:dyDescent="0.25">
      <c r="A7792" s="264">
        <v>7723</v>
      </c>
      <c r="B7792" s="263">
        <v>174.96442802748766</v>
      </c>
    </row>
    <row r="7793" spans="1:2" x14ac:dyDescent="0.25">
      <c r="A7793" s="264">
        <v>7724</v>
      </c>
      <c r="B7793" s="263">
        <v>85.875035706121466</v>
      </c>
    </row>
    <row r="7794" spans="1:2" x14ac:dyDescent="0.25">
      <c r="A7794" s="264">
        <v>7725</v>
      </c>
      <c r="B7794" s="263">
        <v>104.61654261559151</v>
      </c>
    </row>
    <row r="7795" spans="1:2" x14ac:dyDescent="0.25">
      <c r="A7795" s="264">
        <v>7726</v>
      </c>
      <c r="B7795" s="263">
        <v>144.66201078954259</v>
      </c>
    </row>
    <row r="7796" spans="1:2" x14ac:dyDescent="0.25">
      <c r="A7796" s="264">
        <v>7727</v>
      </c>
      <c r="B7796" s="263">
        <v>107.33912439994214</v>
      </c>
    </row>
    <row r="7797" spans="1:2" x14ac:dyDescent="0.25">
      <c r="A7797" s="264">
        <v>7728</v>
      </c>
      <c r="B7797" s="263">
        <v>140.78280596387577</v>
      </c>
    </row>
    <row r="7798" spans="1:2" x14ac:dyDescent="0.25">
      <c r="A7798" s="264">
        <v>7729</v>
      </c>
      <c r="B7798" s="263">
        <v>126.08933104658716</v>
      </c>
    </row>
    <row r="7799" spans="1:2" x14ac:dyDescent="0.25">
      <c r="A7799" s="264">
        <v>7730</v>
      </c>
      <c r="B7799" s="263">
        <v>112.77256005240305</v>
      </c>
    </row>
    <row r="7800" spans="1:2" x14ac:dyDescent="0.25">
      <c r="A7800" s="264">
        <v>7731</v>
      </c>
      <c r="B7800" s="263">
        <v>100.50742438051634</v>
      </c>
    </row>
    <row r="7801" spans="1:2" x14ac:dyDescent="0.25">
      <c r="A7801" s="264">
        <v>7732</v>
      </c>
      <c r="B7801" s="263">
        <v>129.50203470472803</v>
      </c>
    </row>
    <row r="7802" spans="1:2" x14ac:dyDescent="0.25">
      <c r="A7802" s="264">
        <v>7733</v>
      </c>
      <c r="B7802" s="263">
        <v>104.66956548909214</v>
      </c>
    </row>
    <row r="7803" spans="1:2" x14ac:dyDescent="0.25">
      <c r="A7803" s="264">
        <v>7734</v>
      </c>
      <c r="B7803" s="263">
        <v>143.90590439746288</v>
      </c>
    </row>
    <row r="7804" spans="1:2" x14ac:dyDescent="0.25">
      <c r="A7804" s="264">
        <v>7735</v>
      </c>
      <c r="B7804" s="263">
        <v>119.88065578433667</v>
      </c>
    </row>
    <row r="7805" spans="1:2" x14ac:dyDescent="0.25">
      <c r="A7805" s="264">
        <v>7736</v>
      </c>
      <c r="B7805" s="263">
        <v>124.09108975185507</v>
      </c>
    </row>
    <row r="7806" spans="1:2" x14ac:dyDescent="0.25">
      <c r="A7806" s="264">
        <v>7737</v>
      </c>
      <c r="B7806" s="263">
        <v>133.17533841300229</v>
      </c>
    </row>
    <row r="7807" spans="1:2" x14ac:dyDescent="0.25">
      <c r="A7807" s="264">
        <v>7738</v>
      </c>
      <c r="B7807" s="263">
        <v>120.79613223116536</v>
      </c>
    </row>
    <row r="7808" spans="1:2" x14ac:dyDescent="0.25">
      <c r="A7808" s="264">
        <v>7739</v>
      </c>
      <c r="B7808" s="263">
        <v>124.97597880376244</v>
      </c>
    </row>
    <row r="7809" spans="1:2" x14ac:dyDescent="0.25">
      <c r="A7809" s="264">
        <v>7740</v>
      </c>
      <c r="B7809" s="263">
        <v>136.45763644166595</v>
      </c>
    </row>
    <row r="7810" spans="1:2" x14ac:dyDescent="0.25">
      <c r="A7810" s="264">
        <v>7741</v>
      </c>
      <c r="B7810" s="263">
        <v>103.64721978107451</v>
      </c>
    </row>
    <row r="7811" spans="1:2" x14ac:dyDescent="0.25">
      <c r="A7811" s="264">
        <v>7742</v>
      </c>
      <c r="B7811" s="263">
        <v>133.83738482045368</v>
      </c>
    </row>
    <row r="7812" spans="1:2" x14ac:dyDescent="0.25">
      <c r="A7812" s="264">
        <v>7743</v>
      </c>
      <c r="B7812" s="263">
        <v>161.1558553297526</v>
      </c>
    </row>
    <row r="7813" spans="1:2" x14ac:dyDescent="0.25">
      <c r="A7813" s="264">
        <v>7744</v>
      </c>
      <c r="B7813" s="263">
        <v>123.30543689585484</v>
      </c>
    </row>
    <row r="7814" spans="1:2" x14ac:dyDescent="0.25">
      <c r="A7814" s="264">
        <v>7745</v>
      </c>
      <c r="B7814" s="263">
        <v>113.53107413439774</v>
      </c>
    </row>
    <row r="7815" spans="1:2" x14ac:dyDescent="0.25">
      <c r="A7815" s="264">
        <v>7746</v>
      </c>
      <c r="B7815" s="263">
        <v>60.3594371722738</v>
      </c>
    </row>
    <row r="7816" spans="1:2" x14ac:dyDescent="0.25">
      <c r="A7816" s="264">
        <v>7747</v>
      </c>
      <c r="B7816" s="263">
        <v>108.52186506831585</v>
      </c>
    </row>
    <row r="7817" spans="1:2" x14ac:dyDescent="0.25">
      <c r="A7817" s="264">
        <v>7748</v>
      </c>
      <c r="B7817" s="263">
        <v>110.25228380558099</v>
      </c>
    </row>
    <row r="7818" spans="1:2" x14ac:dyDescent="0.25">
      <c r="A7818" s="264">
        <v>7749</v>
      </c>
      <c r="B7818" s="263">
        <v>96.095190390619109</v>
      </c>
    </row>
    <row r="7819" spans="1:2" x14ac:dyDescent="0.25">
      <c r="A7819" s="264">
        <v>7750</v>
      </c>
      <c r="B7819" s="263">
        <v>123.46974967891596</v>
      </c>
    </row>
    <row r="7820" spans="1:2" x14ac:dyDescent="0.25">
      <c r="A7820" s="264">
        <v>7751</v>
      </c>
      <c r="B7820" s="263">
        <v>154.51612598461639</v>
      </c>
    </row>
    <row r="7821" spans="1:2" x14ac:dyDescent="0.25">
      <c r="A7821" s="264">
        <v>7752</v>
      </c>
      <c r="B7821" s="263">
        <v>89.278552982854052</v>
      </c>
    </row>
    <row r="7822" spans="1:2" x14ac:dyDescent="0.25">
      <c r="A7822" s="264">
        <v>7753</v>
      </c>
      <c r="B7822" s="263">
        <v>137.95359955600154</v>
      </c>
    </row>
    <row r="7823" spans="1:2" x14ac:dyDescent="0.25">
      <c r="A7823" s="264">
        <v>7754</v>
      </c>
      <c r="B7823" s="263">
        <v>133.26906390953155</v>
      </c>
    </row>
    <row r="7824" spans="1:2" x14ac:dyDescent="0.25">
      <c r="A7824" s="264">
        <v>7755</v>
      </c>
      <c r="B7824" s="263">
        <v>86.981364944259468</v>
      </c>
    </row>
    <row r="7825" spans="1:2" x14ac:dyDescent="0.25">
      <c r="A7825" s="264">
        <v>7756</v>
      </c>
      <c r="B7825" s="263">
        <v>61.749748248530707</v>
      </c>
    </row>
    <row r="7826" spans="1:2" x14ac:dyDescent="0.25">
      <c r="A7826" s="264">
        <v>7757</v>
      </c>
      <c r="B7826" s="263">
        <v>139.43592097900819</v>
      </c>
    </row>
    <row r="7827" spans="1:2" x14ac:dyDescent="0.25">
      <c r="A7827" s="264">
        <v>7758</v>
      </c>
      <c r="B7827" s="263">
        <v>132.43762889356591</v>
      </c>
    </row>
    <row r="7828" spans="1:2" x14ac:dyDescent="0.25">
      <c r="A7828" s="264">
        <v>7759</v>
      </c>
      <c r="B7828" s="263">
        <v>108.58777953642232</v>
      </c>
    </row>
    <row r="7829" spans="1:2" x14ac:dyDescent="0.25">
      <c r="A7829" s="264">
        <v>7760</v>
      </c>
      <c r="B7829" s="263">
        <v>96.011054020244671</v>
      </c>
    </row>
    <row r="7830" spans="1:2" x14ac:dyDescent="0.25">
      <c r="A7830" s="264">
        <v>7761</v>
      </c>
      <c r="B7830" s="263">
        <v>146.06408281291334</v>
      </c>
    </row>
    <row r="7831" spans="1:2" x14ac:dyDescent="0.25">
      <c r="A7831" s="264">
        <v>7762</v>
      </c>
      <c r="B7831" s="263">
        <v>104.56733167541638</v>
      </c>
    </row>
    <row r="7832" spans="1:2" x14ac:dyDescent="0.25">
      <c r="A7832" s="264">
        <v>7763</v>
      </c>
      <c r="B7832" s="263">
        <v>132.56090524808869</v>
      </c>
    </row>
    <row r="7833" spans="1:2" x14ac:dyDescent="0.25">
      <c r="A7833" s="264">
        <v>7764</v>
      </c>
      <c r="B7833" s="263">
        <v>126.68442417576182</v>
      </c>
    </row>
    <row r="7834" spans="1:2" x14ac:dyDescent="0.25">
      <c r="A7834" s="264">
        <v>7765</v>
      </c>
      <c r="B7834" s="263">
        <v>110.29158451838683</v>
      </c>
    </row>
    <row r="7835" spans="1:2" x14ac:dyDescent="0.25">
      <c r="A7835" s="264">
        <v>7766</v>
      </c>
      <c r="B7835" s="263">
        <v>112.48211237279391</v>
      </c>
    </row>
    <row r="7836" spans="1:2" x14ac:dyDescent="0.25">
      <c r="A7836" s="264">
        <v>7767</v>
      </c>
      <c r="B7836" s="263">
        <v>155.82900397348905</v>
      </c>
    </row>
    <row r="7837" spans="1:2" x14ac:dyDescent="0.25">
      <c r="A7837" s="264">
        <v>7768</v>
      </c>
      <c r="B7837" s="263">
        <v>111.72957960026827</v>
      </c>
    </row>
    <row r="7838" spans="1:2" x14ac:dyDescent="0.25">
      <c r="A7838" s="264">
        <v>7769</v>
      </c>
      <c r="B7838" s="263">
        <v>79.581043971419291</v>
      </c>
    </row>
    <row r="7839" spans="1:2" x14ac:dyDescent="0.25">
      <c r="A7839" s="264">
        <v>7770</v>
      </c>
      <c r="B7839" s="263">
        <v>92.575785658317486</v>
      </c>
    </row>
    <row r="7840" spans="1:2" x14ac:dyDescent="0.25">
      <c r="A7840" s="264">
        <v>7771</v>
      </c>
      <c r="B7840" s="263">
        <v>125.69981277174062</v>
      </c>
    </row>
    <row r="7841" spans="1:2" x14ac:dyDescent="0.25">
      <c r="A7841" s="264">
        <v>7772</v>
      </c>
      <c r="B7841" s="263">
        <v>109.41841682478906</v>
      </c>
    </row>
    <row r="7842" spans="1:2" x14ac:dyDescent="0.25">
      <c r="A7842" s="264">
        <v>7773</v>
      </c>
      <c r="B7842" s="263">
        <v>161.15556586677087</v>
      </c>
    </row>
    <row r="7843" spans="1:2" x14ac:dyDescent="0.25">
      <c r="A7843" s="264">
        <v>7774</v>
      </c>
      <c r="B7843" s="263">
        <v>129.16950807231626</v>
      </c>
    </row>
    <row r="7844" spans="1:2" x14ac:dyDescent="0.25">
      <c r="A7844" s="264">
        <v>7775</v>
      </c>
      <c r="B7844" s="263">
        <v>158.21692954741212</v>
      </c>
    </row>
    <row r="7845" spans="1:2" x14ac:dyDescent="0.25">
      <c r="A7845" s="264">
        <v>7776</v>
      </c>
      <c r="B7845" s="263">
        <v>131.24310507576504</v>
      </c>
    </row>
    <row r="7846" spans="1:2" x14ac:dyDescent="0.25">
      <c r="A7846" s="264">
        <v>7777</v>
      </c>
      <c r="B7846" s="263">
        <v>156.32559256852721</v>
      </c>
    </row>
    <row r="7847" spans="1:2" x14ac:dyDescent="0.25">
      <c r="A7847" s="264">
        <v>7778</v>
      </c>
      <c r="B7847" s="263">
        <v>107.81123714681677</v>
      </c>
    </row>
    <row r="7848" spans="1:2" x14ac:dyDescent="0.25">
      <c r="A7848" s="264">
        <v>7779</v>
      </c>
      <c r="B7848" s="263">
        <v>130.31028315441665</v>
      </c>
    </row>
    <row r="7849" spans="1:2" x14ac:dyDescent="0.25">
      <c r="A7849" s="264">
        <v>7780</v>
      </c>
      <c r="B7849" s="263">
        <v>110.29635355152567</v>
      </c>
    </row>
    <row r="7850" spans="1:2" x14ac:dyDescent="0.25">
      <c r="A7850" s="264">
        <v>7781</v>
      </c>
      <c r="B7850" s="263">
        <v>92.555618892275547</v>
      </c>
    </row>
    <row r="7851" spans="1:2" x14ac:dyDescent="0.25">
      <c r="A7851" s="264">
        <v>7782</v>
      </c>
      <c r="B7851" s="263">
        <v>158.73983634320359</v>
      </c>
    </row>
    <row r="7852" spans="1:2" x14ac:dyDescent="0.25">
      <c r="A7852" s="264">
        <v>7783</v>
      </c>
      <c r="B7852" s="263">
        <v>78.275032857635949</v>
      </c>
    </row>
    <row r="7853" spans="1:2" x14ac:dyDescent="0.25">
      <c r="A7853" s="264">
        <v>7784</v>
      </c>
      <c r="B7853" s="263">
        <v>110.59298250974018</v>
      </c>
    </row>
    <row r="7854" spans="1:2" x14ac:dyDescent="0.25">
      <c r="A7854" s="264">
        <v>7785</v>
      </c>
      <c r="B7854" s="263">
        <v>153.64879417829425</v>
      </c>
    </row>
    <row r="7855" spans="1:2" x14ac:dyDescent="0.25">
      <c r="A7855" s="264">
        <v>7786</v>
      </c>
      <c r="B7855" s="263">
        <v>166.87758618136382</v>
      </c>
    </row>
    <row r="7856" spans="1:2" x14ac:dyDescent="0.25">
      <c r="A7856" s="264">
        <v>7787</v>
      </c>
      <c r="B7856" s="263">
        <v>129.66505826743597</v>
      </c>
    </row>
    <row r="7857" spans="1:2" x14ac:dyDescent="0.25">
      <c r="A7857" s="264">
        <v>7788</v>
      </c>
      <c r="B7857" s="263">
        <v>131.16555303516353</v>
      </c>
    </row>
    <row r="7858" spans="1:2" x14ac:dyDescent="0.25">
      <c r="A7858" s="264">
        <v>7789</v>
      </c>
      <c r="B7858" s="263">
        <v>125.03553656852128</v>
      </c>
    </row>
    <row r="7859" spans="1:2" x14ac:dyDescent="0.25">
      <c r="A7859" s="264">
        <v>7790</v>
      </c>
      <c r="B7859" s="263">
        <v>112.84471489863951</v>
      </c>
    </row>
    <row r="7860" spans="1:2" x14ac:dyDescent="0.25">
      <c r="A7860" s="264">
        <v>7791</v>
      </c>
      <c r="B7860" s="263">
        <v>141.02358383091536</v>
      </c>
    </row>
    <row r="7861" spans="1:2" x14ac:dyDescent="0.25">
      <c r="A7861" s="264">
        <v>7792</v>
      </c>
      <c r="B7861" s="263">
        <v>126.03909095208752</v>
      </c>
    </row>
    <row r="7862" spans="1:2" x14ac:dyDescent="0.25">
      <c r="A7862" s="264">
        <v>7793</v>
      </c>
      <c r="B7862" s="263">
        <v>153.06440663499086</v>
      </c>
    </row>
    <row r="7863" spans="1:2" x14ac:dyDescent="0.25">
      <c r="A7863" s="264">
        <v>7794</v>
      </c>
      <c r="B7863" s="263">
        <v>122.16850009430588</v>
      </c>
    </row>
    <row r="7864" spans="1:2" x14ac:dyDescent="0.25">
      <c r="A7864" s="264">
        <v>7795</v>
      </c>
      <c r="B7864" s="263">
        <v>124.23426142555792</v>
      </c>
    </row>
    <row r="7865" spans="1:2" x14ac:dyDescent="0.25">
      <c r="A7865" s="264">
        <v>7796</v>
      </c>
      <c r="B7865" s="263">
        <v>119.16078547108191</v>
      </c>
    </row>
    <row r="7866" spans="1:2" x14ac:dyDescent="0.25">
      <c r="A7866" s="264">
        <v>7797</v>
      </c>
      <c r="B7866" s="263">
        <v>131.95855030326439</v>
      </c>
    </row>
    <row r="7867" spans="1:2" x14ac:dyDescent="0.25">
      <c r="A7867" s="264">
        <v>7798</v>
      </c>
      <c r="B7867" s="263">
        <v>128.86500520835216</v>
      </c>
    </row>
    <row r="7868" spans="1:2" x14ac:dyDescent="0.25">
      <c r="A7868" s="264">
        <v>7799</v>
      </c>
      <c r="B7868" s="263">
        <v>93.07041549632234</v>
      </c>
    </row>
    <row r="7869" spans="1:2" x14ac:dyDescent="0.25">
      <c r="A7869" s="264">
        <v>7800</v>
      </c>
      <c r="B7869" s="263">
        <v>137.95869876775726</v>
      </c>
    </row>
    <row r="7870" spans="1:2" x14ac:dyDescent="0.25">
      <c r="A7870" s="264">
        <v>7801</v>
      </c>
      <c r="B7870" s="263">
        <v>71.084082266149608</v>
      </c>
    </row>
    <row r="7871" spans="1:2" x14ac:dyDescent="0.25">
      <c r="A7871" s="264">
        <v>7802</v>
      </c>
      <c r="B7871" s="263">
        <v>101.66757679137955</v>
      </c>
    </row>
    <row r="7872" spans="1:2" x14ac:dyDescent="0.25">
      <c r="A7872" s="264">
        <v>7803</v>
      </c>
      <c r="B7872" s="263">
        <v>99.794938632964261</v>
      </c>
    </row>
    <row r="7873" spans="1:2" x14ac:dyDescent="0.25">
      <c r="A7873" s="264">
        <v>7804</v>
      </c>
      <c r="B7873" s="263">
        <v>142.79727400472589</v>
      </c>
    </row>
    <row r="7874" spans="1:2" x14ac:dyDescent="0.25">
      <c r="A7874" s="264">
        <v>7805</v>
      </c>
      <c r="B7874" s="263">
        <v>116.67740726149027</v>
      </c>
    </row>
    <row r="7875" spans="1:2" x14ac:dyDescent="0.25">
      <c r="A7875" s="264">
        <v>7806</v>
      </c>
      <c r="B7875" s="263">
        <v>129.60529883318179</v>
      </c>
    </row>
    <row r="7876" spans="1:2" x14ac:dyDescent="0.25">
      <c r="A7876" s="264">
        <v>7807</v>
      </c>
      <c r="B7876" s="263">
        <v>133.00704032859016</v>
      </c>
    </row>
    <row r="7877" spans="1:2" x14ac:dyDescent="0.25">
      <c r="A7877" s="264">
        <v>7808</v>
      </c>
      <c r="B7877" s="263">
        <v>102.80061116897484</v>
      </c>
    </row>
    <row r="7878" spans="1:2" x14ac:dyDescent="0.25">
      <c r="A7878" s="264">
        <v>7809</v>
      </c>
      <c r="B7878" s="263">
        <v>107.77810718009825</v>
      </c>
    </row>
    <row r="7879" spans="1:2" x14ac:dyDescent="0.25">
      <c r="A7879" s="264">
        <v>7810</v>
      </c>
      <c r="B7879" s="263">
        <v>90.621106790889101</v>
      </c>
    </row>
    <row r="7880" spans="1:2" x14ac:dyDescent="0.25">
      <c r="A7880" s="264">
        <v>7811</v>
      </c>
      <c r="B7880" s="263">
        <v>152.38077237606547</v>
      </c>
    </row>
    <row r="7881" spans="1:2" x14ac:dyDescent="0.25">
      <c r="A7881" s="264">
        <v>7812</v>
      </c>
      <c r="B7881" s="263">
        <v>120.61297003009589</v>
      </c>
    </row>
    <row r="7882" spans="1:2" x14ac:dyDescent="0.25">
      <c r="A7882" s="264">
        <v>7813</v>
      </c>
      <c r="B7882" s="263">
        <v>117.58330655437844</v>
      </c>
    </row>
    <row r="7883" spans="1:2" x14ac:dyDescent="0.25">
      <c r="A7883" s="264">
        <v>7814</v>
      </c>
      <c r="B7883" s="263">
        <v>139.88489614514614</v>
      </c>
    </row>
    <row r="7884" spans="1:2" x14ac:dyDescent="0.25">
      <c r="A7884" s="264">
        <v>7815</v>
      </c>
      <c r="B7884" s="263">
        <v>125.0187815926498</v>
      </c>
    </row>
    <row r="7885" spans="1:2" x14ac:dyDescent="0.25">
      <c r="A7885" s="264">
        <v>7816</v>
      </c>
      <c r="B7885" s="263">
        <v>126.66892119015969</v>
      </c>
    </row>
    <row r="7886" spans="1:2" x14ac:dyDescent="0.25">
      <c r="A7886" s="264">
        <v>7817</v>
      </c>
      <c r="B7886" s="263">
        <v>92.522288802789532</v>
      </c>
    </row>
    <row r="7887" spans="1:2" x14ac:dyDescent="0.25">
      <c r="A7887" s="264">
        <v>7818</v>
      </c>
      <c r="B7887" s="263">
        <v>92.659581662543559</v>
      </c>
    </row>
    <row r="7888" spans="1:2" x14ac:dyDescent="0.25">
      <c r="A7888" s="264">
        <v>7819</v>
      </c>
      <c r="B7888" s="263">
        <v>120.96483103114721</v>
      </c>
    </row>
    <row r="7889" spans="1:2" x14ac:dyDescent="0.25">
      <c r="A7889" s="264">
        <v>7820</v>
      </c>
      <c r="B7889" s="263">
        <v>114.4800545755742</v>
      </c>
    </row>
    <row r="7890" spans="1:2" x14ac:dyDescent="0.25">
      <c r="A7890" s="264">
        <v>7821</v>
      </c>
      <c r="B7890" s="263">
        <v>119.00383839988271</v>
      </c>
    </row>
    <row r="7891" spans="1:2" x14ac:dyDescent="0.25">
      <c r="A7891" s="264">
        <v>7822</v>
      </c>
      <c r="B7891" s="263">
        <v>117.18317922834777</v>
      </c>
    </row>
    <row r="7892" spans="1:2" x14ac:dyDescent="0.25">
      <c r="A7892" s="264">
        <v>7823</v>
      </c>
      <c r="B7892" s="263">
        <v>123.1735115059812</v>
      </c>
    </row>
    <row r="7893" spans="1:2" x14ac:dyDescent="0.25">
      <c r="A7893" s="264">
        <v>7824</v>
      </c>
      <c r="B7893" s="263">
        <v>111.68179999060023</v>
      </c>
    </row>
    <row r="7894" spans="1:2" x14ac:dyDescent="0.25">
      <c r="A7894" s="264">
        <v>7825</v>
      </c>
      <c r="B7894" s="263">
        <v>125.70396495728635</v>
      </c>
    </row>
    <row r="7895" spans="1:2" x14ac:dyDescent="0.25">
      <c r="A7895" s="264">
        <v>7826</v>
      </c>
      <c r="B7895" s="263">
        <v>98.682266063310152</v>
      </c>
    </row>
    <row r="7896" spans="1:2" x14ac:dyDescent="0.25">
      <c r="A7896" s="264">
        <v>7827</v>
      </c>
      <c r="B7896" s="263">
        <v>120.68397827696235</v>
      </c>
    </row>
    <row r="7897" spans="1:2" x14ac:dyDescent="0.25">
      <c r="A7897" s="264">
        <v>7828</v>
      </c>
      <c r="B7897" s="263">
        <v>105.43267433303888</v>
      </c>
    </row>
    <row r="7898" spans="1:2" x14ac:dyDescent="0.25">
      <c r="A7898" s="264">
        <v>7829</v>
      </c>
      <c r="B7898" s="263">
        <v>81.918361941335576</v>
      </c>
    </row>
    <row r="7899" spans="1:2" x14ac:dyDescent="0.25">
      <c r="A7899" s="264">
        <v>7830</v>
      </c>
      <c r="B7899" s="263">
        <v>116.14851909387447</v>
      </c>
    </row>
    <row r="7900" spans="1:2" x14ac:dyDescent="0.25">
      <c r="A7900" s="264">
        <v>7831</v>
      </c>
      <c r="B7900" s="263">
        <v>115.98387160958396</v>
      </c>
    </row>
    <row r="7901" spans="1:2" x14ac:dyDescent="0.25">
      <c r="A7901" s="264">
        <v>7832</v>
      </c>
      <c r="B7901" s="263">
        <v>89.408802569907266</v>
      </c>
    </row>
    <row r="7902" spans="1:2" x14ac:dyDescent="0.25">
      <c r="A7902" s="264">
        <v>7833</v>
      </c>
      <c r="B7902" s="263">
        <v>111.84446338364904</v>
      </c>
    </row>
    <row r="7903" spans="1:2" x14ac:dyDescent="0.25">
      <c r="A7903" s="264">
        <v>7834</v>
      </c>
      <c r="B7903" s="263">
        <v>73.9422154104779</v>
      </c>
    </row>
    <row r="7904" spans="1:2" x14ac:dyDescent="0.25">
      <c r="A7904" s="264">
        <v>7835</v>
      </c>
      <c r="B7904" s="263">
        <v>145.60473918073566</v>
      </c>
    </row>
    <row r="7905" spans="1:2" x14ac:dyDescent="0.25">
      <c r="A7905" s="264">
        <v>7836</v>
      </c>
      <c r="B7905" s="263">
        <v>150.45028101883958</v>
      </c>
    </row>
    <row r="7906" spans="1:2" x14ac:dyDescent="0.25">
      <c r="A7906" s="264">
        <v>7837</v>
      </c>
      <c r="B7906" s="263">
        <v>115.27521526551457</v>
      </c>
    </row>
    <row r="7907" spans="1:2" x14ac:dyDescent="0.25">
      <c r="A7907" s="264">
        <v>7838</v>
      </c>
      <c r="B7907" s="263">
        <v>68.654998601290558</v>
      </c>
    </row>
    <row r="7908" spans="1:2" x14ac:dyDescent="0.25">
      <c r="A7908" s="264">
        <v>7839</v>
      </c>
      <c r="B7908" s="263">
        <v>191.379243555231</v>
      </c>
    </row>
    <row r="7909" spans="1:2" x14ac:dyDescent="0.25">
      <c r="A7909" s="264">
        <v>7840</v>
      </c>
      <c r="B7909" s="263">
        <v>143.54953153184795</v>
      </c>
    </row>
    <row r="7910" spans="1:2" x14ac:dyDescent="0.25">
      <c r="A7910" s="264">
        <v>7841</v>
      </c>
      <c r="B7910" s="263">
        <v>151.76536180726976</v>
      </c>
    </row>
    <row r="7911" spans="1:2" x14ac:dyDescent="0.25">
      <c r="A7911" s="264">
        <v>7842</v>
      </c>
      <c r="B7911" s="263">
        <v>132.70354511601485</v>
      </c>
    </row>
    <row r="7912" spans="1:2" x14ac:dyDescent="0.25">
      <c r="A7912" s="264">
        <v>7843</v>
      </c>
      <c r="B7912" s="263">
        <v>73.590149032911185</v>
      </c>
    </row>
    <row r="7913" spans="1:2" x14ac:dyDescent="0.25">
      <c r="A7913" s="264">
        <v>7844</v>
      </c>
      <c r="B7913" s="263">
        <v>114.48079257262002</v>
      </c>
    </row>
    <row r="7914" spans="1:2" x14ac:dyDescent="0.25">
      <c r="A7914" s="264">
        <v>7845</v>
      </c>
      <c r="B7914" s="263">
        <v>127.92627453642331</v>
      </c>
    </row>
    <row r="7915" spans="1:2" x14ac:dyDescent="0.25">
      <c r="A7915" s="264">
        <v>7846</v>
      </c>
      <c r="B7915" s="263">
        <v>139.81026886478384</v>
      </c>
    </row>
    <row r="7916" spans="1:2" x14ac:dyDescent="0.25">
      <c r="A7916" s="264">
        <v>7847</v>
      </c>
      <c r="B7916" s="263">
        <v>109.37258664071592</v>
      </c>
    </row>
    <row r="7917" spans="1:2" x14ac:dyDescent="0.25">
      <c r="A7917" s="264">
        <v>7848</v>
      </c>
      <c r="B7917" s="263">
        <v>94.822039980994475</v>
      </c>
    </row>
    <row r="7918" spans="1:2" x14ac:dyDescent="0.25">
      <c r="A7918" s="264">
        <v>7849</v>
      </c>
      <c r="B7918" s="263">
        <v>163.84680687843817</v>
      </c>
    </row>
    <row r="7919" spans="1:2" x14ac:dyDescent="0.25">
      <c r="A7919" s="264">
        <v>7850</v>
      </c>
      <c r="B7919" s="263">
        <v>103.89964384275638</v>
      </c>
    </row>
    <row r="7920" spans="1:2" x14ac:dyDescent="0.25">
      <c r="A7920" s="264">
        <v>7851</v>
      </c>
      <c r="B7920" s="263">
        <v>162.89854040766824</v>
      </c>
    </row>
    <row r="7921" spans="1:2" x14ac:dyDescent="0.25">
      <c r="A7921" s="264">
        <v>7852</v>
      </c>
      <c r="B7921" s="263">
        <v>125.17381293853833</v>
      </c>
    </row>
    <row r="7922" spans="1:2" x14ac:dyDescent="0.25">
      <c r="A7922" s="264">
        <v>7853</v>
      </c>
      <c r="B7922" s="263">
        <v>88.227847819904198</v>
      </c>
    </row>
    <row r="7923" spans="1:2" x14ac:dyDescent="0.25">
      <c r="A7923" s="264">
        <v>7854</v>
      </c>
      <c r="B7923" s="263">
        <v>155.31126242003853</v>
      </c>
    </row>
    <row r="7924" spans="1:2" x14ac:dyDescent="0.25">
      <c r="A7924" s="264">
        <v>7855</v>
      </c>
      <c r="B7924" s="263">
        <v>121.56588087028453</v>
      </c>
    </row>
    <row r="7925" spans="1:2" x14ac:dyDescent="0.25">
      <c r="A7925" s="264">
        <v>7856</v>
      </c>
      <c r="B7925" s="263">
        <v>131.20434965045996</v>
      </c>
    </row>
    <row r="7926" spans="1:2" x14ac:dyDescent="0.25">
      <c r="A7926" s="264">
        <v>7857</v>
      </c>
      <c r="B7926" s="263">
        <v>141.68348693436491</v>
      </c>
    </row>
    <row r="7927" spans="1:2" x14ac:dyDescent="0.25">
      <c r="A7927" s="264">
        <v>7858</v>
      </c>
      <c r="B7927" s="263">
        <v>124.13679207915153</v>
      </c>
    </row>
    <row r="7928" spans="1:2" x14ac:dyDescent="0.25">
      <c r="A7928" s="264">
        <v>7859</v>
      </c>
      <c r="B7928" s="263">
        <v>133.21332776888599</v>
      </c>
    </row>
    <row r="7929" spans="1:2" x14ac:dyDescent="0.25">
      <c r="A7929" s="264">
        <v>7860</v>
      </c>
      <c r="B7929" s="263">
        <v>115.18214808115563</v>
      </c>
    </row>
    <row r="7930" spans="1:2" x14ac:dyDescent="0.25">
      <c r="A7930" s="264">
        <v>7861</v>
      </c>
      <c r="B7930" s="263">
        <v>153.30493212955616</v>
      </c>
    </row>
    <row r="7931" spans="1:2" x14ac:dyDescent="0.25">
      <c r="A7931" s="264">
        <v>7862</v>
      </c>
      <c r="B7931" s="263">
        <v>79.228685917776289</v>
      </c>
    </row>
    <row r="7932" spans="1:2" x14ac:dyDescent="0.25">
      <c r="A7932" s="264">
        <v>7863</v>
      </c>
      <c r="B7932" s="263">
        <v>89.294875149689432</v>
      </c>
    </row>
    <row r="7933" spans="1:2" x14ac:dyDescent="0.25">
      <c r="A7933" s="264">
        <v>7864</v>
      </c>
      <c r="B7933" s="263">
        <v>113.02623622116278</v>
      </c>
    </row>
    <row r="7934" spans="1:2" x14ac:dyDescent="0.25">
      <c r="A7934" s="264">
        <v>7865</v>
      </c>
      <c r="B7934" s="263">
        <v>82.55889339228051</v>
      </c>
    </row>
    <row r="7935" spans="1:2" x14ac:dyDescent="0.25">
      <c r="A7935" s="264">
        <v>7866</v>
      </c>
      <c r="B7935" s="263">
        <v>121.50841357870364</v>
      </c>
    </row>
    <row r="7936" spans="1:2" x14ac:dyDescent="0.25">
      <c r="A7936" s="264">
        <v>7867</v>
      </c>
      <c r="B7936" s="263">
        <v>145.4477660329799</v>
      </c>
    </row>
    <row r="7937" spans="1:2" x14ac:dyDescent="0.25">
      <c r="A7937" s="264">
        <v>7868</v>
      </c>
      <c r="B7937" s="263">
        <v>151.8188891469278</v>
      </c>
    </row>
    <row r="7938" spans="1:2" x14ac:dyDescent="0.25">
      <c r="A7938" s="264">
        <v>7869</v>
      </c>
      <c r="B7938" s="263">
        <v>125.76434573988115</v>
      </c>
    </row>
    <row r="7939" spans="1:2" x14ac:dyDescent="0.25">
      <c r="A7939" s="264">
        <v>7870</v>
      </c>
      <c r="B7939" s="263">
        <v>114.00120014126341</v>
      </c>
    </row>
    <row r="7940" spans="1:2" x14ac:dyDescent="0.25">
      <c r="A7940" s="264">
        <v>7871</v>
      </c>
      <c r="B7940" s="263">
        <v>110.18923493288396</v>
      </c>
    </row>
    <row r="7941" spans="1:2" x14ac:dyDescent="0.25">
      <c r="A7941" s="264">
        <v>7872</v>
      </c>
      <c r="B7941" s="263">
        <v>104.54644638643414</v>
      </c>
    </row>
    <row r="7942" spans="1:2" x14ac:dyDescent="0.25">
      <c r="A7942" s="264">
        <v>7873</v>
      </c>
      <c r="B7942" s="263">
        <v>109.82746806430907</v>
      </c>
    </row>
    <row r="7943" spans="1:2" x14ac:dyDescent="0.25">
      <c r="A7943" s="264">
        <v>7874</v>
      </c>
      <c r="B7943" s="263">
        <v>162.63369194252061</v>
      </c>
    </row>
    <row r="7944" spans="1:2" x14ac:dyDescent="0.25">
      <c r="A7944" s="264">
        <v>7875</v>
      </c>
      <c r="B7944" s="263">
        <v>117.08592365761943</v>
      </c>
    </row>
    <row r="7945" spans="1:2" x14ac:dyDescent="0.25">
      <c r="A7945" s="264">
        <v>7876</v>
      </c>
      <c r="B7945" s="263">
        <v>136.09949263492064</v>
      </c>
    </row>
    <row r="7946" spans="1:2" x14ac:dyDescent="0.25">
      <c r="A7946" s="264">
        <v>7877</v>
      </c>
      <c r="B7946" s="263">
        <v>123.03225731719016</v>
      </c>
    </row>
    <row r="7947" spans="1:2" x14ac:dyDescent="0.25">
      <c r="A7947" s="264">
        <v>7878</v>
      </c>
      <c r="B7947" s="263">
        <v>104.10663558740886</v>
      </c>
    </row>
    <row r="7948" spans="1:2" x14ac:dyDescent="0.25">
      <c r="A7948" s="264">
        <v>7879</v>
      </c>
      <c r="B7948" s="263">
        <v>142.07028556955163</v>
      </c>
    </row>
    <row r="7949" spans="1:2" x14ac:dyDescent="0.25">
      <c r="A7949" s="264">
        <v>7880</v>
      </c>
      <c r="B7949" s="263">
        <v>119.5191617015541</v>
      </c>
    </row>
    <row r="7950" spans="1:2" x14ac:dyDescent="0.25">
      <c r="A7950" s="264">
        <v>7881</v>
      </c>
      <c r="B7950" s="263">
        <v>97.335310100324619</v>
      </c>
    </row>
    <row r="7951" spans="1:2" x14ac:dyDescent="0.25">
      <c r="A7951" s="264">
        <v>7882</v>
      </c>
      <c r="B7951" s="263">
        <v>129.51333720733527</v>
      </c>
    </row>
    <row r="7952" spans="1:2" x14ac:dyDescent="0.25">
      <c r="A7952" s="264">
        <v>7883</v>
      </c>
      <c r="B7952" s="263">
        <v>133.99375664176966</v>
      </c>
    </row>
    <row r="7953" spans="1:2" x14ac:dyDescent="0.25">
      <c r="A7953" s="264">
        <v>7884</v>
      </c>
      <c r="B7953" s="263">
        <v>159.04536775873473</v>
      </c>
    </row>
    <row r="7954" spans="1:2" x14ac:dyDescent="0.25">
      <c r="A7954" s="264">
        <v>7885</v>
      </c>
      <c r="B7954" s="263">
        <v>70.366176587097215</v>
      </c>
    </row>
    <row r="7955" spans="1:2" x14ac:dyDescent="0.25">
      <c r="A7955" s="264">
        <v>7886</v>
      </c>
      <c r="B7955" s="263">
        <v>91.135185974713139</v>
      </c>
    </row>
    <row r="7956" spans="1:2" x14ac:dyDescent="0.25">
      <c r="A7956" s="264">
        <v>7887</v>
      </c>
      <c r="B7956" s="263">
        <v>117.23621756300109</v>
      </c>
    </row>
    <row r="7957" spans="1:2" x14ac:dyDescent="0.25">
      <c r="A7957" s="264">
        <v>7888</v>
      </c>
      <c r="B7957" s="263">
        <v>117.48877573124518</v>
      </c>
    </row>
    <row r="7958" spans="1:2" x14ac:dyDescent="0.25">
      <c r="A7958" s="264">
        <v>7889</v>
      </c>
      <c r="B7958" s="263">
        <v>128.13215364805632</v>
      </c>
    </row>
    <row r="7959" spans="1:2" x14ac:dyDescent="0.25">
      <c r="A7959" s="264">
        <v>7890</v>
      </c>
      <c r="B7959" s="263">
        <v>166.60317656890379</v>
      </c>
    </row>
    <row r="7960" spans="1:2" x14ac:dyDescent="0.25">
      <c r="A7960" s="264">
        <v>7891</v>
      </c>
      <c r="B7960" s="263">
        <v>132.27379962990949</v>
      </c>
    </row>
    <row r="7961" spans="1:2" x14ac:dyDescent="0.25">
      <c r="A7961" s="264">
        <v>7892</v>
      </c>
      <c r="B7961" s="263">
        <v>147.72928979622117</v>
      </c>
    </row>
    <row r="7962" spans="1:2" x14ac:dyDescent="0.25">
      <c r="A7962" s="264">
        <v>7893</v>
      </c>
      <c r="B7962" s="263">
        <v>129.53158876191733</v>
      </c>
    </row>
    <row r="7963" spans="1:2" x14ac:dyDescent="0.25">
      <c r="A7963" s="264">
        <v>7894</v>
      </c>
      <c r="B7963" s="263">
        <v>124.32456739382303</v>
      </c>
    </row>
    <row r="7964" spans="1:2" x14ac:dyDescent="0.25">
      <c r="A7964" s="264">
        <v>7895</v>
      </c>
      <c r="B7964" s="263">
        <v>133.83773741059545</v>
      </c>
    </row>
    <row r="7965" spans="1:2" x14ac:dyDescent="0.25">
      <c r="A7965" s="264">
        <v>7896</v>
      </c>
      <c r="B7965" s="263">
        <v>100.26089922032118</v>
      </c>
    </row>
    <row r="7966" spans="1:2" x14ac:dyDescent="0.25">
      <c r="A7966" s="264">
        <v>7897</v>
      </c>
      <c r="B7966" s="263">
        <v>137.08125526323357</v>
      </c>
    </row>
    <row r="7967" spans="1:2" x14ac:dyDescent="0.25">
      <c r="A7967" s="264">
        <v>7898</v>
      </c>
      <c r="B7967" s="263">
        <v>124.03163363897153</v>
      </c>
    </row>
    <row r="7968" spans="1:2" x14ac:dyDescent="0.25">
      <c r="A7968" s="264">
        <v>7899</v>
      </c>
      <c r="B7968" s="263">
        <v>174.43023721440701</v>
      </c>
    </row>
    <row r="7969" spans="1:2" x14ac:dyDescent="0.25">
      <c r="A7969" s="264">
        <v>7900</v>
      </c>
      <c r="B7969" s="263">
        <v>98.199005467529929</v>
      </c>
    </row>
    <row r="7970" spans="1:2" x14ac:dyDescent="0.25">
      <c r="A7970" s="264">
        <v>7901</v>
      </c>
      <c r="B7970" s="263">
        <v>85.957401508806413</v>
      </c>
    </row>
    <row r="7971" spans="1:2" x14ac:dyDescent="0.25">
      <c r="A7971" s="264">
        <v>7902</v>
      </c>
      <c r="B7971" s="263">
        <v>115.85741130074693</v>
      </c>
    </row>
    <row r="7972" spans="1:2" x14ac:dyDescent="0.25">
      <c r="A7972" s="264">
        <v>7903</v>
      </c>
      <c r="B7972" s="263">
        <v>128.25181523258536</v>
      </c>
    </row>
    <row r="7973" spans="1:2" x14ac:dyDescent="0.25">
      <c r="A7973" s="264">
        <v>7904</v>
      </c>
      <c r="B7973" s="263">
        <v>66.08259840159289</v>
      </c>
    </row>
    <row r="7974" spans="1:2" x14ac:dyDescent="0.25">
      <c r="A7974" s="264">
        <v>7905</v>
      </c>
      <c r="B7974" s="263">
        <v>89.431550263205096</v>
      </c>
    </row>
    <row r="7975" spans="1:2" x14ac:dyDescent="0.25">
      <c r="A7975" s="264">
        <v>7906</v>
      </c>
      <c r="B7975" s="263">
        <v>108.98419050025245</v>
      </c>
    </row>
    <row r="7976" spans="1:2" x14ac:dyDescent="0.25">
      <c r="A7976" s="264">
        <v>7907</v>
      </c>
      <c r="B7976" s="263">
        <v>122.29591976057387</v>
      </c>
    </row>
    <row r="7977" spans="1:2" x14ac:dyDescent="0.25">
      <c r="A7977" s="264">
        <v>7908</v>
      </c>
      <c r="B7977" s="263">
        <v>137.63599658939037</v>
      </c>
    </row>
    <row r="7978" spans="1:2" x14ac:dyDescent="0.25">
      <c r="A7978" s="264">
        <v>7909</v>
      </c>
      <c r="B7978" s="263">
        <v>103.60810072389826</v>
      </c>
    </row>
    <row r="7979" spans="1:2" x14ac:dyDescent="0.25">
      <c r="A7979" s="264">
        <v>7910</v>
      </c>
      <c r="B7979" s="263">
        <v>102.86696192248104</v>
      </c>
    </row>
    <row r="7980" spans="1:2" x14ac:dyDescent="0.25">
      <c r="A7980" s="264">
        <v>7911</v>
      </c>
      <c r="B7980" s="263">
        <v>105.85203352259475</v>
      </c>
    </row>
    <row r="7981" spans="1:2" x14ac:dyDescent="0.25">
      <c r="A7981" s="264">
        <v>7912</v>
      </c>
      <c r="B7981" s="263">
        <v>105.53410689584487</v>
      </c>
    </row>
    <row r="7982" spans="1:2" x14ac:dyDescent="0.25">
      <c r="A7982" s="264">
        <v>7913</v>
      </c>
      <c r="B7982" s="263">
        <v>118.82234184408298</v>
      </c>
    </row>
    <row r="7983" spans="1:2" x14ac:dyDescent="0.25">
      <c r="A7983" s="264">
        <v>7914</v>
      </c>
      <c r="B7983" s="263">
        <v>139.75731244587615</v>
      </c>
    </row>
    <row r="7984" spans="1:2" x14ac:dyDescent="0.25">
      <c r="A7984" s="264">
        <v>7915</v>
      </c>
      <c r="B7984" s="263">
        <v>94.296796234995313</v>
      </c>
    </row>
    <row r="7985" spans="1:2" x14ac:dyDescent="0.25">
      <c r="A7985" s="264">
        <v>7916</v>
      </c>
      <c r="B7985" s="263">
        <v>142.33675570227126</v>
      </c>
    </row>
    <row r="7986" spans="1:2" x14ac:dyDescent="0.25">
      <c r="A7986" s="264">
        <v>7917</v>
      </c>
      <c r="B7986" s="263">
        <v>110.98767170057188</v>
      </c>
    </row>
    <row r="7987" spans="1:2" x14ac:dyDescent="0.25">
      <c r="A7987" s="264">
        <v>7918</v>
      </c>
      <c r="B7987" s="263">
        <v>135.69470896908939</v>
      </c>
    </row>
    <row r="7988" spans="1:2" x14ac:dyDescent="0.25">
      <c r="A7988" s="264">
        <v>7919</v>
      </c>
      <c r="B7988" s="263">
        <v>109.70945198679436</v>
      </c>
    </row>
    <row r="7989" spans="1:2" x14ac:dyDescent="0.25">
      <c r="A7989" s="264">
        <v>7920</v>
      </c>
      <c r="B7989" s="263">
        <v>87.225464971023968</v>
      </c>
    </row>
    <row r="7990" spans="1:2" x14ac:dyDescent="0.25">
      <c r="A7990" s="264">
        <v>7921</v>
      </c>
      <c r="B7990" s="263">
        <v>90.211778815866154</v>
      </c>
    </row>
    <row r="7991" spans="1:2" x14ac:dyDescent="0.25">
      <c r="A7991" s="264">
        <v>7922</v>
      </c>
      <c r="B7991" s="263">
        <v>155.90068955777019</v>
      </c>
    </row>
    <row r="7992" spans="1:2" x14ac:dyDescent="0.25">
      <c r="A7992" s="264">
        <v>7923</v>
      </c>
      <c r="B7992" s="263">
        <v>124.42848035585008</v>
      </c>
    </row>
    <row r="7993" spans="1:2" x14ac:dyDescent="0.25">
      <c r="A7993" s="264">
        <v>7924</v>
      </c>
      <c r="B7993" s="263">
        <v>154.01224125703368</v>
      </c>
    </row>
    <row r="7994" spans="1:2" x14ac:dyDescent="0.25">
      <c r="A7994" s="264">
        <v>7925</v>
      </c>
      <c r="B7994" s="263">
        <v>59.895655530722905</v>
      </c>
    </row>
    <row r="7995" spans="1:2" x14ac:dyDescent="0.25">
      <c r="A7995" s="264">
        <v>7926</v>
      </c>
      <c r="B7995" s="263">
        <v>100.2493297048623</v>
      </c>
    </row>
    <row r="7996" spans="1:2" x14ac:dyDescent="0.25">
      <c r="A7996" s="264">
        <v>7927</v>
      </c>
      <c r="B7996" s="263">
        <v>74.184026735067192</v>
      </c>
    </row>
    <row r="7997" spans="1:2" x14ac:dyDescent="0.25">
      <c r="A7997" s="264">
        <v>7928</v>
      </c>
      <c r="B7997" s="263">
        <v>131.51027337398148</v>
      </c>
    </row>
    <row r="7998" spans="1:2" x14ac:dyDescent="0.25">
      <c r="A7998" s="264">
        <v>7929</v>
      </c>
      <c r="B7998" s="263">
        <v>128.51989450246043</v>
      </c>
    </row>
    <row r="7999" spans="1:2" x14ac:dyDescent="0.25">
      <c r="A7999" s="264">
        <v>7930</v>
      </c>
      <c r="B7999" s="263">
        <v>119.3703821447903</v>
      </c>
    </row>
    <row r="8000" spans="1:2" x14ac:dyDescent="0.25">
      <c r="A8000" s="264">
        <v>7931</v>
      </c>
      <c r="B8000" s="263">
        <v>103.98981839257264</v>
      </c>
    </row>
    <row r="8001" spans="1:2" x14ac:dyDescent="0.25">
      <c r="A8001" s="264">
        <v>7932</v>
      </c>
      <c r="B8001" s="263">
        <v>144.34756398535407</v>
      </c>
    </row>
    <row r="8002" spans="1:2" x14ac:dyDescent="0.25">
      <c r="A8002" s="264">
        <v>7933</v>
      </c>
      <c r="B8002" s="263">
        <v>103.01469010205753</v>
      </c>
    </row>
    <row r="8003" spans="1:2" x14ac:dyDescent="0.25">
      <c r="A8003" s="264">
        <v>7934</v>
      </c>
      <c r="B8003" s="263">
        <v>107.89033417868839</v>
      </c>
    </row>
    <row r="8004" spans="1:2" x14ac:dyDescent="0.25">
      <c r="A8004" s="264">
        <v>7935</v>
      </c>
      <c r="B8004" s="263">
        <v>140.72812695420487</v>
      </c>
    </row>
    <row r="8005" spans="1:2" x14ac:dyDescent="0.25">
      <c r="A8005" s="264">
        <v>7936</v>
      </c>
      <c r="B8005" s="263">
        <v>120.00348834968594</v>
      </c>
    </row>
    <row r="8006" spans="1:2" x14ac:dyDescent="0.25">
      <c r="A8006" s="264">
        <v>7937</v>
      </c>
      <c r="B8006" s="263">
        <v>116.09444578238073</v>
      </c>
    </row>
    <row r="8007" spans="1:2" x14ac:dyDescent="0.25">
      <c r="A8007" s="264">
        <v>7938</v>
      </c>
      <c r="B8007" s="263">
        <v>76.52630443351228</v>
      </c>
    </row>
    <row r="8008" spans="1:2" x14ac:dyDescent="0.25">
      <c r="A8008" s="264">
        <v>7939</v>
      </c>
      <c r="B8008" s="263">
        <v>120.7546373715667</v>
      </c>
    </row>
    <row r="8009" spans="1:2" x14ac:dyDescent="0.25">
      <c r="A8009" s="264">
        <v>7940</v>
      </c>
      <c r="B8009" s="263">
        <v>119.93191994496716</v>
      </c>
    </row>
    <row r="8010" spans="1:2" x14ac:dyDescent="0.25">
      <c r="A8010" s="264">
        <v>7941</v>
      </c>
      <c r="B8010" s="263">
        <v>91.294943069560063</v>
      </c>
    </row>
    <row r="8011" spans="1:2" x14ac:dyDescent="0.25">
      <c r="A8011" s="264">
        <v>7942</v>
      </c>
      <c r="B8011" s="263">
        <v>182.4777527822842</v>
      </c>
    </row>
    <row r="8012" spans="1:2" x14ac:dyDescent="0.25">
      <c r="A8012" s="264">
        <v>7943</v>
      </c>
      <c r="B8012" s="263">
        <v>142.56933696776622</v>
      </c>
    </row>
    <row r="8013" spans="1:2" x14ac:dyDescent="0.25">
      <c r="A8013" s="264">
        <v>7944</v>
      </c>
      <c r="B8013" s="263">
        <v>113.73851515890398</v>
      </c>
    </row>
    <row r="8014" spans="1:2" x14ac:dyDescent="0.25">
      <c r="A8014" s="264">
        <v>7945</v>
      </c>
      <c r="B8014" s="263">
        <v>97.181925792207679</v>
      </c>
    </row>
    <row r="8015" spans="1:2" x14ac:dyDescent="0.25">
      <c r="A8015" s="264">
        <v>7946</v>
      </c>
      <c r="B8015" s="263">
        <v>166.65906632986633</v>
      </c>
    </row>
    <row r="8016" spans="1:2" x14ac:dyDescent="0.25">
      <c r="A8016" s="264">
        <v>7947</v>
      </c>
      <c r="B8016" s="263">
        <v>123.36851801664031</v>
      </c>
    </row>
    <row r="8017" spans="1:2" x14ac:dyDescent="0.25">
      <c r="A8017" s="264">
        <v>7948</v>
      </c>
      <c r="B8017" s="263">
        <v>123.24799075000367</v>
      </c>
    </row>
    <row r="8018" spans="1:2" x14ac:dyDescent="0.25">
      <c r="A8018" s="264">
        <v>7949</v>
      </c>
      <c r="B8018" s="263">
        <v>99.657052455698832</v>
      </c>
    </row>
    <row r="8019" spans="1:2" x14ac:dyDescent="0.25">
      <c r="A8019" s="264">
        <v>7950</v>
      </c>
      <c r="B8019" s="263">
        <v>123.32325455597397</v>
      </c>
    </row>
    <row r="8020" spans="1:2" x14ac:dyDescent="0.25">
      <c r="A8020" s="264">
        <v>7951</v>
      </c>
      <c r="B8020" s="263">
        <v>109.86133108786387</v>
      </c>
    </row>
    <row r="8021" spans="1:2" x14ac:dyDescent="0.25">
      <c r="A8021" s="264">
        <v>7952</v>
      </c>
      <c r="B8021" s="263">
        <v>139.38369604067523</v>
      </c>
    </row>
    <row r="8022" spans="1:2" x14ac:dyDescent="0.25">
      <c r="A8022" s="264">
        <v>7953</v>
      </c>
      <c r="B8022" s="263">
        <v>124.49133858751023</v>
      </c>
    </row>
    <row r="8023" spans="1:2" x14ac:dyDescent="0.25">
      <c r="A8023" s="264">
        <v>7954</v>
      </c>
      <c r="B8023" s="263">
        <v>93.486151330304835</v>
      </c>
    </row>
    <row r="8024" spans="1:2" x14ac:dyDescent="0.25">
      <c r="A8024" s="264">
        <v>7955</v>
      </c>
      <c r="B8024" s="263">
        <v>154.21218281961177</v>
      </c>
    </row>
    <row r="8025" spans="1:2" x14ac:dyDescent="0.25">
      <c r="A8025" s="264">
        <v>7956</v>
      </c>
      <c r="B8025" s="263">
        <v>102.60878485770722</v>
      </c>
    </row>
    <row r="8026" spans="1:2" x14ac:dyDescent="0.25">
      <c r="A8026" s="264">
        <v>7957</v>
      </c>
      <c r="B8026" s="263">
        <v>136.20269905073761</v>
      </c>
    </row>
    <row r="8027" spans="1:2" x14ac:dyDescent="0.25">
      <c r="A8027" s="264">
        <v>7958</v>
      </c>
      <c r="B8027" s="263">
        <v>88.045230723031807</v>
      </c>
    </row>
    <row r="8028" spans="1:2" x14ac:dyDescent="0.25">
      <c r="A8028" s="264">
        <v>7959</v>
      </c>
      <c r="B8028" s="263">
        <v>146.63968002775863</v>
      </c>
    </row>
    <row r="8029" spans="1:2" x14ac:dyDescent="0.25">
      <c r="A8029" s="264">
        <v>7960</v>
      </c>
      <c r="B8029" s="263">
        <v>102.87016482262982</v>
      </c>
    </row>
    <row r="8030" spans="1:2" x14ac:dyDescent="0.25">
      <c r="A8030" s="264">
        <v>7961</v>
      </c>
      <c r="B8030" s="263">
        <v>159.58543260633797</v>
      </c>
    </row>
    <row r="8031" spans="1:2" x14ac:dyDescent="0.25">
      <c r="A8031" s="264">
        <v>7962</v>
      </c>
      <c r="B8031" s="263">
        <v>132.68673354125997</v>
      </c>
    </row>
    <row r="8032" spans="1:2" x14ac:dyDescent="0.25">
      <c r="A8032" s="264">
        <v>7963</v>
      </c>
      <c r="B8032" s="263">
        <v>123.92325867728069</v>
      </c>
    </row>
    <row r="8033" spans="1:2" x14ac:dyDescent="0.25">
      <c r="A8033" s="264">
        <v>7964</v>
      </c>
      <c r="B8033" s="263">
        <v>93.823025307153557</v>
      </c>
    </row>
    <row r="8034" spans="1:2" x14ac:dyDescent="0.25">
      <c r="A8034" s="264">
        <v>7965</v>
      </c>
      <c r="B8034" s="263">
        <v>116.22191631363671</v>
      </c>
    </row>
    <row r="8035" spans="1:2" x14ac:dyDescent="0.25">
      <c r="A8035" s="264">
        <v>7966</v>
      </c>
      <c r="B8035" s="263">
        <v>75.251047568085028</v>
      </c>
    </row>
    <row r="8036" spans="1:2" x14ac:dyDescent="0.25">
      <c r="A8036" s="264">
        <v>7967</v>
      </c>
      <c r="B8036" s="263">
        <v>96.359821894756465</v>
      </c>
    </row>
    <row r="8037" spans="1:2" x14ac:dyDescent="0.25">
      <c r="A8037" s="264">
        <v>7968</v>
      </c>
      <c r="B8037" s="263">
        <v>131.05470787723479</v>
      </c>
    </row>
    <row r="8038" spans="1:2" x14ac:dyDescent="0.25">
      <c r="A8038" s="264">
        <v>7969</v>
      </c>
      <c r="B8038" s="263">
        <v>89.066140156500211</v>
      </c>
    </row>
    <row r="8039" spans="1:2" x14ac:dyDescent="0.25">
      <c r="A8039" s="264">
        <v>7970</v>
      </c>
      <c r="B8039" s="263">
        <v>116.8560339468371</v>
      </c>
    </row>
    <row r="8040" spans="1:2" x14ac:dyDescent="0.25">
      <c r="A8040" s="264">
        <v>7971</v>
      </c>
      <c r="B8040" s="263">
        <v>125.17283600443696</v>
      </c>
    </row>
    <row r="8041" spans="1:2" x14ac:dyDescent="0.25">
      <c r="A8041" s="264">
        <v>7972</v>
      </c>
      <c r="B8041" s="263">
        <v>98.516162724126502</v>
      </c>
    </row>
    <row r="8042" spans="1:2" x14ac:dyDescent="0.25">
      <c r="A8042" s="264">
        <v>7973</v>
      </c>
      <c r="B8042" s="263">
        <v>146.60380883982364</v>
      </c>
    </row>
    <row r="8043" spans="1:2" x14ac:dyDescent="0.25">
      <c r="A8043" s="264">
        <v>7974</v>
      </c>
      <c r="B8043" s="263">
        <v>137.4216989167067</v>
      </c>
    </row>
    <row r="8044" spans="1:2" x14ac:dyDescent="0.25">
      <c r="A8044" s="264">
        <v>7975</v>
      </c>
      <c r="B8044" s="263">
        <v>115.12150692875937</v>
      </c>
    </row>
    <row r="8045" spans="1:2" x14ac:dyDescent="0.25">
      <c r="A8045" s="264">
        <v>7976</v>
      </c>
      <c r="B8045" s="263">
        <v>161.86082154027304</v>
      </c>
    </row>
    <row r="8046" spans="1:2" x14ac:dyDescent="0.25">
      <c r="A8046" s="264">
        <v>7977</v>
      </c>
      <c r="B8046" s="263">
        <v>146.9781237850419</v>
      </c>
    </row>
    <row r="8047" spans="1:2" x14ac:dyDescent="0.25">
      <c r="A8047" s="264">
        <v>7978</v>
      </c>
      <c r="B8047" s="263">
        <v>96.254376920972405</v>
      </c>
    </row>
    <row r="8048" spans="1:2" x14ac:dyDescent="0.25">
      <c r="A8048" s="264">
        <v>7979</v>
      </c>
      <c r="B8048" s="263">
        <v>92.762528299281399</v>
      </c>
    </row>
    <row r="8049" spans="1:2" x14ac:dyDescent="0.25">
      <c r="A8049" s="264">
        <v>7980</v>
      </c>
      <c r="B8049" s="263">
        <v>143.32516320167679</v>
      </c>
    </row>
    <row r="8050" spans="1:2" x14ac:dyDescent="0.25">
      <c r="A8050" s="264">
        <v>7981</v>
      </c>
      <c r="B8050" s="263">
        <v>154.57982854204255</v>
      </c>
    </row>
    <row r="8051" spans="1:2" x14ac:dyDescent="0.25">
      <c r="A8051" s="264">
        <v>7982</v>
      </c>
      <c r="B8051" s="263">
        <v>89.130274798161565</v>
      </c>
    </row>
    <row r="8052" spans="1:2" x14ac:dyDescent="0.25">
      <c r="A8052" s="264">
        <v>7983</v>
      </c>
      <c r="B8052" s="263">
        <v>133.42343085460496</v>
      </c>
    </row>
    <row r="8053" spans="1:2" x14ac:dyDescent="0.25">
      <c r="A8053" s="264">
        <v>7984</v>
      </c>
      <c r="B8053" s="263">
        <v>158.42977501149971</v>
      </c>
    </row>
    <row r="8054" spans="1:2" x14ac:dyDescent="0.25">
      <c r="A8054" s="264">
        <v>7985</v>
      </c>
      <c r="B8054" s="263">
        <v>97.788736951725355</v>
      </c>
    </row>
    <row r="8055" spans="1:2" x14ac:dyDescent="0.25">
      <c r="A8055" s="264">
        <v>7986</v>
      </c>
      <c r="B8055" s="263">
        <v>90.567841685462867</v>
      </c>
    </row>
    <row r="8056" spans="1:2" x14ac:dyDescent="0.25">
      <c r="A8056" s="264">
        <v>7987</v>
      </c>
      <c r="B8056" s="263">
        <v>87.316689451365363</v>
      </c>
    </row>
    <row r="8057" spans="1:2" x14ac:dyDescent="0.25">
      <c r="A8057" s="264">
        <v>7988</v>
      </c>
      <c r="B8057" s="263">
        <v>133.66090215457939</v>
      </c>
    </row>
    <row r="8058" spans="1:2" x14ac:dyDescent="0.25">
      <c r="A8058" s="264">
        <v>7989</v>
      </c>
      <c r="B8058" s="263">
        <v>138.96628577062475</v>
      </c>
    </row>
    <row r="8059" spans="1:2" x14ac:dyDescent="0.25">
      <c r="A8059" s="264">
        <v>7990</v>
      </c>
      <c r="B8059" s="263">
        <v>98.347234137842946</v>
      </c>
    </row>
    <row r="8060" spans="1:2" x14ac:dyDescent="0.25">
      <c r="A8060" s="264">
        <v>7991</v>
      </c>
      <c r="B8060" s="263">
        <v>145.65955799355064</v>
      </c>
    </row>
    <row r="8061" spans="1:2" x14ac:dyDescent="0.25">
      <c r="A8061" s="264">
        <v>7992</v>
      </c>
      <c r="B8061" s="263">
        <v>105.76033240297907</v>
      </c>
    </row>
    <row r="8062" spans="1:2" x14ac:dyDescent="0.25">
      <c r="A8062" s="264">
        <v>7993</v>
      </c>
      <c r="B8062" s="263">
        <v>123.76985538659875</v>
      </c>
    </row>
    <row r="8063" spans="1:2" x14ac:dyDescent="0.25">
      <c r="A8063" s="264">
        <v>7994</v>
      </c>
      <c r="B8063" s="263">
        <v>57.179471994361847</v>
      </c>
    </row>
    <row r="8064" spans="1:2" x14ac:dyDescent="0.25">
      <c r="A8064" s="264">
        <v>7995</v>
      </c>
      <c r="B8064" s="263">
        <v>133.49382810848556</v>
      </c>
    </row>
    <row r="8065" spans="1:2" x14ac:dyDescent="0.25">
      <c r="A8065" s="264">
        <v>7996</v>
      </c>
      <c r="B8065" s="263">
        <v>82.813500061171354</v>
      </c>
    </row>
    <row r="8066" spans="1:2" x14ac:dyDescent="0.25">
      <c r="A8066" s="264">
        <v>7997</v>
      </c>
      <c r="B8066" s="263">
        <v>115.26374886407724</v>
      </c>
    </row>
    <row r="8067" spans="1:2" x14ac:dyDescent="0.25">
      <c r="A8067" s="264">
        <v>7998</v>
      </c>
      <c r="B8067" s="263">
        <v>118.44082807403116</v>
      </c>
    </row>
    <row r="8068" spans="1:2" x14ac:dyDescent="0.25">
      <c r="A8068" s="264">
        <v>7999</v>
      </c>
      <c r="B8068" s="263">
        <v>110.81273141720816</v>
      </c>
    </row>
    <row r="8069" spans="1:2" x14ac:dyDescent="0.25">
      <c r="A8069" s="264">
        <v>8000</v>
      </c>
      <c r="B8069" s="263">
        <v>107.47000976567901</v>
      </c>
    </row>
    <row r="8070" spans="1:2" x14ac:dyDescent="0.25">
      <c r="A8070" s="264">
        <v>8001</v>
      </c>
      <c r="B8070" s="263">
        <v>134.98560414926033</v>
      </c>
    </row>
    <row r="8071" spans="1:2" x14ac:dyDescent="0.25">
      <c r="A8071" s="264">
        <v>8002</v>
      </c>
      <c r="B8071" s="263">
        <v>115.20132802524705</v>
      </c>
    </row>
    <row r="8072" spans="1:2" x14ac:dyDescent="0.25">
      <c r="A8072" s="264">
        <v>8003</v>
      </c>
      <c r="B8072" s="263">
        <v>118.56560371174454</v>
      </c>
    </row>
    <row r="8073" spans="1:2" x14ac:dyDescent="0.25">
      <c r="A8073" s="264">
        <v>8004</v>
      </c>
      <c r="B8073" s="263">
        <v>119.83224839624764</v>
      </c>
    </row>
    <row r="8074" spans="1:2" x14ac:dyDescent="0.25">
      <c r="A8074" s="264">
        <v>8005</v>
      </c>
      <c r="B8074" s="263">
        <v>104.1338848888258</v>
      </c>
    </row>
    <row r="8075" spans="1:2" x14ac:dyDescent="0.25">
      <c r="A8075" s="264">
        <v>8006</v>
      </c>
      <c r="B8075" s="263">
        <v>133.30675228986459</v>
      </c>
    </row>
    <row r="8076" spans="1:2" x14ac:dyDescent="0.25">
      <c r="A8076" s="264">
        <v>8007</v>
      </c>
      <c r="B8076" s="263">
        <v>123.55504813716516</v>
      </c>
    </row>
    <row r="8077" spans="1:2" x14ac:dyDescent="0.25">
      <c r="A8077" s="264">
        <v>8008</v>
      </c>
      <c r="B8077" s="263">
        <v>98.343619482883469</v>
      </c>
    </row>
    <row r="8078" spans="1:2" x14ac:dyDescent="0.25">
      <c r="A8078" s="264">
        <v>8009</v>
      </c>
      <c r="B8078" s="263">
        <v>137.25364927796701</v>
      </c>
    </row>
    <row r="8079" spans="1:2" x14ac:dyDescent="0.25">
      <c r="A8079" s="264">
        <v>8010</v>
      </c>
      <c r="B8079" s="263">
        <v>94.382197090289878</v>
      </c>
    </row>
    <row r="8080" spans="1:2" x14ac:dyDescent="0.25">
      <c r="A8080" s="264">
        <v>8011</v>
      </c>
      <c r="B8080" s="263">
        <v>114.27070501941725</v>
      </c>
    </row>
    <row r="8081" spans="1:2" x14ac:dyDescent="0.25">
      <c r="A8081" s="264">
        <v>8012</v>
      </c>
      <c r="B8081" s="263">
        <v>166.15589626690979</v>
      </c>
    </row>
    <row r="8082" spans="1:2" x14ac:dyDescent="0.25">
      <c r="A8082" s="264">
        <v>8013</v>
      </c>
      <c r="B8082" s="263">
        <v>129.62650006306239</v>
      </c>
    </row>
    <row r="8083" spans="1:2" x14ac:dyDescent="0.25">
      <c r="A8083" s="264">
        <v>8014</v>
      </c>
      <c r="B8083" s="263">
        <v>83.588025570283222</v>
      </c>
    </row>
    <row r="8084" spans="1:2" x14ac:dyDescent="0.25">
      <c r="A8084" s="264">
        <v>8015</v>
      </c>
      <c r="B8084" s="263">
        <v>130.34517415862325</v>
      </c>
    </row>
    <row r="8085" spans="1:2" x14ac:dyDescent="0.25">
      <c r="A8085" s="264">
        <v>8016</v>
      </c>
      <c r="B8085" s="263">
        <v>90.876978392415552</v>
      </c>
    </row>
    <row r="8086" spans="1:2" x14ac:dyDescent="0.25">
      <c r="A8086" s="264">
        <v>8017</v>
      </c>
      <c r="B8086" s="263">
        <v>163.23488022134137</v>
      </c>
    </row>
    <row r="8087" spans="1:2" x14ac:dyDescent="0.25">
      <c r="A8087" s="264">
        <v>8018</v>
      </c>
      <c r="B8087" s="263">
        <v>168.63070342152855</v>
      </c>
    </row>
    <row r="8088" spans="1:2" x14ac:dyDescent="0.25">
      <c r="A8088" s="264">
        <v>8019</v>
      </c>
      <c r="B8088" s="263">
        <v>123.94107511016466</v>
      </c>
    </row>
    <row r="8089" spans="1:2" x14ac:dyDescent="0.25">
      <c r="A8089" s="264">
        <v>8020</v>
      </c>
      <c r="B8089" s="263">
        <v>96.960561612810764</v>
      </c>
    </row>
    <row r="8090" spans="1:2" x14ac:dyDescent="0.25">
      <c r="A8090" s="264">
        <v>8021</v>
      </c>
      <c r="B8090" s="263">
        <v>153.46843215398872</v>
      </c>
    </row>
    <row r="8091" spans="1:2" x14ac:dyDescent="0.25">
      <c r="A8091" s="264">
        <v>8022</v>
      </c>
      <c r="B8091" s="263">
        <v>146.03646473568193</v>
      </c>
    </row>
    <row r="8092" spans="1:2" x14ac:dyDescent="0.25">
      <c r="A8092" s="264">
        <v>8023</v>
      </c>
      <c r="B8092" s="263">
        <v>127.41078943984843</v>
      </c>
    </row>
    <row r="8093" spans="1:2" x14ac:dyDescent="0.25">
      <c r="A8093" s="264">
        <v>8024</v>
      </c>
      <c r="B8093" s="263">
        <v>184.22028934031096</v>
      </c>
    </row>
    <row r="8094" spans="1:2" x14ac:dyDescent="0.25">
      <c r="A8094" s="264">
        <v>8025</v>
      </c>
      <c r="B8094" s="263">
        <v>121.79700532783407</v>
      </c>
    </row>
    <row r="8095" spans="1:2" x14ac:dyDescent="0.25">
      <c r="A8095" s="264">
        <v>8026</v>
      </c>
      <c r="B8095" s="263">
        <v>105.58134272589218</v>
      </c>
    </row>
    <row r="8096" spans="1:2" x14ac:dyDescent="0.25">
      <c r="A8096" s="264">
        <v>8027</v>
      </c>
      <c r="B8096" s="263">
        <v>128.49752612673865</v>
      </c>
    </row>
    <row r="8097" spans="1:2" x14ac:dyDescent="0.25">
      <c r="A8097" s="264">
        <v>8028</v>
      </c>
      <c r="B8097" s="263">
        <v>109.6824975585036</v>
      </c>
    </row>
    <row r="8098" spans="1:2" x14ac:dyDescent="0.25">
      <c r="A8098" s="264">
        <v>8029</v>
      </c>
      <c r="B8098" s="263">
        <v>144.62865784021679</v>
      </c>
    </row>
    <row r="8099" spans="1:2" x14ac:dyDescent="0.25">
      <c r="A8099" s="264">
        <v>8030</v>
      </c>
      <c r="B8099" s="263">
        <v>121.50545812454791</v>
      </c>
    </row>
    <row r="8100" spans="1:2" x14ac:dyDescent="0.25">
      <c r="A8100" s="264">
        <v>8031</v>
      </c>
      <c r="B8100" s="263">
        <v>150.27392248845902</v>
      </c>
    </row>
    <row r="8101" spans="1:2" x14ac:dyDescent="0.25">
      <c r="A8101" s="264">
        <v>8032</v>
      </c>
      <c r="B8101" s="263">
        <v>115.08833208526023</v>
      </c>
    </row>
    <row r="8102" spans="1:2" x14ac:dyDescent="0.25">
      <c r="A8102" s="264">
        <v>8033</v>
      </c>
      <c r="B8102" s="263">
        <v>126.32836294708724</v>
      </c>
    </row>
    <row r="8103" spans="1:2" x14ac:dyDescent="0.25">
      <c r="A8103" s="264">
        <v>8034</v>
      </c>
      <c r="B8103" s="263">
        <v>142.80993446578015</v>
      </c>
    </row>
    <row r="8104" spans="1:2" x14ac:dyDescent="0.25">
      <c r="A8104" s="264">
        <v>8035</v>
      </c>
      <c r="B8104" s="263">
        <v>141.2995122353619</v>
      </c>
    </row>
    <row r="8105" spans="1:2" x14ac:dyDescent="0.25">
      <c r="A8105" s="264">
        <v>8036</v>
      </c>
      <c r="B8105" s="263">
        <v>152.47416798612321</v>
      </c>
    </row>
    <row r="8106" spans="1:2" x14ac:dyDescent="0.25">
      <c r="A8106" s="264">
        <v>8037</v>
      </c>
      <c r="B8106" s="263">
        <v>137.26810536914479</v>
      </c>
    </row>
    <row r="8107" spans="1:2" x14ac:dyDescent="0.25">
      <c r="A8107" s="264">
        <v>8038</v>
      </c>
      <c r="B8107" s="263">
        <v>164.07691816879819</v>
      </c>
    </row>
    <row r="8108" spans="1:2" x14ac:dyDescent="0.25">
      <c r="A8108" s="264">
        <v>8039</v>
      </c>
      <c r="B8108" s="263">
        <v>95.938494640647349</v>
      </c>
    </row>
    <row r="8109" spans="1:2" x14ac:dyDescent="0.25">
      <c r="A8109" s="264">
        <v>8040</v>
      </c>
      <c r="B8109" s="263">
        <v>107.58441966000785</v>
      </c>
    </row>
    <row r="8110" spans="1:2" x14ac:dyDescent="0.25">
      <c r="A8110" s="264">
        <v>8041</v>
      </c>
      <c r="B8110" s="263">
        <v>103.97261582700443</v>
      </c>
    </row>
    <row r="8111" spans="1:2" x14ac:dyDescent="0.25">
      <c r="A8111" s="264">
        <v>8042</v>
      </c>
      <c r="B8111" s="263">
        <v>130.35018003992255</v>
      </c>
    </row>
    <row r="8112" spans="1:2" x14ac:dyDescent="0.25">
      <c r="A8112" s="264">
        <v>8043</v>
      </c>
      <c r="B8112" s="263">
        <v>121.44880498710852</v>
      </c>
    </row>
    <row r="8113" spans="1:2" x14ac:dyDescent="0.25">
      <c r="A8113" s="264">
        <v>8044</v>
      </c>
      <c r="B8113" s="263">
        <v>122.27516618584455</v>
      </c>
    </row>
    <row r="8114" spans="1:2" x14ac:dyDescent="0.25">
      <c r="A8114" s="264">
        <v>8045</v>
      </c>
      <c r="B8114" s="263">
        <v>136.91789607846141</v>
      </c>
    </row>
    <row r="8115" spans="1:2" x14ac:dyDescent="0.25">
      <c r="A8115" s="264">
        <v>8046</v>
      </c>
      <c r="B8115" s="263">
        <v>125.76937501683751</v>
      </c>
    </row>
    <row r="8116" spans="1:2" x14ac:dyDescent="0.25">
      <c r="A8116" s="264">
        <v>8047</v>
      </c>
      <c r="B8116" s="263">
        <v>142.54959683459407</v>
      </c>
    </row>
    <row r="8117" spans="1:2" x14ac:dyDescent="0.25">
      <c r="A8117" s="264">
        <v>8048</v>
      </c>
      <c r="B8117" s="263">
        <v>110.62092023970416</v>
      </c>
    </row>
    <row r="8118" spans="1:2" x14ac:dyDescent="0.25">
      <c r="A8118" s="264">
        <v>8049</v>
      </c>
      <c r="B8118" s="263">
        <v>106.39807792359886</v>
      </c>
    </row>
    <row r="8119" spans="1:2" x14ac:dyDescent="0.25">
      <c r="A8119" s="264">
        <v>8050</v>
      </c>
      <c r="B8119" s="263">
        <v>140.00020329866678</v>
      </c>
    </row>
    <row r="8120" spans="1:2" x14ac:dyDescent="0.25">
      <c r="A8120" s="264">
        <v>8051</v>
      </c>
      <c r="B8120" s="263">
        <v>124.59275317551869</v>
      </c>
    </row>
    <row r="8121" spans="1:2" x14ac:dyDescent="0.25">
      <c r="A8121" s="264">
        <v>8052</v>
      </c>
      <c r="B8121" s="263">
        <v>129.2014768755588</v>
      </c>
    </row>
    <row r="8122" spans="1:2" x14ac:dyDescent="0.25">
      <c r="A8122" s="264">
        <v>8053</v>
      </c>
      <c r="B8122" s="263">
        <v>109.04188919065169</v>
      </c>
    </row>
    <row r="8123" spans="1:2" x14ac:dyDescent="0.25">
      <c r="A8123" s="264">
        <v>8054</v>
      </c>
      <c r="B8123" s="263">
        <v>150.16772644562832</v>
      </c>
    </row>
    <row r="8124" spans="1:2" x14ac:dyDescent="0.25">
      <c r="A8124" s="264">
        <v>8055</v>
      </c>
      <c r="B8124" s="263">
        <v>122.26152452526242</v>
      </c>
    </row>
    <row r="8125" spans="1:2" x14ac:dyDescent="0.25">
      <c r="A8125" s="264">
        <v>8056</v>
      </c>
      <c r="B8125" s="263">
        <v>88.212887887527856</v>
      </c>
    </row>
    <row r="8126" spans="1:2" x14ac:dyDescent="0.25">
      <c r="A8126" s="264">
        <v>8057</v>
      </c>
      <c r="B8126" s="263">
        <v>107.16958288206148</v>
      </c>
    </row>
    <row r="8127" spans="1:2" x14ac:dyDescent="0.25">
      <c r="A8127" s="264">
        <v>8058</v>
      </c>
      <c r="B8127" s="263">
        <v>117.88933723727379</v>
      </c>
    </row>
    <row r="8128" spans="1:2" x14ac:dyDescent="0.25">
      <c r="A8128" s="264">
        <v>8059</v>
      </c>
      <c r="B8128" s="263">
        <v>119.96343460228506</v>
      </c>
    </row>
    <row r="8129" spans="1:2" x14ac:dyDescent="0.25">
      <c r="A8129" s="264">
        <v>8060</v>
      </c>
      <c r="B8129" s="263">
        <v>131.54379120093358</v>
      </c>
    </row>
    <row r="8130" spans="1:2" x14ac:dyDescent="0.25">
      <c r="A8130" s="264">
        <v>8061</v>
      </c>
      <c r="B8130" s="263">
        <v>109.21952342750666</v>
      </c>
    </row>
    <row r="8131" spans="1:2" x14ac:dyDescent="0.25">
      <c r="A8131" s="264">
        <v>8062</v>
      </c>
      <c r="B8131" s="263">
        <v>117.58483854747445</v>
      </c>
    </row>
    <row r="8132" spans="1:2" x14ac:dyDescent="0.25">
      <c r="A8132" s="264">
        <v>8063</v>
      </c>
      <c r="B8132" s="263">
        <v>103.86961271104487</v>
      </c>
    </row>
    <row r="8133" spans="1:2" x14ac:dyDescent="0.25">
      <c r="A8133" s="264">
        <v>8064</v>
      </c>
      <c r="B8133" s="263">
        <v>97.117270724974361</v>
      </c>
    </row>
    <row r="8134" spans="1:2" x14ac:dyDescent="0.25">
      <c r="A8134" s="264">
        <v>8065</v>
      </c>
      <c r="B8134" s="263">
        <v>103.2130265704603</v>
      </c>
    </row>
    <row r="8135" spans="1:2" x14ac:dyDescent="0.25">
      <c r="A8135" s="264">
        <v>8066</v>
      </c>
      <c r="B8135" s="263">
        <v>106.75104263914486</v>
      </c>
    </row>
    <row r="8136" spans="1:2" x14ac:dyDescent="0.25">
      <c r="A8136" s="264">
        <v>8067</v>
      </c>
      <c r="B8136" s="263">
        <v>131.67237649763385</v>
      </c>
    </row>
    <row r="8137" spans="1:2" x14ac:dyDescent="0.25">
      <c r="A8137" s="264">
        <v>8068</v>
      </c>
      <c r="B8137" s="263">
        <v>128.6661479635772</v>
      </c>
    </row>
    <row r="8138" spans="1:2" x14ac:dyDescent="0.25">
      <c r="A8138" s="264">
        <v>8069</v>
      </c>
      <c r="B8138" s="263">
        <v>144.8430805648226</v>
      </c>
    </row>
    <row r="8139" spans="1:2" x14ac:dyDescent="0.25">
      <c r="A8139" s="264">
        <v>8070</v>
      </c>
      <c r="B8139" s="263">
        <v>77.243335809227432</v>
      </c>
    </row>
    <row r="8140" spans="1:2" x14ac:dyDescent="0.25">
      <c r="A8140" s="264">
        <v>8071</v>
      </c>
      <c r="B8140" s="263">
        <v>144.31204439977961</v>
      </c>
    </row>
    <row r="8141" spans="1:2" x14ac:dyDescent="0.25">
      <c r="A8141" s="264">
        <v>8072</v>
      </c>
      <c r="B8141" s="263">
        <v>138.97407461078407</v>
      </c>
    </row>
    <row r="8142" spans="1:2" x14ac:dyDescent="0.25">
      <c r="A8142" s="264">
        <v>8073</v>
      </c>
      <c r="B8142" s="263">
        <v>142.43211862121873</v>
      </c>
    </row>
    <row r="8143" spans="1:2" x14ac:dyDescent="0.25">
      <c r="A8143" s="264">
        <v>8074</v>
      </c>
      <c r="B8143" s="263">
        <v>152.39640194749165</v>
      </c>
    </row>
    <row r="8144" spans="1:2" x14ac:dyDescent="0.25">
      <c r="A8144" s="264">
        <v>8075</v>
      </c>
      <c r="B8144" s="263">
        <v>109.08673387200004</v>
      </c>
    </row>
    <row r="8145" spans="1:2" x14ac:dyDescent="0.25">
      <c r="A8145" s="264">
        <v>8076</v>
      </c>
      <c r="B8145" s="263">
        <v>113.66164049867861</v>
      </c>
    </row>
    <row r="8146" spans="1:2" x14ac:dyDescent="0.25">
      <c r="A8146" s="264">
        <v>8077</v>
      </c>
      <c r="B8146" s="263">
        <v>118.9907034645454</v>
      </c>
    </row>
    <row r="8147" spans="1:2" x14ac:dyDescent="0.25">
      <c r="A8147" s="264">
        <v>8078</v>
      </c>
      <c r="B8147" s="263">
        <v>127.48689353674538</v>
      </c>
    </row>
    <row r="8148" spans="1:2" x14ac:dyDescent="0.25">
      <c r="A8148" s="264">
        <v>8079</v>
      </c>
      <c r="B8148" s="263">
        <v>89.301826014453212</v>
      </c>
    </row>
    <row r="8149" spans="1:2" x14ac:dyDescent="0.25">
      <c r="A8149" s="264">
        <v>8080</v>
      </c>
      <c r="B8149" s="263">
        <v>100.50177134265495</v>
      </c>
    </row>
    <row r="8150" spans="1:2" x14ac:dyDescent="0.25">
      <c r="A8150" s="264">
        <v>8081</v>
      </c>
      <c r="B8150" s="263">
        <v>158.86178485861802</v>
      </c>
    </row>
    <row r="8151" spans="1:2" x14ac:dyDescent="0.25">
      <c r="A8151" s="264">
        <v>8082</v>
      </c>
      <c r="B8151" s="263">
        <v>124.04462437470239</v>
      </c>
    </row>
    <row r="8152" spans="1:2" x14ac:dyDescent="0.25">
      <c r="A8152" s="264">
        <v>8083</v>
      </c>
      <c r="B8152" s="263">
        <v>130.27131339305436</v>
      </c>
    </row>
    <row r="8153" spans="1:2" x14ac:dyDescent="0.25">
      <c r="A8153" s="264">
        <v>8084</v>
      </c>
      <c r="B8153" s="263">
        <v>132.17417969760828</v>
      </c>
    </row>
    <row r="8154" spans="1:2" x14ac:dyDescent="0.25">
      <c r="A8154" s="264">
        <v>8085</v>
      </c>
      <c r="B8154" s="263">
        <v>79.66407373124548</v>
      </c>
    </row>
    <row r="8155" spans="1:2" x14ac:dyDescent="0.25">
      <c r="A8155" s="264">
        <v>8086</v>
      </c>
      <c r="B8155" s="263">
        <v>137.84080739379908</v>
      </c>
    </row>
    <row r="8156" spans="1:2" x14ac:dyDescent="0.25">
      <c r="A8156" s="264">
        <v>8087</v>
      </c>
      <c r="B8156" s="263">
        <v>127.7839717778463</v>
      </c>
    </row>
    <row r="8157" spans="1:2" x14ac:dyDescent="0.25">
      <c r="A8157" s="264">
        <v>8088</v>
      </c>
      <c r="B8157" s="263">
        <v>120.0535352159695</v>
      </c>
    </row>
    <row r="8158" spans="1:2" x14ac:dyDescent="0.25">
      <c r="A8158" s="264">
        <v>8089</v>
      </c>
      <c r="B8158" s="263">
        <v>128.36714042007395</v>
      </c>
    </row>
    <row r="8159" spans="1:2" x14ac:dyDescent="0.25">
      <c r="A8159" s="264">
        <v>8090</v>
      </c>
      <c r="B8159" s="263">
        <v>113.54353649006541</v>
      </c>
    </row>
    <row r="8160" spans="1:2" x14ac:dyDescent="0.25">
      <c r="A8160" s="264">
        <v>8091</v>
      </c>
      <c r="B8160" s="263">
        <v>91.494333706485776</v>
      </c>
    </row>
    <row r="8161" spans="1:2" x14ac:dyDescent="0.25">
      <c r="A8161" s="264">
        <v>8092</v>
      </c>
      <c r="B8161" s="263">
        <v>75.214938234573495</v>
      </c>
    </row>
    <row r="8162" spans="1:2" x14ac:dyDescent="0.25">
      <c r="A8162" s="264">
        <v>8093</v>
      </c>
      <c r="B8162" s="263">
        <v>131.86119121428595</v>
      </c>
    </row>
    <row r="8163" spans="1:2" x14ac:dyDescent="0.25">
      <c r="A8163" s="264">
        <v>8094</v>
      </c>
      <c r="B8163" s="263">
        <v>123.6577228590817</v>
      </c>
    </row>
    <row r="8164" spans="1:2" x14ac:dyDescent="0.25">
      <c r="A8164" s="264">
        <v>8095</v>
      </c>
      <c r="B8164" s="263">
        <v>73.227279278436527</v>
      </c>
    </row>
    <row r="8165" spans="1:2" x14ac:dyDescent="0.25">
      <c r="A8165" s="264">
        <v>8096</v>
      </c>
      <c r="B8165" s="263">
        <v>133.22533638354375</v>
      </c>
    </row>
    <row r="8166" spans="1:2" x14ac:dyDescent="0.25">
      <c r="A8166" s="264">
        <v>8097</v>
      </c>
      <c r="B8166" s="263">
        <v>125.75334734064081</v>
      </c>
    </row>
    <row r="8167" spans="1:2" x14ac:dyDescent="0.25">
      <c r="A8167" s="264">
        <v>8098</v>
      </c>
      <c r="B8167" s="263">
        <v>143.65597385743797</v>
      </c>
    </row>
    <row r="8168" spans="1:2" x14ac:dyDescent="0.25">
      <c r="A8168" s="264">
        <v>8099</v>
      </c>
      <c r="B8168" s="263">
        <v>90.699307428668561</v>
      </c>
    </row>
    <row r="8169" spans="1:2" x14ac:dyDescent="0.25">
      <c r="A8169" s="264">
        <v>8100</v>
      </c>
      <c r="B8169" s="263">
        <v>68.484645763270223</v>
      </c>
    </row>
    <row r="8170" spans="1:2" x14ac:dyDescent="0.25">
      <c r="A8170" s="264">
        <v>8101</v>
      </c>
      <c r="B8170" s="263">
        <v>135.53946904548522</v>
      </c>
    </row>
    <row r="8171" spans="1:2" x14ac:dyDescent="0.25">
      <c r="A8171" s="264">
        <v>8102</v>
      </c>
      <c r="B8171" s="263">
        <v>140.89688164877981</v>
      </c>
    </row>
    <row r="8172" spans="1:2" x14ac:dyDescent="0.25">
      <c r="A8172" s="264">
        <v>8103</v>
      </c>
      <c r="B8172" s="263">
        <v>129.51423349778509</v>
      </c>
    </row>
    <row r="8173" spans="1:2" x14ac:dyDescent="0.25">
      <c r="A8173" s="264">
        <v>8104</v>
      </c>
      <c r="B8173" s="263">
        <v>112.90777328094822</v>
      </c>
    </row>
    <row r="8174" spans="1:2" x14ac:dyDescent="0.25">
      <c r="A8174" s="264">
        <v>8105</v>
      </c>
      <c r="B8174" s="263">
        <v>130.10514099130413</v>
      </c>
    </row>
    <row r="8175" spans="1:2" x14ac:dyDescent="0.25">
      <c r="A8175" s="264">
        <v>8106</v>
      </c>
      <c r="B8175" s="263">
        <v>115.57931537730983</v>
      </c>
    </row>
    <row r="8176" spans="1:2" x14ac:dyDescent="0.25">
      <c r="A8176" s="264">
        <v>8107</v>
      </c>
      <c r="B8176" s="263">
        <v>139.35717026334049</v>
      </c>
    </row>
    <row r="8177" spans="1:2" x14ac:dyDescent="0.25">
      <c r="A8177" s="264">
        <v>8108</v>
      </c>
      <c r="B8177" s="263">
        <v>106.07995190304761</v>
      </c>
    </row>
    <row r="8178" spans="1:2" x14ac:dyDescent="0.25">
      <c r="A8178" s="264">
        <v>8109</v>
      </c>
      <c r="B8178" s="263">
        <v>100.02210690950156</v>
      </c>
    </row>
    <row r="8179" spans="1:2" x14ac:dyDescent="0.25">
      <c r="A8179" s="264">
        <v>8110</v>
      </c>
      <c r="B8179" s="263">
        <v>107.60404743800207</v>
      </c>
    </row>
    <row r="8180" spans="1:2" x14ac:dyDescent="0.25">
      <c r="A8180" s="264">
        <v>8111</v>
      </c>
      <c r="B8180" s="263">
        <v>104.22136927423979</v>
      </c>
    </row>
    <row r="8181" spans="1:2" x14ac:dyDescent="0.25">
      <c r="A8181" s="264">
        <v>8112</v>
      </c>
      <c r="B8181" s="263">
        <v>83.332506418311596</v>
      </c>
    </row>
    <row r="8182" spans="1:2" x14ac:dyDescent="0.25">
      <c r="A8182" s="264">
        <v>8113</v>
      </c>
      <c r="B8182" s="263">
        <v>109.78007592207818</v>
      </c>
    </row>
    <row r="8183" spans="1:2" x14ac:dyDescent="0.25">
      <c r="A8183" s="264">
        <v>8114</v>
      </c>
      <c r="B8183" s="263">
        <v>118.08037242721055</v>
      </c>
    </row>
    <row r="8184" spans="1:2" x14ac:dyDescent="0.25">
      <c r="A8184" s="264">
        <v>8115</v>
      </c>
      <c r="B8184" s="263">
        <v>143.72814834646891</v>
      </c>
    </row>
    <row r="8185" spans="1:2" x14ac:dyDescent="0.25">
      <c r="A8185" s="264">
        <v>8116</v>
      </c>
      <c r="B8185" s="263">
        <v>87.100539076552138</v>
      </c>
    </row>
    <row r="8186" spans="1:2" x14ac:dyDescent="0.25">
      <c r="A8186" s="264">
        <v>8117</v>
      </c>
      <c r="B8186" s="263">
        <v>99.590683767617747</v>
      </c>
    </row>
    <row r="8187" spans="1:2" x14ac:dyDescent="0.25">
      <c r="A8187" s="264">
        <v>8118</v>
      </c>
      <c r="B8187" s="263">
        <v>70.224360430763141</v>
      </c>
    </row>
    <row r="8188" spans="1:2" x14ac:dyDescent="0.25">
      <c r="A8188" s="264">
        <v>8119</v>
      </c>
      <c r="B8188" s="263">
        <v>87.06480836947199</v>
      </c>
    </row>
    <row r="8189" spans="1:2" x14ac:dyDescent="0.25">
      <c r="A8189" s="264">
        <v>8120</v>
      </c>
      <c r="B8189" s="263">
        <v>147.92813530139426</v>
      </c>
    </row>
    <row r="8190" spans="1:2" x14ac:dyDescent="0.25">
      <c r="A8190" s="264">
        <v>8121</v>
      </c>
      <c r="B8190" s="263">
        <v>136.46018826426138</v>
      </c>
    </row>
    <row r="8191" spans="1:2" x14ac:dyDescent="0.25">
      <c r="A8191" s="264">
        <v>8122</v>
      </c>
      <c r="B8191" s="263">
        <v>82.321487457495095</v>
      </c>
    </row>
    <row r="8192" spans="1:2" x14ac:dyDescent="0.25">
      <c r="A8192" s="264">
        <v>8123</v>
      </c>
      <c r="B8192" s="263">
        <v>97.19707934477556</v>
      </c>
    </row>
    <row r="8193" spans="1:2" x14ac:dyDescent="0.25">
      <c r="A8193" s="264">
        <v>8124</v>
      </c>
      <c r="B8193" s="263">
        <v>96.484380672105488</v>
      </c>
    </row>
    <row r="8194" spans="1:2" x14ac:dyDescent="0.25">
      <c r="A8194" s="264">
        <v>8125</v>
      </c>
      <c r="B8194" s="263">
        <v>87.84001446707947</v>
      </c>
    </row>
    <row r="8195" spans="1:2" x14ac:dyDescent="0.25">
      <c r="A8195" s="264">
        <v>8126</v>
      </c>
      <c r="B8195" s="263">
        <v>120.70636393279629</v>
      </c>
    </row>
    <row r="8196" spans="1:2" x14ac:dyDescent="0.25">
      <c r="A8196" s="264">
        <v>8127</v>
      </c>
      <c r="B8196" s="263">
        <v>100.40504953748363</v>
      </c>
    </row>
    <row r="8197" spans="1:2" x14ac:dyDescent="0.25">
      <c r="A8197" s="264">
        <v>8128</v>
      </c>
      <c r="B8197" s="263">
        <v>114.71291205641123</v>
      </c>
    </row>
    <row r="8198" spans="1:2" x14ac:dyDescent="0.25">
      <c r="A8198" s="264">
        <v>8129</v>
      </c>
      <c r="B8198" s="263">
        <v>128.92828929045865</v>
      </c>
    </row>
    <row r="8199" spans="1:2" x14ac:dyDescent="0.25">
      <c r="A8199" s="264">
        <v>8130</v>
      </c>
      <c r="B8199" s="263">
        <v>112.98613504931286</v>
      </c>
    </row>
    <row r="8200" spans="1:2" x14ac:dyDescent="0.25">
      <c r="A8200" s="264">
        <v>8131</v>
      </c>
      <c r="B8200" s="263">
        <v>116.72114230573821</v>
      </c>
    </row>
    <row r="8201" spans="1:2" x14ac:dyDescent="0.25">
      <c r="A8201" s="264">
        <v>8132</v>
      </c>
      <c r="B8201" s="263">
        <v>108.11890092939265</v>
      </c>
    </row>
    <row r="8202" spans="1:2" x14ac:dyDescent="0.25">
      <c r="A8202" s="264">
        <v>8133</v>
      </c>
      <c r="B8202" s="263">
        <v>137.08916946057167</v>
      </c>
    </row>
    <row r="8203" spans="1:2" x14ac:dyDescent="0.25">
      <c r="A8203" s="264">
        <v>8134</v>
      </c>
      <c r="B8203" s="263">
        <v>94.790297927475521</v>
      </c>
    </row>
    <row r="8204" spans="1:2" x14ac:dyDescent="0.25">
      <c r="A8204" s="264">
        <v>8135</v>
      </c>
      <c r="B8204" s="263">
        <v>143.96192216068542</v>
      </c>
    </row>
    <row r="8205" spans="1:2" x14ac:dyDescent="0.25">
      <c r="A8205" s="264">
        <v>8136</v>
      </c>
      <c r="B8205" s="263">
        <v>80.008705912197854</v>
      </c>
    </row>
    <row r="8206" spans="1:2" x14ac:dyDescent="0.25">
      <c r="A8206" s="264">
        <v>8137</v>
      </c>
      <c r="B8206" s="263">
        <v>87.986803391291119</v>
      </c>
    </row>
    <row r="8207" spans="1:2" x14ac:dyDescent="0.25">
      <c r="A8207" s="264">
        <v>8138</v>
      </c>
      <c r="B8207" s="263">
        <v>130.56834641402475</v>
      </c>
    </row>
    <row r="8208" spans="1:2" x14ac:dyDescent="0.25">
      <c r="A8208" s="264">
        <v>8139</v>
      </c>
      <c r="B8208" s="263">
        <v>156.60674630877338</v>
      </c>
    </row>
    <row r="8209" spans="1:2" x14ac:dyDescent="0.25">
      <c r="A8209" s="264">
        <v>8140</v>
      </c>
      <c r="B8209" s="263">
        <v>97.808438439654708</v>
      </c>
    </row>
    <row r="8210" spans="1:2" x14ac:dyDescent="0.25">
      <c r="A8210" s="264">
        <v>8141</v>
      </c>
      <c r="B8210" s="263">
        <v>97.119851679582808</v>
      </c>
    </row>
    <row r="8211" spans="1:2" x14ac:dyDescent="0.25">
      <c r="A8211" s="264">
        <v>8142</v>
      </c>
      <c r="B8211" s="263">
        <v>122.39495201334134</v>
      </c>
    </row>
    <row r="8212" spans="1:2" x14ac:dyDescent="0.25">
      <c r="A8212" s="264">
        <v>8143</v>
      </c>
      <c r="B8212" s="263">
        <v>133.71141276011309</v>
      </c>
    </row>
    <row r="8213" spans="1:2" x14ac:dyDescent="0.25">
      <c r="A8213" s="264">
        <v>8144</v>
      </c>
      <c r="B8213" s="263">
        <v>132.54053970230891</v>
      </c>
    </row>
    <row r="8214" spans="1:2" x14ac:dyDescent="0.25">
      <c r="A8214" s="264">
        <v>8145</v>
      </c>
      <c r="B8214" s="263">
        <v>91.056720838422422</v>
      </c>
    </row>
    <row r="8215" spans="1:2" x14ac:dyDescent="0.25">
      <c r="A8215" s="264">
        <v>8146</v>
      </c>
      <c r="B8215" s="263">
        <v>114.38454203834904</v>
      </c>
    </row>
    <row r="8216" spans="1:2" x14ac:dyDescent="0.25">
      <c r="A8216" s="264">
        <v>8147</v>
      </c>
      <c r="B8216" s="263">
        <v>140.0318985898875</v>
      </c>
    </row>
    <row r="8217" spans="1:2" x14ac:dyDescent="0.25">
      <c r="A8217" s="264">
        <v>8148</v>
      </c>
      <c r="B8217" s="263">
        <v>109.49461470948148</v>
      </c>
    </row>
    <row r="8218" spans="1:2" x14ac:dyDescent="0.25">
      <c r="A8218" s="264">
        <v>8149</v>
      </c>
      <c r="B8218" s="263">
        <v>79.501968814449171</v>
      </c>
    </row>
    <row r="8219" spans="1:2" x14ac:dyDescent="0.25">
      <c r="A8219" s="264">
        <v>8150</v>
      </c>
      <c r="B8219" s="263">
        <v>101.33665007374239</v>
      </c>
    </row>
    <row r="8220" spans="1:2" x14ac:dyDescent="0.25">
      <c r="A8220" s="264">
        <v>8151</v>
      </c>
      <c r="B8220" s="263">
        <v>88.102251421702462</v>
      </c>
    </row>
    <row r="8221" spans="1:2" x14ac:dyDescent="0.25">
      <c r="A8221" s="264">
        <v>8152</v>
      </c>
      <c r="B8221" s="263">
        <v>88.614372973859489</v>
      </c>
    </row>
    <row r="8222" spans="1:2" x14ac:dyDescent="0.25">
      <c r="A8222" s="264">
        <v>8153</v>
      </c>
      <c r="B8222" s="263">
        <v>109.44050340498805</v>
      </c>
    </row>
    <row r="8223" spans="1:2" x14ac:dyDescent="0.25">
      <c r="A8223" s="264">
        <v>8154</v>
      </c>
      <c r="B8223" s="263">
        <v>144.83673641530328</v>
      </c>
    </row>
    <row r="8224" spans="1:2" x14ac:dyDescent="0.25">
      <c r="A8224" s="264">
        <v>8155</v>
      </c>
      <c r="B8224" s="263">
        <v>126.41998665378759</v>
      </c>
    </row>
    <row r="8225" spans="1:2" x14ac:dyDescent="0.25">
      <c r="A8225" s="264">
        <v>8156</v>
      </c>
      <c r="B8225" s="263">
        <v>125.29175478645817</v>
      </c>
    </row>
    <row r="8226" spans="1:2" x14ac:dyDescent="0.25">
      <c r="A8226" s="264">
        <v>8157</v>
      </c>
      <c r="B8226" s="263">
        <v>133.35856192039998</v>
      </c>
    </row>
    <row r="8227" spans="1:2" x14ac:dyDescent="0.25">
      <c r="A8227" s="264">
        <v>8158</v>
      </c>
      <c r="B8227" s="263">
        <v>128.35722608703358</v>
      </c>
    </row>
    <row r="8228" spans="1:2" x14ac:dyDescent="0.25">
      <c r="A8228" s="264">
        <v>8159</v>
      </c>
      <c r="B8228" s="263">
        <v>164.61005067818391</v>
      </c>
    </row>
    <row r="8229" spans="1:2" x14ac:dyDescent="0.25">
      <c r="A8229" s="264">
        <v>8160</v>
      </c>
      <c r="B8229" s="263">
        <v>99.835779264659735</v>
      </c>
    </row>
    <row r="8230" spans="1:2" x14ac:dyDescent="0.25">
      <c r="A8230" s="264">
        <v>8161</v>
      </c>
      <c r="B8230" s="263">
        <v>107.64413689155874</v>
      </c>
    </row>
    <row r="8231" spans="1:2" x14ac:dyDescent="0.25">
      <c r="A8231" s="264">
        <v>8162</v>
      </c>
      <c r="B8231" s="263">
        <v>114.42499066218876</v>
      </c>
    </row>
    <row r="8232" spans="1:2" x14ac:dyDescent="0.25">
      <c r="A8232" s="264">
        <v>8163</v>
      </c>
      <c r="B8232" s="263">
        <v>124.84058133909291</v>
      </c>
    </row>
    <row r="8233" spans="1:2" x14ac:dyDescent="0.25">
      <c r="A8233" s="264">
        <v>8164</v>
      </c>
      <c r="B8233" s="263">
        <v>145.82318805664633</v>
      </c>
    </row>
    <row r="8234" spans="1:2" x14ac:dyDescent="0.25">
      <c r="A8234" s="264">
        <v>8165</v>
      </c>
      <c r="B8234" s="263">
        <v>92.953086521789871</v>
      </c>
    </row>
    <row r="8235" spans="1:2" x14ac:dyDescent="0.25">
      <c r="A8235" s="264">
        <v>8166</v>
      </c>
      <c r="B8235" s="263">
        <v>98.912504525935262</v>
      </c>
    </row>
    <row r="8236" spans="1:2" x14ac:dyDescent="0.25">
      <c r="A8236" s="264">
        <v>8167</v>
      </c>
      <c r="B8236" s="263">
        <v>105.15436658320752</v>
      </c>
    </row>
    <row r="8237" spans="1:2" x14ac:dyDescent="0.25">
      <c r="A8237" s="264">
        <v>8168</v>
      </c>
      <c r="B8237" s="263">
        <v>34.791210813538029</v>
      </c>
    </row>
    <row r="8238" spans="1:2" x14ac:dyDescent="0.25">
      <c r="A8238" s="264">
        <v>8169</v>
      </c>
      <c r="B8238" s="263">
        <v>141.86572210535815</v>
      </c>
    </row>
    <row r="8239" spans="1:2" x14ac:dyDescent="0.25">
      <c r="A8239" s="264">
        <v>8170</v>
      </c>
      <c r="B8239" s="263">
        <v>101.57992947034194</v>
      </c>
    </row>
    <row r="8240" spans="1:2" x14ac:dyDescent="0.25">
      <c r="A8240" s="264">
        <v>8171</v>
      </c>
      <c r="B8240" s="263">
        <v>153.03472252557242</v>
      </c>
    </row>
    <row r="8241" spans="1:2" x14ac:dyDescent="0.25">
      <c r="A8241" s="264">
        <v>8172</v>
      </c>
      <c r="B8241" s="263">
        <v>123.89197728580908</v>
      </c>
    </row>
    <row r="8242" spans="1:2" x14ac:dyDescent="0.25">
      <c r="A8242" s="264">
        <v>8173</v>
      </c>
      <c r="B8242" s="263">
        <v>127.49942629158878</v>
      </c>
    </row>
    <row r="8243" spans="1:2" x14ac:dyDescent="0.25">
      <c r="A8243" s="264">
        <v>8174</v>
      </c>
      <c r="B8243" s="263">
        <v>102.47534964106153</v>
      </c>
    </row>
    <row r="8244" spans="1:2" x14ac:dyDescent="0.25">
      <c r="A8244" s="264">
        <v>8175</v>
      </c>
      <c r="B8244" s="263">
        <v>79.317438239379129</v>
      </c>
    </row>
    <row r="8245" spans="1:2" x14ac:dyDescent="0.25">
      <c r="A8245" s="264">
        <v>8176</v>
      </c>
      <c r="B8245" s="263">
        <v>137.38402742339429</v>
      </c>
    </row>
    <row r="8246" spans="1:2" x14ac:dyDescent="0.25">
      <c r="A8246" s="264">
        <v>8177</v>
      </c>
      <c r="B8246" s="263">
        <v>126.8523887468066</v>
      </c>
    </row>
    <row r="8247" spans="1:2" x14ac:dyDescent="0.25">
      <c r="A8247" s="264">
        <v>8178</v>
      </c>
      <c r="B8247" s="263">
        <v>155.75173098429309</v>
      </c>
    </row>
    <row r="8248" spans="1:2" x14ac:dyDescent="0.25">
      <c r="A8248" s="264">
        <v>8179</v>
      </c>
      <c r="B8248" s="263">
        <v>132.61440473718883</v>
      </c>
    </row>
    <row r="8249" spans="1:2" x14ac:dyDescent="0.25">
      <c r="A8249" s="264">
        <v>8180</v>
      </c>
      <c r="B8249" s="263">
        <v>129.852891882058</v>
      </c>
    </row>
    <row r="8250" spans="1:2" x14ac:dyDescent="0.25">
      <c r="A8250" s="264">
        <v>8181</v>
      </c>
      <c r="B8250" s="263">
        <v>133.19480781350379</v>
      </c>
    </row>
    <row r="8251" spans="1:2" x14ac:dyDescent="0.25">
      <c r="A8251" s="264">
        <v>8182</v>
      </c>
      <c r="B8251" s="263">
        <v>103.55882888520924</v>
      </c>
    </row>
    <row r="8252" spans="1:2" x14ac:dyDescent="0.25">
      <c r="A8252" s="264">
        <v>8183</v>
      </c>
      <c r="B8252" s="263">
        <v>147.2817013688616</v>
      </c>
    </row>
    <row r="8253" spans="1:2" x14ac:dyDescent="0.25">
      <c r="A8253" s="264">
        <v>8184</v>
      </c>
      <c r="B8253" s="263">
        <v>111.56031553598373</v>
      </c>
    </row>
    <row r="8254" spans="1:2" x14ac:dyDescent="0.25">
      <c r="A8254" s="264">
        <v>8185</v>
      </c>
      <c r="B8254" s="263">
        <v>100.95934743838343</v>
      </c>
    </row>
    <row r="8255" spans="1:2" x14ac:dyDescent="0.25">
      <c r="A8255" s="264">
        <v>8186</v>
      </c>
      <c r="B8255" s="263">
        <v>87.186400126492202</v>
      </c>
    </row>
    <row r="8256" spans="1:2" x14ac:dyDescent="0.25">
      <c r="A8256" s="264">
        <v>8187</v>
      </c>
      <c r="B8256" s="263">
        <v>98.559410633655347</v>
      </c>
    </row>
    <row r="8257" spans="1:2" x14ac:dyDescent="0.25">
      <c r="A8257" s="264">
        <v>8188</v>
      </c>
      <c r="B8257" s="263">
        <v>126.71652231478951</v>
      </c>
    </row>
    <row r="8258" spans="1:2" x14ac:dyDescent="0.25">
      <c r="A8258" s="264">
        <v>8189</v>
      </c>
      <c r="B8258" s="263">
        <v>149.3261827784309</v>
      </c>
    </row>
    <row r="8259" spans="1:2" x14ac:dyDescent="0.25">
      <c r="A8259" s="264">
        <v>8190</v>
      </c>
      <c r="B8259" s="263">
        <v>93.68923469466435</v>
      </c>
    </row>
    <row r="8260" spans="1:2" x14ac:dyDescent="0.25">
      <c r="A8260" s="264">
        <v>8191</v>
      </c>
      <c r="B8260" s="263">
        <v>107.95071699474154</v>
      </c>
    </row>
    <row r="8261" spans="1:2" x14ac:dyDescent="0.25">
      <c r="A8261" s="264">
        <v>8192</v>
      </c>
      <c r="B8261" s="263">
        <v>110.1146583355582</v>
      </c>
    </row>
    <row r="8262" spans="1:2" x14ac:dyDescent="0.25">
      <c r="A8262" s="264">
        <v>8193</v>
      </c>
      <c r="B8262" s="263">
        <v>86.799495725077165</v>
      </c>
    </row>
    <row r="8263" spans="1:2" x14ac:dyDescent="0.25">
      <c r="A8263" s="264">
        <v>8194</v>
      </c>
      <c r="B8263" s="263">
        <v>117.38337798476208</v>
      </c>
    </row>
    <row r="8264" spans="1:2" x14ac:dyDescent="0.25">
      <c r="A8264" s="264">
        <v>8195</v>
      </c>
      <c r="B8264" s="263">
        <v>140.65480360242509</v>
      </c>
    </row>
    <row r="8265" spans="1:2" x14ac:dyDescent="0.25">
      <c r="A8265" s="264">
        <v>8196</v>
      </c>
      <c r="B8265" s="263">
        <v>99.177358485358653</v>
      </c>
    </row>
    <row r="8266" spans="1:2" x14ac:dyDescent="0.25">
      <c r="A8266" s="264">
        <v>8197</v>
      </c>
      <c r="B8266" s="263">
        <v>122.91197873033016</v>
      </c>
    </row>
    <row r="8267" spans="1:2" x14ac:dyDescent="0.25">
      <c r="A8267" s="264">
        <v>8198</v>
      </c>
      <c r="B8267" s="263">
        <v>143.67403545256016</v>
      </c>
    </row>
    <row r="8268" spans="1:2" x14ac:dyDescent="0.25">
      <c r="A8268" s="264">
        <v>8199</v>
      </c>
      <c r="B8268" s="263">
        <v>142.43576368330071</v>
      </c>
    </row>
    <row r="8269" spans="1:2" x14ac:dyDescent="0.25">
      <c r="A8269" s="264">
        <v>8200</v>
      </c>
      <c r="B8269" s="263">
        <v>123.82193501978432</v>
      </c>
    </row>
    <row r="8270" spans="1:2" x14ac:dyDescent="0.25">
      <c r="A8270" s="264">
        <v>8201</v>
      </c>
      <c r="B8270" s="263">
        <v>123.86433105778562</v>
      </c>
    </row>
    <row r="8271" spans="1:2" x14ac:dyDescent="0.25">
      <c r="A8271" s="264">
        <v>8202</v>
      </c>
      <c r="B8271" s="263">
        <v>147.99381860394988</v>
      </c>
    </row>
    <row r="8272" spans="1:2" x14ac:dyDescent="0.25">
      <c r="A8272" s="264">
        <v>8203</v>
      </c>
      <c r="B8272" s="263">
        <v>111.88386668976668</v>
      </c>
    </row>
    <row r="8273" spans="1:2" x14ac:dyDescent="0.25">
      <c r="A8273" s="264">
        <v>8204</v>
      </c>
      <c r="B8273" s="263">
        <v>119.97096487772869</v>
      </c>
    </row>
    <row r="8274" spans="1:2" x14ac:dyDescent="0.25">
      <c r="A8274" s="264">
        <v>8205</v>
      </c>
      <c r="B8274" s="263">
        <v>126.26184777047148</v>
      </c>
    </row>
    <row r="8275" spans="1:2" x14ac:dyDescent="0.25">
      <c r="A8275" s="264">
        <v>8206</v>
      </c>
      <c r="B8275" s="263">
        <v>143.14665391376718</v>
      </c>
    </row>
    <row r="8276" spans="1:2" x14ac:dyDescent="0.25">
      <c r="A8276" s="264">
        <v>8207</v>
      </c>
      <c r="B8276" s="263">
        <v>140.6365576341704</v>
      </c>
    </row>
    <row r="8277" spans="1:2" x14ac:dyDescent="0.25">
      <c r="A8277" s="264">
        <v>8208</v>
      </c>
      <c r="B8277" s="263">
        <v>129.09071151372817</v>
      </c>
    </row>
    <row r="8278" spans="1:2" x14ac:dyDescent="0.25">
      <c r="A8278" s="264">
        <v>8209</v>
      </c>
      <c r="B8278" s="263">
        <v>88.809139438311803</v>
      </c>
    </row>
    <row r="8279" spans="1:2" x14ac:dyDescent="0.25">
      <c r="A8279" s="264">
        <v>8210</v>
      </c>
      <c r="B8279" s="263">
        <v>105.42399754157738</v>
      </c>
    </row>
    <row r="8280" spans="1:2" x14ac:dyDescent="0.25">
      <c r="A8280" s="264">
        <v>8211</v>
      </c>
      <c r="B8280" s="263">
        <v>93.401001305707666</v>
      </c>
    </row>
    <row r="8281" spans="1:2" x14ac:dyDescent="0.25">
      <c r="A8281" s="264">
        <v>8212</v>
      </c>
      <c r="B8281" s="263">
        <v>142.90129121688372</v>
      </c>
    </row>
    <row r="8282" spans="1:2" x14ac:dyDescent="0.25">
      <c r="A8282" s="264">
        <v>8213</v>
      </c>
      <c r="B8282" s="263">
        <v>118.91595407130404</v>
      </c>
    </row>
    <row r="8283" spans="1:2" x14ac:dyDescent="0.25">
      <c r="A8283" s="264">
        <v>8214</v>
      </c>
      <c r="B8283" s="263">
        <v>109.84084352612892</v>
      </c>
    </row>
    <row r="8284" spans="1:2" x14ac:dyDescent="0.25">
      <c r="A8284" s="264">
        <v>8215</v>
      </c>
      <c r="B8284" s="263">
        <v>98.43951920586197</v>
      </c>
    </row>
    <row r="8285" spans="1:2" x14ac:dyDescent="0.25">
      <c r="A8285" s="264">
        <v>8216</v>
      </c>
      <c r="B8285" s="263">
        <v>169.20643853818876</v>
      </c>
    </row>
    <row r="8286" spans="1:2" x14ac:dyDescent="0.25">
      <c r="A8286" s="264">
        <v>8217</v>
      </c>
      <c r="B8286" s="263">
        <v>132.46985510882868</v>
      </c>
    </row>
    <row r="8287" spans="1:2" x14ac:dyDescent="0.25">
      <c r="A8287" s="264">
        <v>8218</v>
      </c>
      <c r="B8287" s="263">
        <v>94.080437079542278</v>
      </c>
    </row>
    <row r="8288" spans="1:2" x14ac:dyDescent="0.25">
      <c r="A8288" s="264">
        <v>8219</v>
      </c>
      <c r="B8288" s="263">
        <v>140.97063612657846</v>
      </c>
    </row>
    <row r="8289" spans="1:2" x14ac:dyDescent="0.25">
      <c r="A8289" s="264">
        <v>8220</v>
      </c>
      <c r="B8289" s="263">
        <v>133.62991018697383</v>
      </c>
    </row>
    <row r="8290" spans="1:2" x14ac:dyDescent="0.25">
      <c r="A8290" s="264">
        <v>8221</v>
      </c>
      <c r="B8290" s="263">
        <v>129.86598446377246</v>
      </c>
    </row>
    <row r="8291" spans="1:2" x14ac:dyDescent="0.25">
      <c r="A8291" s="264">
        <v>8222</v>
      </c>
      <c r="B8291" s="263">
        <v>69.225564865712329</v>
      </c>
    </row>
    <row r="8292" spans="1:2" x14ac:dyDescent="0.25">
      <c r="A8292" s="264">
        <v>8223</v>
      </c>
      <c r="B8292" s="263">
        <v>125.45241726481258</v>
      </c>
    </row>
    <row r="8293" spans="1:2" x14ac:dyDescent="0.25">
      <c r="A8293" s="264">
        <v>8224</v>
      </c>
      <c r="B8293" s="263">
        <v>85.905872871892683</v>
      </c>
    </row>
    <row r="8294" spans="1:2" x14ac:dyDescent="0.25">
      <c r="A8294" s="264">
        <v>8225</v>
      </c>
      <c r="B8294" s="263">
        <v>78.361719488694987</v>
      </c>
    </row>
    <row r="8295" spans="1:2" x14ac:dyDescent="0.25">
      <c r="A8295" s="264">
        <v>8226</v>
      </c>
      <c r="B8295" s="263">
        <v>100.90664162979238</v>
      </c>
    </row>
    <row r="8296" spans="1:2" x14ac:dyDescent="0.25">
      <c r="A8296" s="264">
        <v>8227</v>
      </c>
      <c r="B8296" s="263">
        <v>130.8583288552604</v>
      </c>
    </row>
    <row r="8297" spans="1:2" x14ac:dyDescent="0.25">
      <c r="A8297" s="264">
        <v>8228</v>
      </c>
      <c r="B8297" s="263">
        <v>82.640936469469423</v>
      </c>
    </row>
    <row r="8298" spans="1:2" x14ac:dyDescent="0.25">
      <c r="A8298" s="264">
        <v>8229</v>
      </c>
      <c r="B8298" s="263">
        <v>106.90118210129546</v>
      </c>
    </row>
    <row r="8299" spans="1:2" x14ac:dyDescent="0.25">
      <c r="A8299" s="264">
        <v>8230</v>
      </c>
      <c r="B8299" s="263">
        <v>114.67747696159013</v>
      </c>
    </row>
    <row r="8300" spans="1:2" x14ac:dyDescent="0.25">
      <c r="A8300" s="264">
        <v>8231</v>
      </c>
      <c r="B8300" s="263">
        <v>138.66166830335499</v>
      </c>
    </row>
    <row r="8301" spans="1:2" x14ac:dyDescent="0.25">
      <c r="A8301" s="264">
        <v>8232</v>
      </c>
      <c r="B8301" s="263">
        <v>140.82419061071761</v>
      </c>
    </row>
    <row r="8302" spans="1:2" x14ac:dyDescent="0.25">
      <c r="A8302" s="264">
        <v>8233</v>
      </c>
      <c r="B8302" s="263">
        <v>131.18387741891274</v>
      </c>
    </row>
    <row r="8303" spans="1:2" x14ac:dyDescent="0.25">
      <c r="A8303" s="264">
        <v>8234</v>
      </c>
      <c r="B8303" s="263">
        <v>126.14620100799593</v>
      </c>
    </row>
    <row r="8304" spans="1:2" x14ac:dyDescent="0.25">
      <c r="A8304" s="264">
        <v>8235</v>
      </c>
      <c r="B8304" s="263">
        <v>101.52826139439176</v>
      </c>
    </row>
    <row r="8305" spans="1:2" x14ac:dyDescent="0.25">
      <c r="A8305" s="264">
        <v>8236</v>
      </c>
      <c r="B8305" s="263">
        <v>143.40273853053966</v>
      </c>
    </row>
    <row r="8306" spans="1:2" x14ac:dyDescent="0.25">
      <c r="A8306" s="264">
        <v>8237</v>
      </c>
      <c r="B8306" s="263">
        <v>103.52734719477075</v>
      </c>
    </row>
    <row r="8307" spans="1:2" x14ac:dyDescent="0.25">
      <c r="A8307" s="264">
        <v>8238</v>
      </c>
      <c r="B8307" s="263">
        <v>83.218066794091499</v>
      </c>
    </row>
    <row r="8308" spans="1:2" x14ac:dyDescent="0.25">
      <c r="A8308" s="264">
        <v>8239</v>
      </c>
      <c r="B8308" s="263">
        <v>122.24826587195572</v>
      </c>
    </row>
    <row r="8309" spans="1:2" x14ac:dyDescent="0.25">
      <c r="A8309" s="264">
        <v>8240</v>
      </c>
      <c r="B8309" s="263">
        <v>140.35264803490432</v>
      </c>
    </row>
    <row r="8310" spans="1:2" x14ac:dyDescent="0.25">
      <c r="A8310" s="264">
        <v>8241</v>
      </c>
      <c r="B8310" s="263">
        <v>152.53063340548192</v>
      </c>
    </row>
    <row r="8311" spans="1:2" x14ac:dyDescent="0.25">
      <c r="A8311" s="264">
        <v>8242</v>
      </c>
      <c r="B8311" s="263">
        <v>119.33833599290696</v>
      </c>
    </row>
    <row r="8312" spans="1:2" x14ac:dyDescent="0.25">
      <c r="A8312" s="264">
        <v>8243</v>
      </c>
      <c r="B8312" s="263">
        <v>124.62825695356555</v>
      </c>
    </row>
    <row r="8313" spans="1:2" x14ac:dyDescent="0.25">
      <c r="A8313" s="264">
        <v>8244</v>
      </c>
      <c r="B8313" s="263">
        <v>99.09861999643087</v>
      </c>
    </row>
    <row r="8314" spans="1:2" x14ac:dyDescent="0.25">
      <c r="A8314" s="264">
        <v>8245</v>
      </c>
      <c r="B8314" s="263">
        <v>128.35708681837821</v>
      </c>
    </row>
    <row r="8315" spans="1:2" x14ac:dyDescent="0.25">
      <c r="A8315" s="264">
        <v>8246</v>
      </c>
      <c r="B8315" s="263">
        <v>122.17766093413408</v>
      </c>
    </row>
    <row r="8316" spans="1:2" x14ac:dyDescent="0.25">
      <c r="A8316" s="264">
        <v>8247</v>
      </c>
      <c r="B8316" s="263">
        <v>142.04034465008772</v>
      </c>
    </row>
    <row r="8317" spans="1:2" x14ac:dyDescent="0.25">
      <c r="A8317" s="264">
        <v>8248</v>
      </c>
      <c r="B8317" s="263">
        <v>138.4288099649753</v>
      </c>
    </row>
    <row r="8318" spans="1:2" x14ac:dyDescent="0.25">
      <c r="A8318" s="264">
        <v>8249</v>
      </c>
      <c r="B8318" s="263">
        <v>138.3588354050035</v>
      </c>
    </row>
    <row r="8319" spans="1:2" x14ac:dyDescent="0.25">
      <c r="A8319" s="264">
        <v>8250</v>
      </c>
      <c r="B8319" s="263">
        <v>149.20333378624508</v>
      </c>
    </row>
    <row r="8320" spans="1:2" x14ac:dyDescent="0.25">
      <c r="A8320" s="264">
        <v>8251</v>
      </c>
      <c r="B8320" s="263">
        <v>139.86974586158343</v>
      </c>
    </row>
    <row r="8321" spans="1:2" x14ac:dyDescent="0.25">
      <c r="A8321" s="264">
        <v>8252</v>
      </c>
      <c r="B8321" s="263">
        <v>108.31193549246075</v>
      </c>
    </row>
    <row r="8322" spans="1:2" x14ac:dyDescent="0.25">
      <c r="A8322" s="264">
        <v>8253</v>
      </c>
      <c r="B8322" s="263">
        <v>96.688551078597669</v>
      </c>
    </row>
    <row r="8323" spans="1:2" x14ac:dyDescent="0.25">
      <c r="A8323" s="264">
        <v>8254</v>
      </c>
      <c r="B8323" s="263">
        <v>168.32494839319702</v>
      </c>
    </row>
    <row r="8324" spans="1:2" x14ac:dyDescent="0.25">
      <c r="A8324" s="264">
        <v>8255</v>
      </c>
      <c r="B8324" s="263">
        <v>55.992756708904722</v>
      </c>
    </row>
    <row r="8325" spans="1:2" x14ac:dyDescent="0.25">
      <c r="A8325" s="264">
        <v>8256</v>
      </c>
      <c r="B8325" s="263">
        <v>116.91439356987757</v>
      </c>
    </row>
    <row r="8326" spans="1:2" x14ac:dyDescent="0.25">
      <c r="A8326" s="264">
        <v>8257</v>
      </c>
      <c r="B8326" s="263">
        <v>117.35252881899835</v>
      </c>
    </row>
    <row r="8327" spans="1:2" x14ac:dyDescent="0.25">
      <c r="A8327" s="264">
        <v>8258</v>
      </c>
      <c r="B8327" s="263">
        <v>168.10272642411127</v>
      </c>
    </row>
    <row r="8328" spans="1:2" x14ac:dyDescent="0.25">
      <c r="A8328" s="264">
        <v>8259</v>
      </c>
      <c r="B8328" s="263">
        <v>99.606260198314928</v>
      </c>
    </row>
    <row r="8329" spans="1:2" x14ac:dyDescent="0.25">
      <c r="A8329" s="264">
        <v>8260</v>
      </c>
      <c r="B8329" s="263">
        <v>65.04589556195414</v>
      </c>
    </row>
    <row r="8330" spans="1:2" x14ac:dyDescent="0.25">
      <c r="A8330" s="264">
        <v>8261</v>
      </c>
      <c r="B8330" s="263">
        <v>92.18521975719446</v>
      </c>
    </row>
    <row r="8331" spans="1:2" x14ac:dyDescent="0.25">
      <c r="A8331" s="264">
        <v>8262</v>
      </c>
      <c r="B8331" s="263">
        <v>154.94573088174755</v>
      </c>
    </row>
    <row r="8332" spans="1:2" x14ac:dyDescent="0.25">
      <c r="A8332" s="264">
        <v>8263</v>
      </c>
      <c r="B8332" s="263">
        <v>146.83851044187503</v>
      </c>
    </row>
    <row r="8333" spans="1:2" x14ac:dyDescent="0.25">
      <c r="A8333" s="264">
        <v>8264</v>
      </c>
      <c r="B8333" s="263">
        <v>135.54445708199947</v>
      </c>
    </row>
    <row r="8334" spans="1:2" x14ac:dyDescent="0.25">
      <c r="A8334" s="264">
        <v>8265</v>
      </c>
      <c r="B8334" s="263">
        <v>150.59865063956272</v>
      </c>
    </row>
    <row r="8335" spans="1:2" x14ac:dyDescent="0.25">
      <c r="A8335" s="264">
        <v>8266</v>
      </c>
      <c r="B8335" s="263">
        <v>147.19486264718029</v>
      </c>
    </row>
    <row r="8336" spans="1:2" x14ac:dyDescent="0.25">
      <c r="A8336" s="264">
        <v>8267</v>
      </c>
      <c r="B8336" s="263">
        <v>96.451251221638373</v>
      </c>
    </row>
    <row r="8337" spans="1:2" x14ac:dyDescent="0.25">
      <c r="A8337" s="264">
        <v>8268</v>
      </c>
      <c r="B8337" s="263">
        <v>122.17497857276685</v>
      </c>
    </row>
    <row r="8338" spans="1:2" x14ac:dyDescent="0.25">
      <c r="A8338" s="264">
        <v>8269</v>
      </c>
      <c r="B8338" s="263">
        <v>161.25043092446776</v>
      </c>
    </row>
    <row r="8339" spans="1:2" x14ac:dyDescent="0.25">
      <c r="A8339" s="264">
        <v>8270</v>
      </c>
      <c r="B8339" s="263">
        <v>159.9688999809141</v>
      </c>
    </row>
    <row r="8340" spans="1:2" x14ac:dyDescent="0.25">
      <c r="A8340" s="264">
        <v>8271</v>
      </c>
      <c r="B8340" s="263">
        <v>133.29752711055795</v>
      </c>
    </row>
    <row r="8341" spans="1:2" x14ac:dyDescent="0.25">
      <c r="A8341" s="264">
        <v>8272</v>
      </c>
      <c r="B8341" s="263">
        <v>151.01095709199353</v>
      </c>
    </row>
    <row r="8342" spans="1:2" x14ac:dyDescent="0.25">
      <c r="A8342" s="264">
        <v>8273</v>
      </c>
      <c r="B8342" s="263">
        <v>103.23834209417934</v>
      </c>
    </row>
    <row r="8343" spans="1:2" x14ac:dyDescent="0.25">
      <c r="A8343" s="264">
        <v>8274</v>
      </c>
      <c r="B8343" s="263">
        <v>83.449713643265227</v>
      </c>
    </row>
    <row r="8344" spans="1:2" x14ac:dyDescent="0.25">
      <c r="A8344" s="264">
        <v>8275</v>
      </c>
      <c r="B8344" s="263">
        <v>153.56331023822347</v>
      </c>
    </row>
    <row r="8345" spans="1:2" x14ac:dyDescent="0.25">
      <c r="A8345" s="264">
        <v>8276</v>
      </c>
      <c r="B8345" s="263">
        <v>158.55914947988529</v>
      </c>
    </row>
    <row r="8346" spans="1:2" x14ac:dyDescent="0.25">
      <c r="A8346" s="264">
        <v>8277</v>
      </c>
      <c r="B8346" s="263">
        <v>115.93894026313869</v>
      </c>
    </row>
    <row r="8347" spans="1:2" x14ac:dyDescent="0.25">
      <c r="A8347" s="264">
        <v>8278</v>
      </c>
      <c r="B8347" s="263">
        <v>121.40234099339682</v>
      </c>
    </row>
    <row r="8348" spans="1:2" x14ac:dyDescent="0.25">
      <c r="A8348" s="264">
        <v>8279</v>
      </c>
      <c r="B8348" s="263">
        <v>148.03752548734724</v>
      </c>
    </row>
    <row r="8349" spans="1:2" x14ac:dyDescent="0.25">
      <c r="A8349" s="264">
        <v>8280</v>
      </c>
      <c r="B8349" s="263">
        <v>100.9874142858347</v>
      </c>
    </row>
    <row r="8350" spans="1:2" x14ac:dyDescent="0.25">
      <c r="A8350" s="264">
        <v>8281</v>
      </c>
      <c r="B8350" s="263">
        <v>131.47864363282139</v>
      </c>
    </row>
    <row r="8351" spans="1:2" x14ac:dyDescent="0.25">
      <c r="A8351" s="264">
        <v>8282</v>
      </c>
      <c r="B8351" s="263">
        <v>113.64231700618309</v>
      </c>
    </row>
    <row r="8352" spans="1:2" x14ac:dyDescent="0.25">
      <c r="A8352" s="264">
        <v>8283</v>
      </c>
      <c r="B8352" s="263">
        <v>161.14629785606789</v>
      </c>
    </row>
    <row r="8353" spans="1:2" x14ac:dyDescent="0.25">
      <c r="A8353" s="264">
        <v>8284</v>
      </c>
      <c r="B8353" s="263">
        <v>68.741687198157038</v>
      </c>
    </row>
    <row r="8354" spans="1:2" x14ac:dyDescent="0.25">
      <c r="A8354" s="264">
        <v>8285</v>
      </c>
      <c r="B8354" s="263">
        <v>145.10388637697156</v>
      </c>
    </row>
    <row r="8355" spans="1:2" x14ac:dyDescent="0.25">
      <c r="A8355" s="264">
        <v>8286</v>
      </c>
      <c r="B8355" s="263">
        <v>141.48280089978914</v>
      </c>
    </row>
    <row r="8356" spans="1:2" x14ac:dyDescent="0.25">
      <c r="A8356" s="264">
        <v>8287</v>
      </c>
      <c r="B8356" s="263">
        <v>127.95159850572661</v>
      </c>
    </row>
    <row r="8357" spans="1:2" x14ac:dyDescent="0.25">
      <c r="A8357" s="264">
        <v>8288</v>
      </c>
      <c r="B8357" s="263">
        <v>124.28030304282699</v>
      </c>
    </row>
    <row r="8358" spans="1:2" x14ac:dyDescent="0.25">
      <c r="A8358" s="264">
        <v>8289</v>
      </c>
      <c r="B8358" s="263">
        <v>117.47132306599508</v>
      </c>
    </row>
    <row r="8359" spans="1:2" x14ac:dyDescent="0.25">
      <c r="A8359" s="264">
        <v>8290</v>
      </c>
      <c r="B8359" s="263">
        <v>150.61159587855101</v>
      </c>
    </row>
    <row r="8360" spans="1:2" x14ac:dyDescent="0.25">
      <c r="A8360" s="264">
        <v>8291</v>
      </c>
      <c r="B8360" s="263">
        <v>81.045777204930019</v>
      </c>
    </row>
    <row r="8361" spans="1:2" x14ac:dyDescent="0.25">
      <c r="A8361" s="264">
        <v>8292</v>
      </c>
      <c r="B8361" s="263">
        <v>141.43285711544132</v>
      </c>
    </row>
    <row r="8362" spans="1:2" x14ac:dyDescent="0.25">
      <c r="A8362" s="264">
        <v>8293</v>
      </c>
      <c r="B8362" s="263">
        <v>113.84835764293292</v>
      </c>
    </row>
    <row r="8363" spans="1:2" x14ac:dyDescent="0.25">
      <c r="A8363" s="264">
        <v>8294</v>
      </c>
      <c r="B8363" s="263">
        <v>123.99787357449743</v>
      </c>
    </row>
    <row r="8364" spans="1:2" x14ac:dyDescent="0.25">
      <c r="A8364" s="264">
        <v>8295</v>
      </c>
      <c r="B8364" s="263">
        <v>116.35078299384996</v>
      </c>
    </row>
    <row r="8365" spans="1:2" x14ac:dyDescent="0.25">
      <c r="A8365" s="264">
        <v>8296</v>
      </c>
      <c r="B8365" s="263">
        <v>172.63946052454978</v>
      </c>
    </row>
    <row r="8366" spans="1:2" x14ac:dyDescent="0.25">
      <c r="A8366" s="264">
        <v>8297</v>
      </c>
      <c r="B8366" s="263">
        <v>92.821477673451867</v>
      </c>
    </row>
    <row r="8367" spans="1:2" x14ac:dyDescent="0.25">
      <c r="A8367" s="264">
        <v>8298</v>
      </c>
      <c r="B8367" s="263">
        <v>71.895792127432401</v>
      </c>
    </row>
    <row r="8368" spans="1:2" x14ac:dyDescent="0.25">
      <c r="A8368" s="264">
        <v>8299</v>
      </c>
      <c r="B8368" s="263">
        <v>123.01522130404746</v>
      </c>
    </row>
    <row r="8369" spans="1:2" x14ac:dyDescent="0.25">
      <c r="A8369" s="264">
        <v>8300</v>
      </c>
      <c r="B8369" s="263">
        <v>85.131058553952727</v>
      </c>
    </row>
    <row r="8370" spans="1:2" x14ac:dyDescent="0.25">
      <c r="A8370" s="264">
        <v>8301</v>
      </c>
      <c r="B8370" s="263">
        <v>124.56090208864551</v>
      </c>
    </row>
    <row r="8371" spans="1:2" x14ac:dyDescent="0.25">
      <c r="A8371" s="264">
        <v>8302</v>
      </c>
      <c r="B8371" s="263">
        <v>127.03422457615333</v>
      </c>
    </row>
    <row r="8372" spans="1:2" x14ac:dyDescent="0.25">
      <c r="A8372" s="264">
        <v>8303</v>
      </c>
      <c r="B8372" s="263">
        <v>132.92489567367164</v>
      </c>
    </row>
    <row r="8373" spans="1:2" x14ac:dyDescent="0.25">
      <c r="A8373" s="264">
        <v>8304</v>
      </c>
      <c r="B8373" s="263">
        <v>95.836044186341283</v>
      </c>
    </row>
    <row r="8374" spans="1:2" x14ac:dyDescent="0.25">
      <c r="A8374" s="264">
        <v>8305</v>
      </c>
      <c r="B8374" s="263">
        <v>150.44780368358056</v>
      </c>
    </row>
    <row r="8375" spans="1:2" x14ac:dyDescent="0.25">
      <c r="A8375" s="264">
        <v>8306</v>
      </c>
      <c r="B8375" s="263">
        <v>145.38021611316799</v>
      </c>
    </row>
    <row r="8376" spans="1:2" x14ac:dyDescent="0.25">
      <c r="A8376" s="264">
        <v>8307</v>
      </c>
      <c r="B8376" s="263">
        <v>135.49714729417977</v>
      </c>
    </row>
    <row r="8377" spans="1:2" x14ac:dyDescent="0.25">
      <c r="A8377" s="264">
        <v>8308</v>
      </c>
      <c r="B8377" s="263">
        <v>159.17155182839855</v>
      </c>
    </row>
    <row r="8378" spans="1:2" x14ac:dyDescent="0.25">
      <c r="A8378" s="264">
        <v>8309</v>
      </c>
      <c r="B8378" s="263">
        <v>97.27565749209856</v>
      </c>
    </row>
    <row r="8379" spans="1:2" x14ac:dyDescent="0.25">
      <c r="A8379" s="264">
        <v>8310</v>
      </c>
      <c r="B8379" s="263">
        <v>158.08703890770263</v>
      </c>
    </row>
    <row r="8380" spans="1:2" x14ac:dyDescent="0.25">
      <c r="A8380" s="264">
        <v>8311</v>
      </c>
      <c r="B8380" s="263">
        <v>120.53790458498842</v>
      </c>
    </row>
    <row r="8381" spans="1:2" x14ac:dyDescent="0.25">
      <c r="A8381" s="264">
        <v>8312</v>
      </c>
      <c r="B8381" s="263">
        <v>145.11443153534992</v>
      </c>
    </row>
    <row r="8382" spans="1:2" x14ac:dyDescent="0.25">
      <c r="A8382" s="264">
        <v>8313</v>
      </c>
      <c r="B8382" s="263">
        <v>142.01284154948272</v>
      </c>
    </row>
    <row r="8383" spans="1:2" x14ac:dyDescent="0.25">
      <c r="A8383" s="264">
        <v>8314</v>
      </c>
      <c r="B8383" s="263">
        <v>127.7718863820615</v>
      </c>
    </row>
    <row r="8384" spans="1:2" x14ac:dyDescent="0.25">
      <c r="A8384" s="264">
        <v>8315</v>
      </c>
      <c r="B8384" s="263">
        <v>138.42822109179815</v>
      </c>
    </row>
    <row r="8385" spans="1:2" x14ac:dyDescent="0.25">
      <c r="A8385" s="264">
        <v>8316</v>
      </c>
      <c r="B8385" s="263">
        <v>150.77352831813431</v>
      </c>
    </row>
    <row r="8386" spans="1:2" x14ac:dyDescent="0.25">
      <c r="A8386" s="264">
        <v>8317</v>
      </c>
      <c r="B8386" s="263">
        <v>140.77263535729378</v>
      </c>
    </row>
    <row r="8387" spans="1:2" x14ac:dyDescent="0.25">
      <c r="A8387" s="264">
        <v>8318</v>
      </c>
      <c r="B8387" s="263">
        <v>146.09518464964611</v>
      </c>
    </row>
    <row r="8388" spans="1:2" x14ac:dyDescent="0.25">
      <c r="A8388" s="264">
        <v>8319</v>
      </c>
      <c r="B8388" s="263">
        <v>104.63207382558369</v>
      </c>
    </row>
    <row r="8389" spans="1:2" x14ac:dyDescent="0.25">
      <c r="A8389" s="264">
        <v>8320</v>
      </c>
      <c r="B8389" s="263">
        <v>114.2257759355244</v>
      </c>
    </row>
    <row r="8390" spans="1:2" x14ac:dyDescent="0.25">
      <c r="A8390" s="264">
        <v>8321</v>
      </c>
      <c r="B8390" s="263">
        <v>118.28218004361609</v>
      </c>
    </row>
    <row r="8391" spans="1:2" x14ac:dyDescent="0.25">
      <c r="A8391" s="264">
        <v>8322</v>
      </c>
      <c r="B8391" s="263">
        <v>168.61034659477619</v>
      </c>
    </row>
    <row r="8392" spans="1:2" x14ac:dyDescent="0.25">
      <c r="A8392" s="264">
        <v>8323</v>
      </c>
      <c r="B8392" s="263">
        <v>127.76326478984694</v>
      </c>
    </row>
    <row r="8393" spans="1:2" x14ac:dyDescent="0.25">
      <c r="A8393" s="264">
        <v>8324</v>
      </c>
      <c r="B8393" s="263">
        <v>122.52057144996019</v>
      </c>
    </row>
    <row r="8394" spans="1:2" x14ac:dyDescent="0.25">
      <c r="A8394" s="264">
        <v>8325</v>
      </c>
      <c r="B8394" s="263">
        <v>119.52511737657471</v>
      </c>
    </row>
    <row r="8395" spans="1:2" x14ac:dyDescent="0.25">
      <c r="A8395" s="264">
        <v>8326</v>
      </c>
      <c r="B8395" s="263">
        <v>98.881790455962118</v>
      </c>
    </row>
    <row r="8396" spans="1:2" x14ac:dyDescent="0.25">
      <c r="A8396" s="264">
        <v>8327</v>
      </c>
      <c r="B8396" s="263">
        <v>117.35593132329358</v>
      </c>
    </row>
    <row r="8397" spans="1:2" x14ac:dyDescent="0.25">
      <c r="A8397" s="264">
        <v>8328</v>
      </c>
      <c r="B8397" s="263">
        <v>127.88376832127855</v>
      </c>
    </row>
    <row r="8398" spans="1:2" x14ac:dyDescent="0.25">
      <c r="A8398" s="264">
        <v>8329</v>
      </c>
      <c r="B8398" s="263">
        <v>122.00879618085369</v>
      </c>
    </row>
    <row r="8399" spans="1:2" x14ac:dyDescent="0.25">
      <c r="A8399" s="264">
        <v>8330</v>
      </c>
      <c r="B8399" s="263">
        <v>195.05522002170989</v>
      </c>
    </row>
    <row r="8400" spans="1:2" x14ac:dyDescent="0.25">
      <c r="A8400" s="264">
        <v>8331</v>
      </c>
      <c r="B8400" s="263">
        <v>69.944674144234241</v>
      </c>
    </row>
    <row r="8401" spans="1:2" x14ac:dyDescent="0.25">
      <c r="A8401" s="264">
        <v>8332</v>
      </c>
      <c r="B8401" s="263">
        <v>116.99559688346304</v>
      </c>
    </row>
    <row r="8402" spans="1:2" x14ac:dyDescent="0.25">
      <c r="A8402" s="264">
        <v>8333</v>
      </c>
      <c r="B8402" s="263">
        <v>168.63549044017981</v>
      </c>
    </row>
    <row r="8403" spans="1:2" x14ac:dyDescent="0.25">
      <c r="A8403" s="264">
        <v>8334</v>
      </c>
      <c r="B8403" s="263">
        <v>103.19132829580518</v>
      </c>
    </row>
    <row r="8404" spans="1:2" x14ac:dyDescent="0.25">
      <c r="A8404" s="264">
        <v>8335</v>
      </c>
      <c r="B8404" s="263">
        <v>118.99594148370527</v>
      </c>
    </row>
    <row r="8405" spans="1:2" x14ac:dyDescent="0.25">
      <c r="A8405" s="264">
        <v>8336</v>
      </c>
      <c r="B8405" s="263">
        <v>134.06954524130009</v>
      </c>
    </row>
    <row r="8406" spans="1:2" x14ac:dyDescent="0.25">
      <c r="A8406" s="264">
        <v>8337</v>
      </c>
      <c r="B8406" s="263">
        <v>125.90462811956191</v>
      </c>
    </row>
    <row r="8407" spans="1:2" x14ac:dyDescent="0.25">
      <c r="A8407" s="264">
        <v>8338</v>
      </c>
      <c r="B8407" s="263">
        <v>128.75571270310448</v>
      </c>
    </row>
    <row r="8408" spans="1:2" x14ac:dyDescent="0.25">
      <c r="A8408" s="264">
        <v>8339</v>
      </c>
      <c r="B8408" s="263">
        <v>111.65386471916796</v>
      </c>
    </row>
    <row r="8409" spans="1:2" x14ac:dyDescent="0.25">
      <c r="A8409" s="264">
        <v>8340</v>
      </c>
      <c r="B8409" s="263">
        <v>112.62507662077287</v>
      </c>
    </row>
    <row r="8410" spans="1:2" x14ac:dyDescent="0.25">
      <c r="A8410" s="264">
        <v>8341</v>
      </c>
      <c r="B8410" s="263">
        <v>86.486575156105886</v>
      </c>
    </row>
    <row r="8411" spans="1:2" x14ac:dyDescent="0.25">
      <c r="A8411" s="264">
        <v>8342</v>
      </c>
      <c r="B8411" s="263">
        <v>142.73821076337993</v>
      </c>
    </row>
    <row r="8412" spans="1:2" x14ac:dyDescent="0.25">
      <c r="A8412" s="264">
        <v>8343</v>
      </c>
      <c r="B8412" s="263">
        <v>131.01074077585019</v>
      </c>
    </row>
    <row r="8413" spans="1:2" x14ac:dyDescent="0.25">
      <c r="A8413" s="264">
        <v>8344</v>
      </c>
      <c r="B8413" s="263">
        <v>126.5140444115995</v>
      </c>
    </row>
    <row r="8414" spans="1:2" x14ac:dyDescent="0.25">
      <c r="A8414" s="264">
        <v>8345</v>
      </c>
      <c r="B8414" s="263">
        <v>86.314095607619095</v>
      </c>
    </row>
    <row r="8415" spans="1:2" x14ac:dyDescent="0.25">
      <c r="A8415" s="264">
        <v>8346</v>
      </c>
      <c r="B8415" s="263">
        <v>113.08527062320788</v>
      </c>
    </row>
    <row r="8416" spans="1:2" x14ac:dyDescent="0.25">
      <c r="A8416" s="264">
        <v>8347</v>
      </c>
      <c r="B8416" s="263">
        <v>121.94382702752431</v>
      </c>
    </row>
    <row r="8417" spans="1:2" x14ac:dyDescent="0.25">
      <c r="A8417" s="264">
        <v>8348</v>
      </c>
      <c r="B8417" s="263">
        <v>74.088112452436604</v>
      </c>
    </row>
    <row r="8418" spans="1:2" x14ac:dyDescent="0.25">
      <c r="A8418" s="264">
        <v>8349</v>
      </c>
      <c r="B8418" s="263">
        <v>132.61622978980813</v>
      </c>
    </row>
    <row r="8419" spans="1:2" x14ac:dyDescent="0.25">
      <c r="A8419" s="264">
        <v>8350</v>
      </c>
      <c r="B8419" s="263">
        <v>149.12783637784531</v>
      </c>
    </row>
    <row r="8420" spans="1:2" x14ac:dyDescent="0.25">
      <c r="A8420" s="264">
        <v>8351</v>
      </c>
      <c r="B8420" s="263">
        <v>116.51455584313118</v>
      </c>
    </row>
    <row r="8421" spans="1:2" x14ac:dyDescent="0.25">
      <c r="A8421" s="264">
        <v>8352</v>
      </c>
      <c r="B8421" s="263">
        <v>160.0172317672793</v>
      </c>
    </row>
    <row r="8422" spans="1:2" x14ac:dyDescent="0.25">
      <c r="A8422" s="264">
        <v>8353</v>
      </c>
      <c r="B8422" s="263">
        <v>106.38743080046996</v>
      </c>
    </row>
    <row r="8423" spans="1:2" x14ac:dyDescent="0.25">
      <c r="A8423" s="264">
        <v>8354</v>
      </c>
      <c r="B8423" s="263">
        <v>80.497539580387524</v>
      </c>
    </row>
    <row r="8424" spans="1:2" x14ac:dyDescent="0.25">
      <c r="A8424" s="264">
        <v>8355</v>
      </c>
      <c r="B8424" s="263">
        <v>120.92364168455698</v>
      </c>
    </row>
    <row r="8425" spans="1:2" x14ac:dyDescent="0.25">
      <c r="A8425" s="264">
        <v>8356</v>
      </c>
      <c r="B8425" s="263">
        <v>100.07605235754843</v>
      </c>
    </row>
    <row r="8426" spans="1:2" x14ac:dyDescent="0.25">
      <c r="A8426" s="264">
        <v>8357</v>
      </c>
      <c r="B8426" s="263">
        <v>112.71337399755851</v>
      </c>
    </row>
    <row r="8427" spans="1:2" x14ac:dyDescent="0.25">
      <c r="A8427" s="264">
        <v>8358</v>
      </c>
      <c r="B8427" s="263">
        <v>128.12401496575404</v>
      </c>
    </row>
    <row r="8428" spans="1:2" x14ac:dyDescent="0.25">
      <c r="A8428" s="264">
        <v>8359</v>
      </c>
      <c r="B8428" s="263">
        <v>154.17980223999751</v>
      </c>
    </row>
    <row r="8429" spans="1:2" x14ac:dyDescent="0.25">
      <c r="A8429" s="264">
        <v>8360</v>
      </c>
      <c r="B8429" s="263">
        <v>104.09024672175113</v>
      </c>
    </row>
    <row r="8430" spans="1:2" x14ac:dyDescent="0.25">
      <c r="A8430" s="264">
        <v>8361</v>
      </c>
      <c r="B8430" s="263">
        <v>92.288878534801611</v>
      </c>
    </row>
    <row r="8431" spans="1:2" x14ac:dyDescent="0.25">
      <c r="A8431" s="264">
        <v>8362</v>
      </c>
      <c r="B8431" s="263">
        <v>92.081144522609264</v>
      </c>
    </row>
    <row r="8432" spans="1:2" x14ac:dyDescent="0.25">
      <c r="A8432" s="264">
        <v>8363</v>
      </c>
      <c r="B8432" s="263">
        <v>136.20055874248021</v>
      </c>
    </row>
    <row r="8433" spans="1:2" x14ac:dyDescent="0.25">
      <c r="A8433" s="264">
        <v>8364</v>
      </c>
      <c r="B8433" s="263">
        <v>122.71765284218851</v>
      </c>
    </row>
    <row r="8434" spans="1:2" x14ac:dyDescent="0.25">
      <c r="A8434" s="264">
        <v>8365</v>
      </c>
      <c r="B8434" s="263">
        <v>113.43936221872161</v>
      </c>
    </row>
    <row r="8435" spans="1:2" x14ac:dyDescent="0.25">
      <c r="A8435" s="264">
        <v>8366</v>
      </c>
      <c r="B8435" s="263">
        <v>135.26292511228098</v>
      </c>
    </row>
    <row r="8436" spans="1:2" x14ac:dyDescent="0.25">
      <c r="A8436" s="264">
        <v>8367</v>
      </c>
      <c r="B8436" s="263">
        <v>144.31715206066031</v>
      </c>
    </row>
    <row r="8437" spans="1:2" x14ac:dyDescent="0.25">
      <c r="A8437" s="264">
        <v>8368</v>
      </c>
      <c r="B8437" s="263">
        <v>118.09488353637786</v>
      </c>
    </row>
    <row r="8438" spans="1:2" x14ac:dyDescent="0.25">
      <c r="A8438" s="264">
        <v>8369</v>
      </c>
      <c r="B8438" s="263">
        <v>106.63151644195064</v>
      </c>
    </row>
    <row r="8439" spans="1:2" x14ac:dyDescent="0.25">
      <c r="A8439" s="264">
        <v>8370</v>
      </c>
      <c r="B8439" s="263">
        <v>92.17070225822367</v>
      </c>
    </row>
    <row r="8440" spans="1:2" x14ac:dyDescent="0.25">
      <c r="A8440" s="264">
        <v>8371</v>
      </c>
      <c r="B8440" s="263">
        <v>130.48252726915695</v>
      </c>
    </row>
    <row r="8441" spans="1:2" x14ac:dyDescent="0.25">
      <c r="A8441" s="264">
        <v>8372</v>
      </c>
      <c r="B8441" s="263">
        <v>109.52910611853497</v>
      </c>
    </row>
    <row r="8442" spans="1:2" x14ac:dyDescent="0.25">
      <c r="A8442" s="264">
        <v>8373</v>
      </c>
      <c r="B8442" s="263">
        <v>101.13478383400063</v>
      </c>
    </row>
    <row r="8443" spans="1:2" x14ac:dyDescent="0.25">
      <c r="A8443" s="264">
        <v>8374</v>
      </c>
      <c r="B8443" s="263">
        <v>102.55225040785427</v>
      </c>
    </row>
    <row r="8444" spans="1:2" x14ac:dyDescent="0.25">
      <c r="A8444" s="264">
        <v>8375</v>
      </c>
      <c r="B8444" s="263">
        <v>121.17057105910523</v>
      </c>
    </row>
    <row r="8445" spans="1:2" x14ac:dyDescent="0.25">
      <c r="A8445" s="264">
        <v>8376</v>
      </c>
      <c r="B8445" s="263">
        <v>115.4932090542712</v>
      </c>
    </row>
    <row r="8446" spans="1:2" x14ac:dyDescent="0.25">
      <c r="A8446" s="264">
        <v>8377</v>
      </c>
      <c r="B8446" s="263">
        <v>112.26605263834585</v>
      </c>
    </row>
    <row r="8447" spans="1:2" x14ac:dyDescent="0.25">
      <c r="A8447" s="264">
        <v>8378</v>
      </c>
      <c r="B8447" s="263">
        <v>125.87351817940637</v>
      </c>
    </row>
    <row r="8448" spans="1:2" x14ac:dyDescent="0.25">
      <c r="A8448" s="264">
        <v>8379</v>
      </c>
      <c r="B8448" s="263">
        <v>122.98038567120987</v>
      </c>
    </row>
    <row r="8449" spans="1:2" x14ac:dyDescent="0.25">
      <c r="A8449" s="264">
        <v>8380</v>
      </c>
      <c r="B8449" s="263">
        <v>131.6067766052584</v>
      </c>
    </row>
    <row r="8450" spans="1:2" x14ac:dyDescent="0.25">
      <c r="A8450" s="264">
        <v>8381</v>
      </c>
      <c r="B8450" s="263">
        <v>99.482602294286949</v>
      </c>
    </row>
    <row r="8451" spans="1:2" x14ac:dyDescent="0.25">
      <c r="A8451" s="264">
        <v>8382</v>
      </c>
      <c r="B8451" s="263">
        <v>89.283035118059118</v>
      </c>
    </row>
    <row r="8452" spans="1:2" x14ac:dyDescent="0.25">
      <c r="A8452" s="264">
        <v>8383</v>
      </c>
      <c r="B8452" s="263">
        <v>95.007427245070744</v>
      </c>
    </row>
    <row r="8453" spans="1:2" x14ac:dyDescent="0.25">
      <c r="A8453" s="264">
        <v>8384</v>
      </c>
      <c r="B8453" s="263">
        <v>128.03194538724682</v>
      </c>
    </row>
    <row r="8454" spans="1:2" x14ac:dyDescent="0.25">
      <c r="A8454" s="264">
        <v>8385</v>
      </c>
      <c r="B8454" s="263">
        <v>99.869902838252969</v>
      </c>
    </row>
    <row r="8455" spans="1:2" x14ac:dyDescent="0.25">
      <c r="A8455" s="264">
        <v>8386</v>
      </c>
      <c r="B8455" s="263">
        <v>133.59667817358789</v>
      </c>
    </row>
    <row r="8456" spans="1:2" x14ac:dyDescent="0.25">
      <c r="A8456" s="264">
        <v>8387</v>
      </c>
      <c r="B8456" s="263">
        <v>142.82774339043877</v>
      </c>
    </row>
    <row r="8457" spans="1:2" x14ac:dyDescent="0.25">
      <c r="A8457" s="264">
        <v>8388</v>
      </c>
      <c r="B8457" s="263">
        <v>170.55291519644226</v>
      </c>
    </row>
    <row r="8458" spans="1:2" x14ac:dyDescent="0.25">
      <c r="A8458" s="264">
        <v>8389</v>
      </c>
      <c r="B8458" s="263">
        <v>97.967423842540342</v>
      </c>
    </row>
    <row r="8459" spans="1:2" x14ac:dyDescent="0.25">
      <c r="A8459" s="264">
        <v>8390</v>
      </c>
      <c r="B8459" s="263">
        <v>98.611239504911211</v>
      </c>
    </row>
    <row r="8460" spans="1:2" x14ac:dyDescent="0.25">
      <c r="A8460" s="264">
        <v>8391</v>
      </c>
      <c r="B8460" s="263">
        <v>134.91079482548716</v>
      </c>
    </row>
    <row r="8461" spans="1:2" x14ac:dyDescent="0.25">
      <c r="A8461" s="264">
        <v>8392</v>
      </c>
      <c r="B8461" s="263">
        <v>91.787704838106563</v>
      </c>
    </row>
    <row r="8462" spans="1:2" x14ac:dyDescent="0.25">
      <c r="A8462" s="264">
        <v>8393</v>
      </c>
      <c r="B8462" s="263">
        <v>110.36464805433903</v>
      </c>
    </row>
    <row r="8463" spans="1:2" x14ac:dyDescent="0.25">
      <c r="A8463" s="264">
        <v>8394</v>
      </c>
      <c r="B8463" s="263">
        <v>106.70823416623789</v>
      </c>
    </row>
    <row r="8464" spans="1:2" x14ac:dyDescent="0.25">
      <c r="A8464" s="264">
        <v>8395</v>
      </c>
      <c r="B8464" s="263">
        <v>128.54017192565163</v>
      </c>
    </row>
    <row r="8465" spans="1:2" x14ac:dyDescent="0.25">
      <c r="A8465" s="264">
        <v>8396</v>
      </c>
      <c r="B8465" s="263">
        <v>124.50697836918634</v>
      </c>
    </row>
    <row r="8466" spans="1:2" x14ac:dyDescent="0.25">
      <c r="A8466" s="264">
        <v>8397</v>
      </c>
      <c r="B8466" s="263">
        <v>144.78617460005074</v>
      </c>
    </row>
    <row r="8467" spans="1:2" x14ac:dyDescent="0.25">
      <c r="A8467" s="264">
        <v>8398</v>
      </c>
      <c r="B8467" s="263">
        <v>155.5068177754392</v>
      </c>
    </row>
    <row r="8468" spans="1:2" x14ac:dyDescent="0.25">
      <c r="A8468" s="264">
        <v>8399</v>
      </c>
      <c r="B8468" s="263">
        <v>130.29743250157395</v>
      </c>
    </row>
    <row r="8469" spans="1:2" x14ac:dyDescent="0.25">
      <c r="A8469" s="264">
        <v>8400</v>
      </c>
      <c r="B8469" s="263">
        <v>166.40355159326396</v>
      </c>
    </row>
    <row r="8470" spans="1:2" x14ac:dyDescent="0.25">
      <c r="A8470" s="264">
        <v>8401</v>
      </c>
      <c r="B8470" s="263">
        <v>86.147517767103125</v>
      </c>
    </row>
    <row r="8471" spans="1:2" x14ac:dyDescent="0.25">
      <c r="A8471" s="264">
        <v>8402</v>
      </c>
      <c r="B8471" s="263">
        <v>122.8689297768198</v>
      </c>
    </row>
    <row r="8472" spans="1:2" x14ac:dyDescent="0.25">
      <c r="A8472" s="264">
        <v>8403</v>
      </c>
      <c r="B8472" s="263">
        <v>113.49764843753833</v>
      </c>
    </row>
    <row r="8473" spans="1:2" x14ac:dyDescent="0.25">
      <c r="A8473" s="264">
        <v>8404</v>
      </c>
      <c r="B8473" s="263">
        <v>100.77840281608566</v>
      </c>
    </row>
    <row r="8474" spans="1:2" x14ac:dyDescent="0.25">
      <c r="A8474" s="264">
        <v>8405</v>
      </c>
      <c r="B8474" s="263">
        <v>93.210136691429</v>
      </c>
    </row>
    <row r="8475" spans="1:2" x14ac:dyDescent="0.25">
      <c r="A8475" s="264">
        <v>8406</v>
      </c>
      <c r="B8475" s="263">
        <v>146.85767765255804</v>
      </c>
    </row>
    <row r="8476" spans="1:2" x14ac:dyDescent="0.25">
      <c r="A8476" s="264">
        <v>8407</v>
      </c>
      <c r="B8476" s="263">
        <v>111.20145988503698</v>
      </c>
    </row>
    <row r="8477" spans="1:2" x14ac:dyDescent="0.25">
      <c r="A8477" s="264">
        <v>8408</v>
      </c>
      <c r="B8477" s="263">
        <v>115.655384996425</v>
      </c>
    </row>
    <row r="8478" spans="1:2" x14ac:dyDescent="0.25">
      <c r="A8478" s="264">
        <v>8409</v>
      </c>
      <c r="B8478" s="263">
        <v>141.34410346211604</v>
      </c>
    </row>
    <row r="8479" spans="1:2" x14ac:dyDescent="0.25">
      <c r="A8479" s="264">
        <v>8410</v>
      </c>
      <c r="B8479" s="263">
        <v>112.89190548715059</v>
      </c>
    </row>
    <row r="8480" spans="1:2" x14ac:dyDescent="0.25">
      <c r="A8480" s="264">
        <v>8411</v>
      </c>
      <c r="B8480" s="263">
        <v>92.761869660912296</v>
      </c>
    </row>
    <row r="8481" spans="1:2" x14ac:dyDescent="0.25">
      <c r="A8481" s="264">
        <v>8412</v>
      </c>
      <c r="B8481" s="263">
        <v>150.06945923901287</v>
      </c>
    </row>
    <row r="8482" spans="1:2" x14ac:dyDescent="0.25">
      <c r="A8482" s="264">
        <v>8413</v>
      </c>
      <c r="B8482" s="263">
        <v>93.014582972854669</v>
      </c>
    </row>
    <row r="8483" spans="1:2" x14ac:dyDescent="0.25">
      <c r="A8483" s="264">
        <v>8414</v>
      </c>
      <c r="B8483" s="263">
        <v>84.494446472784475</v>
      </c>
    </row>
    <row r="8484" spans="1:2" x14ac:dyDescent="0.25">
      <c r="A8484" s="264">
        <v>8415</v>
      </c>
      <c r="B8484" s="263">
        <v>124.46688679512575</v>
      </c>
    </row>
    <row r="8485" spans="1:2" x14ac:dyDescent="0.25">
      <c r="A8485" s="264">
        <v>8416</v>
      </c>
      <c r="B8485" s="263">
        <v>96.743216529717401</v>
      </c>
    </row>
    <row r="8486" spans="1:2" x14ac:dyDescent="0.25">
      <c r="A8486" s="264">
        <v>8417</v>
      </c>
      <c r="B8486" s="263">
        <v>111.84111336195558</v>
      </c>
    </row>
    <row r="8487" spans="1:2" x14ac:dyDescent="0.25">
      <c r="A8487" s="264">
        <v>8418</v>
      </c>
      <c r="B8487" s="263">
        <v>102.93445944530274</v>
      </c>
    </row>
    <row r="8488" spans="1:2" x14ac:dyDescent="0.25">
      <c r="A8488" s="264">
        <v>8419</v>
      </c>
      <c r="B8488" s="263">
        <v>162.70731011503406</v>
      </c>
    </row>
    <row r="8489" spans="1:2" x14ac:dyDescent="0.25">
      <c r="A8489" s="264">
        <v>8420</v>
      </c>
      <c r="B8489" s="263">
        <v>125.2655773452738</v>
      </c>
    </row>
    <row r="8490" spans="1:2" x14ac:dyDescent="0.25">
      <c r="A8490" s="264">
        <v>8421</v>
      </c>
      <c r="B8490" s="263">
        <v>152.86393210687734</v>
      </c>
    </row>
    <row r="8491" spans="1:2" x14ac:dyDescent="0.25">
      <c r="A8491" s="264">
        <v>8422</v>
      </c>
      <c r="B8491" s="263">
        <v>114.67899656555049</v>
      </c>
    </row>
    <row r="8492" spans="1:2" x14ac:dyDescent="0.25">
      <c r="A8492" s="264">
        <v>8423</v>
      </c>
      <c r="B8492" s="263">
        <v>118.05467887774778</v>
      </c>
    </row>
    <row r="8493" spans="1:2" x14ac:dyDescent="0.25">
      <c r="A8493" s="264">
        <v>8424</v>
      </c>
      <c r="B8493" s="263">
        <v>99.358398390180568</v>
      </c>
    </row>
    <row r="8494" spans="1:2" x14ac:dyDescent="0.25">
      <c r="A8494" s="264">
        <v>8425</v>
      </c>
      <c r="B8494" s="263">
        <v>108.842979745042</v>
      </c>
    </row>
    <row r="8495" spans="1:2" x14ac:dyDescent="0.25">
      <c r="A8495" s="264">
        <v>8426</v>
      </c>
      <c r="B8495" s="263">
        <v>112.9675029374602</v>
      </c>
    </row>
    <row r="8496" spans="1:2" x14ac:dyDescent="0.25">
      <c r="A8496" s="264">
        <v>8427</v>
      </c>
      <c r="B8496" s="263">
        <v>125.8006047604229</v>
      </c>
    </row>
    <row r="8497" spans="1:2" x14ac:dyDescent="0.25">
      <c r="A8497" s="264">
        <v>8428</v>
      </c>
      <c r="B8497" s="263">
        <v>105.24235224164282</v>
      </c>
    </row>
    <row r="8498" spans="1:2" x14ac:dyDescent="0.25">
      <c r="A8498" s="264">
        <v>8429</v>
      </c>
      <c r="B8498" s="263">
        <v>109.30832571772726</v>
      </c>
    </row>
    <row r="8499" spans="1:2" x14ac:dyDescent="0.25">
      <c r="A8499" s="264">
        <v>8430</v>
      </c>
      <c r="B8499" s="263">
        <v>124.862392030791</v>
      </c>
    </row>
    <row r="8500" spans="1:2" x14ac:dyDescent="0.25">
      <c r="A8500" s="264">
        <v>8431</v>
      </c>
      <c r="B8500" s="263">
        <v>116.97287291378109</v>
      </c>
    </row>
    <row r="8501" spans="1:2" x14ac:dyDescent="0.25">
      <c r="A8501" s="264">
        <v>8432</v>
      </c>
      <c r="B8501" s="263">
        <v>110.29173675225624</v>
      </c>
    </row>
    <row r="8502" spans="1:2" x14ac:dyDescent="0.25">
      <c r="A8502" s="264">
        <v>8433</v>
      </c>
      <c r="B8502" s="263">
        <v>150.2976440284377</v>
      </c>
    </row>
    <row r="8503" spans="1:2" x14ac:dyDescent="0.25">
      <c r="A8503" s="264">
        <v>8434</v>
      </c>
      <c r="B8503" s="263">
        <v>94.839904004298347</v>
      </c>
    </row>
    <row r="8504" spans="1:2" x14ac:dyDescent="0.25">
      <c r="A8504" s="264">
        <v>8435</v>
      </c>
      <c r="B8504" s="263">
        <v>126.5046832774037</v>
      </c>
    </row>
    <row r="8505" spans="1:2" x14ac:dyDescent="0.25">
      <c r="A8505" s="264">
        <v>8436</v>
      </c>
      <c r="B8505" s="263">
        <v>151.57761271944216</v>
      </c>
    </row>
    <row r="8506" spans="1:2" x14ac:dyDescent="0.25">
      <c r="A8506" s="264">
        <v>8437</v>
      </c>
      <c r="B8506" s="263">
        <v>127.06169789657083</v>
      </c>
    </row>
    <row r="8507" spans="1:2" x14ac:dyDescent="0.25">
      <c r="A8507" s="264">
        <v>8438</v>
      </c>
      <c r="B8507" s="263">
        <v>159.94502598825676</v>
      </c>
    </row>
    <row r="8508" spans="1:2" x14ac:dyDescent="0.25">
      <c r="A8508" s="264">
        <v>8439</v>
      </c>
      <c r="B8508" s="263">
        <v>109.94468427429136</v>
      </c>
    </row>
    <row r="8509" spans="1:2" x14ac:dyDescent="0.25">
      <c r="A8509" s="264">
        <v>8440</v>
      </c>
      <c r="B8509" s="263">
        <v>181.67262959337094</v>
      </c>
    </row>
    <row r="8510" spans="1:2" x14ac:dyDescent="0.25">
      <c r="A8510" s="264">
        <v>8441</v>
      </c>
      <c r="B8510" s="263">
        <v>146.95334783971055</v>
      </c>
    </row>
    <row r="8511" spans="1:2" x14ac:dyDescent="0.25">
      <c r="A8511" s="264">
        <v>8442</v>
      </c>
      <c r="B8511" s="263">
        <v>78.572145977448159</v>
      </c>
    </row>
    <row r="8512" spans="1:2" x14ac:dyDescent="0.25">
      <c r="A8512" s="264">
        <v>8443</v>
      </c>
      <c r="B8512" s="263">
        <v>128.79698612476847</v>
      </c>
    </row>
    <row r="8513" spans="1:2" x14ac:dyDescent="0.25">
      <c r="A8513" s="264">
        <v>8444</v>
      </c>
      <c r="B8513" s="263">
        <v>123.74263672945237</v>
      </c>
    </row>
    <row r="8514" spans="1:2" x14ac:dyDescent="0.25">
      <c r="A8514" s="264">
        <v>8445</v>
      </c>
      <c r="B8514" s="263">
        <v>104.35228070610036</v>
      </c>
    </row>
    <row r="8515" spans="1:2" x14ac:dyDescent="0.25">
      <c r="A8515" s="264">
        <v>8446</v>
      </c>
      <c r="B8515" s="263">
        <v>86.343525186865719</v>
      </c>
    </row>
    <row r="8516" spans="1:2" x14ac:dyDescent="0.25">
      <c r="A8516" s="264">
        <v>8447</v>
      </c>
      <c r="B8516" s="263">
        <v>128.67050960008467</v>
      </c>
    </row>
    <row r="8517" spans="1:2" x14ac:dyDescent="0.25">
      <c r="A8517" s="264">
        <v>8448</v>
      </c>
      <c r="B8517" s="263">
        <v>96.13827468762878</v>
      </c>
    </row>
    <row r="8518" spans="1:2" x14ac:dyDescent="0.25">
      <c r="A8518" s="264">
        <v>8449</v>
      </c>
      <c r="B8518" s="263">
        <v>126.56361455870278</v>
      </c>
    </row>
    <row r="8519" spans="1:2" x14ac:dyDescent="0.25">
      <c r="A8519" s="264">
        <v>8450</v>
      </c>
      <c r="B8519" s="263">
        <v>113.60432355805322</v>
      </c>
    </row>
    <row r="8520" spans="1:2" x14ac:dyDescent="0.25">
      <c r="A8520" s="264">
        <v>8451</v>
      </c>
      <c r="B8520" s="263">
        <v>121.22474531410964</v>
      </c>
    </row>
    <row r="8521" spans="1:2" x14ac:dyDescent="0.25">
      <c r="A8521" s="264">
        <v>8452</v>
      </c>
      <c r="B8521" s="263">
        <v>75.645824768125578</v>
      </c>
    </row>
    <row r="8522" spans="1:2" x14ac:dyDescent="0.25">
      <c r="A8522" s="264">
        <v>8453</v>
      </c>
      <c r="B8522" s="263">
        <v>118.44239562777065</v>
      </c>
    </row>
    <row r="8523" spans="1:2" x14ac:dyDescent="0.25">
      <c r="A8523" s="264">
        <v>8454</v>
      </c>
      <c r="B8523" s="263">
        <v>114.64185118811683</v>
      </c>
    </row>
    <row r="8524" spans="1:2" x14ac:dyDescent="0.25">
      <c r="A8524" s="264">
        <v>8455</v>
      </c>
      <c r="B8524" s="263">
        <v>101.04976106313565</v>
      </c>
    </row>
    <row r="8525" spans="1:2" x14ac:dyDescent="0.25">
      <c r="A8525" s="264">
        <v>8456</v>
      </c>
      <c r="B8525" s="263">
        <v>114.68728343728071</v>
      </c>
    </row>
    <row r="8526" spans="1:2" x14ac:dyDescent="0.25">
      <c r="A8526" s="264">
        <v>8457</v>
      </c>
      <c r="B8526" s="263">
        <v>81.94686836107519</v>
      </c>
    </row>
    <row r="8527" spans="1:2" x14ac:dyDescent="0.25">
      <c r="A8527" s="264">
        <v>8458</v>
      </c>
      <c r="B8527" s="263">
        <v>119.75470278760044</v>
      </c>
    </row>
    <row r="8528" spans="1:2" x14ac:dyDescent="0.25">
      <c r="A8528" s="264">
        <v>8459</v>
      </c>
      <c r="B8528" s="263">
        <v>128.6933640469272</v>
      </c>
    </row>
    <row r="8529" spans="1:2" x14ac:dyDescent="0.25">
      <c r="A8529" s="264">
        <v>8460</v>
      </c>
      <c r="B8529" s="263">
        <v>78.58868053732337</v>
      </c>
    </row>
    <row r="8530" spans="1:2" x14ac:dyDescent="0.25">
      <c r="A8530" s="264">
        <v>8461</v>
      </c>
      <c r="B8530" s="263">
        <v>93.20112940842327</v>
      </c>
    </row>
    <row r="8531" spans="1:2" x14ac:dyDescent="0.25">
      <c r="A8531" s="264">
        <v>8462</v>
      </c>
      <c r="B8531" s="263">
        <v>108.8261459540897</v>
      </c>
    </row>
    <row r="8532" spans="1:2" x14ac:dyDescent="0.25">
      <c r="A8532" s="264">
        <v>8463</v>
      </c>
      <c r="B8532" s="263">
        <v>151.65402724611752</v>
      </c>
    </row>
    <row r="8533" spans="1:2" x14ac:dyDescent="0.25">
      <c r="A8533" s="264">
        <v>8464</v>
      </c>
      <c r="B8533" s="263">
        <v>119.50427133321088</v>
      </c>
    </row>
    <row r="8534" spans="1:2" x14ac:dyDescent="0.25">
      <c r="A8534" s="264">
        <v>8465</v>
      </c>
      <c r="B8534" s="263">
        <v>169.61756147387015</v>
      </c>
    </row>
    <row r="8535" spans="1:2" x14ac:dyDescent="0.25">
      <c r="A8535" s="264">
        <v>8466</v>
      </c>
      <c r="B8535" s="263">
        <v>140.80599296694101</v>
      </c>
    </row>
    <row r="8536" spans="1:2" x14ac:dyDescent="0.25">
      <c r="A8536" s="264">
        <v>8467</v>
      </c>
      <c r="B8536" s="263">
        <v>122.73195162313786</v>
      </c>
    </row>
    <row r="8537" spans="1:2" x14ac:dyDescent="0.25">
      <c r="A8537" s="264">
        <v>8468</v>
      </c>
      <c r="B8537" s="263">
        <v>116.04990077825875</v>
      </c>
    </row>
    <row r="8538" spans="1:2" x14ac:dyDescent="0.25">
      <c r="A8538" s="264">
        <v>8469</v>
      </c>
      <c r="B8538" s="263">
        <v>130.24553047328101</v>
      </c>
    </row>
    <row r="8539" spans="1:2" x14ac:dyDescent="0.25">
      <c r="A8539" s="264">
        <v>8470</v>
      </c>
      <c r="B8539" s="263">
        <v>123.98862288372345</v>
      </c>
    </row>
    <row r="8540" spans="1:2" x14ac:dyDescent="0.25">
      <c r="A8540" s="264">
        <v>8471</v>
      </c>
      <c r="B8540" s="263">
        <v>103.09973870856219</v>
      </c>
    </row>
    <row r="8541" spans="1:2" x14ac:dyDescent="0.25">
      <c r="A8541" s="264">
        <v>8472</v>
      </c>
      <c r="B8541" s="263">
        <v>96.273154846706149</v>
      </c>
    </row>
    <row r="8542" spans="1:2" x14ac:dyDescent="0.25">
      <c r="A8542" s="264">
        <v>8473</v>
      </c>
      <c r="B8542" s="263">
        <v>102.61630125433454</v>
      </c>
    </row>
    <row r="8543" spans="1:2" x14ac:dyDescent="0.25">
      <c r="A8543" s="264">
        <v>8474</v>
      </c>
      <c r="B8543" s="263">
        <v>77.417562836467596</v>
      </c>
    </row>
    <row r="8544" spans="1:2" x14ac:dyDescent="0.25">
      <c r="A8544" s="264">
        <v>8475</v>
      </c>
      <c r="B8544" s="263">
        <v>123.96389780191615</v>
      </c>
    </row>
    <row r="8545" spans="1:2" x14ac:dyDescent="0.25">
      <c r="A8545" s="264">
        <v>8476</v>
      </c>
      <c r="B8545" s="263">
        <v>123.92776450076936</v>
      </c>
    </row>
    <row r="8546" spans="1:2" x14ac:dyDescent="0.25">
      <c r="A8546" s="264">
        <v>8477</v>
      </c>
      <c r="B8546" s="263">
        <v>101.72735080701857</v>
      </c>
    </row>
    <row r="8547" spans="1:2" x14ac:dyDescent="0.25">
      <c r="A8547" s="264">
        <v>8478</v>
      </c>
      <c r="B8547" s="263">
        <v>121.42947789890643</v>
      </c>
    </row>
    <row r="8548" spans="1:2" x14ac:dyDescent="0.25">
      <c r="A8548" s="264">
        <v>8479</v>
      </c>
      <c r="B8548" s="263">
        <v>136.59707701863493</v>
      </c>
    </row>
    <row r="8549" spans="1:2" x14ac:dyDescent="0.25">
      <c r="A8549" s="264">
        <v>8480</v>
      </c>
      <c r="B8549" s="263">
        <v>99.380311279520555</v>
      </c>
    </row>
    <row r="8550" spans="1:2" x14ac:dyDescent="0.25">
      <c r="A8550" s="264">
        <v>8481</v>
      </c>
      <c r="B8550" s="263">
        <v>123.63957139484558</v>
      </c>
    </row>
    <row r="8551" spans="1:2" x14ac:dyDescent="0.25">
      <c r="A8551" s="264">
        <v>8482</v>
      </c>
      <c r="B8551" s="263">
        <v>134.56079679884425</v>
      </c>
    </row>
    <row r="8552" spans="1:2" x14ac:dyDescent="0.25">
      <c r="A8552" s="264">
        <v>8483</v>
      </c>
      <c r="B8552" s="263">
        <v>115.22380078055562</v>
      </c>
    </row>
    <row r="8553" spans="1:2" x14ac:dyDescent="0.25">
      <c r="A8553" s="264">
        <v>8484</v>
      </c>
      <c r="B8553" s="263">
        <v>110.6274881252608</v>
      </c>
    </row>
    <row r="8554" spans="1:2" x14ac:dyDescent="0.25">
      <c r="A8554" s="264">
        <v>8485</v>
      </c>
      <c r="B8554" s="263">
        <v>116.06680256073098</v>
      </c>
    </row>
    <row r="8555" spans="1:2" x14ac:dyDescent="0.25">
      <c r="A8555" s="264">
        <v>8486</v>
      </c>
      <c r="B8555" s="263">
        <v>126.09039818693192</v>
      </c>
    </row>
    <row r="8556" spans="1:2" x14ac:dyDescent="0.25">
      <c r="A8556" s="264">
        <v>8487</v>
      </c>
      <c r="B8556" s="263">
        <v>138.70591353587039</v>
      </c>
    </row>
    <row r="8557" spans="1:2" x14ac:dyDescent="0.25">
      <c r="A8557" s="264">
        <v>8488</v>
      </c>
      <c r="B8557" s="263">
        <v>132.54312892409587</v>
      </c>
    </row>
    <row r="8558" spans="1:2" x14ac:dyDescent="0.25">
      <c r="A8558" s="264">
        <v>8489</v>
      </c>
      <c r="B8558" s="263">
        <v>108.99671052726556</v>
      </c>
    </row>
    <row r="8559" spans="1:2" x14ac:dyDescent="0.25">
      <c r="A8559" s="264">
        <v>8490</v>
      </c>
      <c r="B8559" s="263">
        <v>124.34532206587245</v>
      </c>
    </row>
    <row r="8560" spans="1:2" x14ac:dyDescent="0.25">
      <c r="A8560" s="264">
        <v>8491</v>
      </c>
      <c r="B8560" s="263">
        <v>87.948784276734216</v>
      </c>
    </row>
    <row r="8561" spans="1:2" x14ac:dyDescent="0.25">
      <c r="A8561" s="264">
        <v>8492</v>
      </c>
      <c r="B8561" s="263">
        <v>107.67096246182078</v>
      </c>
    </row>
    <row r="8562" spans="1:2" x14ac:dyDescent="0.25">
      <c r="A8562" s="264">
        <v>8493</v>
      </c>
      <c r="B8562" s="263">
        <v>118.61189120045367</v>
      </c>
    </row>
    <row r="8563" spans="1:2" x14ac:dyDescent="0.25">
      <c r="A8563" s="264">
        <v>8494</v>
      </c>
      <c r="B8563" s="263">
        <v>132.04009551140859</v>
      </c>
    </row>
    <row r="8564" spans="1:2" x14ac:dyDescent="0.25">
      <c r="A8564" s="264">
        <v>8495</v>
      </c>
      <c r="B8564" s="263">
        <v>120.36492597401971</v>
      </c>
    </row>
    <row r="8565" spans="1:2" x14ac:dyDescent="0.25">
      <c r="A8565" s="264">
        <v>8496</v>
      </c>
      <c r="B8565" s="263">
        <v>77.395184400011942</v>
      </c>
    </row>
    <row r="8566" spans="1:2" x14ac:dyDescent="0.25">
      <c r="A8566" s="264">
        <v>8497</v>
      </c>
      <c r="B8566" s="263">
        <v>126.7549108417939</v>
      </c>
    </row>
    <row r="8567" spans="1:2" x14ac:dyDescent="0.25">
      <c r="A8567" s="264">
        <v>8498</v>
      </c>
      <c r="B8567" s="263">
        <v>115.50649338715215</v>
      </c>
    </row>
    <row r="8568" spans="1:2" x14ac:dyDescent="0.25">
      <c r="A8568" s="264">
        <v>8499</v>
      </c>
      <c r="B8568" s="263">
        <v>80.156021067452812</v>
      </c>
    </row>
    <row r="8569" spans="1:2" x14ac:dyDescent="0.25">
      <c r="A8569" s="264">
        <v>8500</v>
      </c>
      <c r="B8569" s="263">
        <v>143.89744282203878</v>
      </c>
    </row>
    <row r="8570" spans="1:2" x14ac:dyDescent="0.25">
      <c r="A8570" s="264">
        <v>8501</v>
      </c>
      <c r="B8570" s="263">
        <v>98.542721761158532</v>
      </c>
    </row>
    <row r="8571" spans="1:2" x14ac:dyDescent="0.25">
      <c r="A8571" s="264">
        <v>8502</v>
      </c>
      <c r="B8571" s="263">
        <v>100.26746821314548</v>
      </c>
    </row>
    <row r="8572" spans="1:2" x14ac:dyDescent="0.25">
      <c r="A8572" s="264">
        <v>8503</v>
      </c>
      <c r="B8572" s="263">
        <v>146.28681631885581</v>
      </c>
    </row>
    <row r="8573" spans="1:2" x14ac:dyDescent="0.25">
      <c r="A8573" s="264">
        <v>8504</v>
      </c>
      <c r="B8573" s="263">
        <v>144.78371880044065</v>
      </c>
    </row>
    <row r="8574" spans="1:2" x14ac:dyDescent="0.25">
      <c r="A8574" s="264">
        <v>8505</v>
      </c>
      <c r="B8574" s="263">
        <v>124.87545725904845</v>
      </c>
    </row>
    <row r="8575" spans="1:2" x14ac:dyDescent="0.25">
      <c r="A8575" s="264">
        <v>8506</v>
      </c>
      <c r="B8575" s="263">
        <v>127.60105795033193</v>
      </c>
    </row>
    <row r="8576" spans="1:2" x14ac:dyDescent="0.25">
      <c r="A8576" s="264">
        <v>8507</v>
      </c>
      <c r="B8576" s="263">
        <v>107.91784467277785</v>
      </c>
    </row>
    <row r="8577" spans="1:2" x14ac:dyDescent="0.25">
      <c r="A8577" s="264">
        <v>8508</v>
      </c>
      <c r="B8577" s="263">
        <v>142.70852712554625</v>
      </c>
    </row>
    <row r="8578" spans="1:2" x14ac:dyDescent="0.25">
      <c r="A8578" s="264">
        <v>8509</v>
      </c>
      <c r="B8578" s="263">
        <v>101.930720923622</v>
      </c>
    </row>
    <row r="8579" spans="1:2" x14ac:dyDescent="0.25">
      <c r="A8579" s="264">
        <v>8510</v>
      </c>
      <c r="B8579" s="263">
        <v>135.27025509370438</v>
      </c>
    </row>
    <row r="8580" spans="1:2" x14ac:dyDescent="0.25">
      <c r="A8580" s="264">
        <v>8511</v>
      </c>
      <c r="B8580" s="263">
        <v>87.57417831648803</v>
      </c>
    </row>
    <row r="8581" spans="1:2" x14ac:dyDescent="0.25">
      <c r="A8581" s="264">
        <v>8512</v>
      </c>
      <c r="B8581" s="263">
        <v>129.5677777301396</v>
      </c>
    </row>
    <row r="8582" spans="1:2" x14ac:dyDescent="0.25">
      <c r="A8582" s="264">
        <v>8513</v>
      </c>
      <c r="B8582" s="263">
        <v>98.274212282064212</v>
      </c>
    </row>
    <row r="8583" spans="1:2" x14ac:dyDescent="0.25">
      <c r="A8583" s="264">
        <v>8514</v>
      </c>
      <c r="B8583" s="263">
        <v>100.05930802184909</v>
      </c>
    </row>
    <row r="8584" spans="1:2" x14ac:dyDescent="0.25">
      <c r="A8584" s="264">
        <v>8515</v>
      </c>
      <c r="B8584" s="263">
        <v>146.8700901391669</v>
      </c>
    </row>
    <row r="8585" spans="1:2" x14ac:dyDescent="0.25">
      <c r="A8585" s="264">
        <v>8516</v>
      </c>
      <c r="B8585" s="263">
        <v>131.66906642832686</v>
      </c>
    </row>
    <row r="8586" spans="1:2" x14ac:dyDescent="0.25">
      <c r="A8586" s="264">
        <v>8517</v>
      </c>
      <c r="B8586" s="263">
        <v>140.29983156957724</v>
      </c>
    </row>
    <row r="8587" spans="1:2" x14ac:dyDescent="0.25">
      <c r="A8587" s="264">
        <v>8518</v>
      </c>
      <c r="B8587" s="263">
        <v>119.78659968194287</v>
      </c>
    </row>
    <row r="8588" spans="1:2" x14ac:dyDescent="0.25">
      <c r="A8588" s="264">
        <v>8519</v>
      </c>
      <c r="B8588" s="263">
        <v>92.403640848440489</v>
      </c>
    </row>
    <row r="8589" spans="1:2" x14ac:dyDescent="0.25">
      <c r="A8589" s="264">
        <v>8520</v>
      </c>
      <c r="B8589" s="263">
        <v>74.535372452333206</v>
      </c>
    </row>
    <row r="8590" spans="1:2" x14ac:dyDescent="0.25">
      <c r="A8590" s="264">
        <v>8521</v>
      </c>
      <c r="B8590" s="263">
        <v>124.39601831974983</v>
      </c>
    </row>
    <row r="8591" spans="1:2" x14ac:dyDescent="0.25">
      <c r="A8591" s="264">
        <v>8522</v>
      </c>
      <c r="B8591" s="263">
        <v>118.59398725794406</v>
      </c>
    </row>
    <row r="8592" spans="1:2" x14ac:dyDescent="0.25">
      <c r="A8592" s="264">
        <v>8523</v>
      </c>
      <c r="B8592" s="263">
        <v>135.94305672613464</v>
      </c>
    </row>
    <row r="8593" spans="1:2" x14ac:dyDescent="0.25">
      <c r="A8593" s="264">
        <v>8524</v>
      </c>
      <c r="B8593" s="263">
        <v>101.17096219965489</v>
      </c>
    </row>
    <row r="8594" spans="1:2" x14ac:dyDescent="0.25">
      <c r="A8594" s="264">
        <v>8525</v>
      </c>
      <c r="B8594" s="263">
        <v>111.43610277228585</v>
      </c>
    </row>
    <row r="8595" spans="1:2" x14ac:dyDescent="0.25">
      <c r="A8595" s="264">
        <v>8526</v>
      </c>
      <c r="B8595" s="263">
        <v>142.7516777102183</v>
      </c>
    </row>
    <row r="8596" spans="1:2" x14ac:dyDescent="0.25">
      <c r="A8596" s="264">
        <v>8527</v>
      </c>
      <c r="B8596" s="263">
        <v>102.71271915853228</v>
      </c>
    </row>
    <row r="8597" spans="1:2" x14ac:dyDescent="0.25">
      <c r="A8597" s="264">
        <v>8528</v>
      </c>
      <c r="B8597" s="263">
        <v>199.04014920022223</v>
      </c>
    </row>
    <row r="8598" spans="1:2" x14ac:dyDescent="0.25">
      <c r="A8598" s="264">
        <v>8529</v>
      </c>
      <c r="B8598" s="263">
        <v>116.35851468536951</v>
      </c>
    </row>
    <row r="8599" spans="1:2" x14ac:dyDescent="0.25">
      <c r="A8599" s="264">
        <v>8530</v>
      </c>
      <c r="B8599" s="263">
        <v>139.08421626309499</v>
      </c>
    </row>
    <row r="8600" spans="1:2" x14ac:dyDescent="0.25">
      <c r="A8600" s="264">
        <v>8531</v>
      </c>
      <c r="B8600" s="263">
        <v>81.178623933983403</v>
      </c>
    </row>
    <row r="8601" spans="1:2" x14ac:dyDescent="0.25">
      <c r="A8601" s="264">
        <v>8532</v>
      </c>
      <c r="B8601" s="263">
        <v>134.69038928955308</v>
      </c>
    </row>
    <row r="8602" spans="1:2" x14ac:dyDescent="0.25">
      <c r="A8602" s="264">
        <v>8533</v>
      </c>
      <c r="B8602" s="263">
        <v>93.169265773107384</v>
      </c>
    </row>
    <row r="8603" spans="1:2" x14ac:dyDescent="0.25">
      <c r="A8603" s="264">
        <v>8534</v>
      </c>
      <c r="B8603" s="263">
        <v>123.18158989413611</v>
      </c>
    </row>
    <row r="8604" spans="1:2" x14ac:dyDescent="0.25">
      <c r="A8604" s="264">
        <v>8535</v>
      </c>
      <c r="B8604" s="263">
        <v>177.17388395026984</v>
      </c>
    </row>
    <row r="8605" spans="1:2" x14ac:dyDescent="0.25">
      <c r="A8605" s="264">
        <v>8536</v>
      </c>
      <c r="B8605" s="263">
        <v>120.26894457848594</v>
      </c>
    </row>
    <row r="8606" spans="1:2" x14ac:dyDescent="0.25">
      <c r="A8606" s="264">
        <v>8537</v>
      </c>
      <c r="B8606" s="263">
        <v>104.33381993629376</v>
      </c>
    </row>
    <row r="8607" spans="1:2" x14ac:dyDescent="0.25">
      <c r="A8607" s="264">
        <v>8538</v>
      </c>
      <c r="B8607" s="263">
        <v>129.12632112136833</v>
      </c>
    </row>
    <row r="8608" spans="1:2" x14ac:dyDescent="0.25">
      <c r="A8608" s="264">
        <v>8539</v>
      </c>
      <c r="B8608" s="263">
        <v>132.25806725732969</v>
      </c>
    </row>
    <row r="8609" spans="1:2" x14ac:dyDescent="0.25">
      <c r="A8609" s="264">
        <v>8540</v>
      </c>
      <c r="B8609" s="263">
        <v>131.76087964234836</v>
      </c>
    </row>
    <row r="8610" spans="1:2" x14ac:dyDescent="0.25">
      <c r="A8610" s="264">
        <v>8541</v>
      </c>
      <c r="B8610" s="263">
        <v>117.1040436472947</v>
      </c>
    </row>
    <row r="8611" spans="1:2" x14ac:dyDescent="0.25">
      <c r="A8611" s="264">
        <v>8542</v>
      </c>
      <c r="B8611" s="263">
        <v>108.11261236310276</v>
      </c>
    </row>
    <row r="8612" spans="1:2" x14ac:dyDescent="0.25">
      <c r="A8612" s="264">
        <v>8543</v>
      </c>
      <c r="B8612" s="263">
        <v>122.73817141130705</v>
      </c>
    </row>
    <row r="8613" spans="1:2" x14ac:dyDescent="0.25">
      <c r="A8613" s="264">
        <v>8544</v>
      </c>
      <c r="B8613" s="263">
        <v>108.60131902982521</v>
      </c>
    </row>
    <row r="8614" spans="1:2" x14ac:dyDescent="0.25">
      <c r="A8614" s="264">
        <v>8545</v>
      </c>
      <c r="B8614" s="263">
        <v>150.36569247339406</v>
      </c>
    </row>
    <row r="8615" spans="1:2" x14ac:dyDescent="0.25">
      <c r="A8615" s="264">
        <v>8546</v>
      </c>
      <c r="B8615" s="263">
        <v>85.351625366561564</v>
      </c>
    </row>
    <row r="8616" spans="1:2" x14ac:dyDescent="0.25">
      <c r="A8616" s="264">
        <v>8547</v>
      </c>
      <c r="B8616" s="263">
        <v>132.34109248592819</v>
      </c>
    </row>
    <row r="8617" spans="1:2" x14ac:dyDescent="0.25">
      <c r="A8617" s="264">
        <v>8548</v>
      </c>
      <c r="B8617" s="263">
        <v>135.03312150562982</v>
      </c>
    </row>
    <row r="8618" spans="1:2" x14ac:dyDescent="0.25">
      <c r="A8618" s="264">
        <v>8549</v>
      </c>
      <c r="B8618" s="263">
        <v>123.98527956463118</v>
      </c>
    </row>
    <row r="8619" spans="1:2" x14ac:dyDescent="0.25">
      <c r="A8619" s="264">
        <v>8550</v>
      </c>
      <c r="B8619" s="263">
        <v>133.72200885799285</v>
      </c>
    </row>
    <row r="8620" spans="1:2" x14ac:dyDescent="0.25">
      <c r="A8620" s="264">
        <v>8551</v>
      </c>
      <c r="B8620" s="263">
        <v>137.22880594933838</v>
      </c>
    </row>
    <row r="8621" spans="1:2" x14ac:dyDescent="0.25">
      <c r="A8621" s="264">
        <v>8552</v>
      </c>
      <c r="B8621" s="263">
        <v>123.50288789663841</v>
      </c>
    </row>
    <row r="8622" spans="1:2" x14ac:dyDescent="0.25">
      <c r="A8622" s="264">
        <v>8553</v>
      </c>
      <c r="B8622" s="263">
        <v>107.44732325153423</v>
      </c>
    </row>
    <row r="8623" spans="1:2" x14ac:dyDescent="0.25">
      <c r="A8623" s="264">
        <v>8554</v>
      </c>
      <c r="B8623" s="263">
        <v>148.51391664817589</v>
      </c>
    </row>
    <row r="8624" spans="1:2" x14ac:dyDescent="0.25">
      <c r="A8624" s="264">
        <v>8555</v>
      </c>
      <c r="B8624" s="263">
        <v>169.42749028005125</v>
      </c>
    </row>
    <row r="8625" spans="1:2" x14ac:dyDescent="0.25">
      <c r="A8625" s="264">
        <v>8556</v>
      </c>
      <c r="B8625" s="263">
        <v>106.7933077626879</v>
      </c>
    </row>
    <row r="8626" spans="1:2" x14ac:dyDescent="0.25">
      <c r="A8626" s="264">
        <v>8557</v>
      </c>
      <c r="B8626" s="263">
        <v>115.42692879887177</v>
      </c>
    </row>
    <row r="8627" spans="1:2" x14ac:dyDescent="0.25">
      <c r="A8627" s="264">
        <v>8558</v>
      </c>
      <c r="B8627" s="263">
        <v>148.77681622573414</v>
      </c>
    </row>
    <row r="8628" spans="1:2" x14ac:dyDescent="0.25">
      <c r="A8628" s="264">
        <v>8559</v>
      </c>
      <c r="B8628" s="263">
        <v>121.91076407468302</v>
      </c>
    </row>
    <row r="8629" spans="1:2" x14ac:dyDescent="0.25">
      <c r="A8629" s="264">
        <v>8560</v>
      </c>
      <c r="B8629" s="263">
        <v>139.66353100979606</v>
      </c>
    </row>
    <row r="8630" spans="1:2" x14ac:dyDescent="0.25">
      <c r="A8630" s="264">
        <v>8561</v>
      </c>
      <c r="B8630" s="263">
        <v>128.48760508598679</v>
      </c>
    </row>
    <row r="8631" spans="1:2" x14ac:dyDescent="0.25">
      <c r="A8631" s="264">
        <v>8562</v>
      </c>
      <c r="B8631" s="263">
        <v>118.79101173263449</v>
      </c>
    </row>
    <row r="8632" spans="1:2" x14ac:dyDescent="0.25">
      <c r="A8632" s="264">
        <v>8563</v>
      </c>
      <c r="B8632" s="263">
        <v>134.19270950200195</v>
      </c>
    </row>
    <row r="8633" spans="1:2" x14ac:dyDescent="0.25">
      <c r="A8633" s="264">
        <v>8564</v>
      </c>
      <c r="B8633" s="263">
        <v>108.08287459793044</v>
      </c>
    </row>
    <row r="8634" spans="1:2" x14ac:dyDescent="0.25">
      <c r="A8634" s="264">
        <v>8565</v>
      </c>
      <c r="B8634" s="263">
        <v>95.110322699125135</v>
      </c>
    </row>
    <row r="8635" spans="1:2" x14ac:dyDescent="0.25">
      <c r="A8635" s="264">
        <v>8566</v>
      </c>
      <c r="B8635" s="263">
        <v>160.65089496702774</v>
      </c>
    </row>
    <row r="8636" spans="1:2" x14ac:dyDescent="0.25">
      <c r="A8636" s="264">
        <v>8567</v>
      </c>
      <c r="B8636" s="263">
        <v>142.15073239263697</v>
      </c>
    </row>
    <row r="8637" spans="1:2" x14ac:dyDescent="0.25">
      <c r="A8637" s="264">
        <v>8568</v>
      </c>
      <c r="B8637" s="263">
        <v>136.24041057312655</v>
      </c>
    </row>
    <row r="8638" spans="1:2" x14ac:dyDescent="0.25">
      <c r="A8638" s="264">
        <v>8569</v>
      </c>
      <c r="B8638" s="263">
        <v>143.46791219828594</v>
      </c>
    </row>
    <row r="8639" spans="1:2" x14ac:dyDescent="0.25">
      <c r="A8639" s="264">
        <v>8570</v>
      </c>
      <c r="B8639" s="263">
        <v>124.45837749257502</v>
      </c>
    </row>
    <row r="8640" spans="1:2" x14ac:dyDescent="0.25">
      <c r="A8640" s="264">
        <v>8571</v>
      </c>
      <c r="B8640" s="263">
        <v>124.08352947783433</v>
      </c>
    </row>
    <row r="8641" spans="1:2" x14ac:dyDescent="0.25">
      <c r="A8641" s="264">
        <v>8572</v>
      </c>
      <c r="B8641" s="263">
        <v>78.19958372336491</v>
      </c>
    </row>
    <row r="8642" spans="1:2" x14ac:dyDescent="0.25">
      <c r="A8642" s="264">
        <v>8573</v>
      </c>
      <c r="B8642" s="263">
        <v>131.96374542266975</v>
      </c>
    </row>
    <row r="8643" spans="1:2" x14ac:dyDescent="0.25">
      <c r="A8643" s="264">
        <v>8574</v>
      </c>
      <c r="B8643" s="263">
        <v>138.58230124909642</v>
      </c>
    </row>
    <row r="8644" spans="1:2" x14ac:dyDescent="0.25">
      <c r="A8644" s="264">
        <v>8575</v>
      </c>
      <c r="B8644" s="263">
        <v>103.27677896561448</v>
      </c>
    </row>
    <row r="8645" spans="1:2" x14ac:dyDescent="0.25">
      <c r="A8645" s="264">
        <v>8576</v>
      </c>
      <c r="B8645" s="263">
        <v>127.5022655046172</v>
      </c>
    </row>
    <row r="8646" spans="1:2" x14ac:dyDescent="0.25">
      <c r="A8646" s="264">
        <v>8577</v>
      </c>
      <c r="B8646" s="263">
        <v>89.599468162621505</v>
      </c>
    </row>
    <row r="8647" spans="1:2" x14ac:dyDescent="0.25">
      <c r="A8647" s="264">
        <v>8578</v>
      </c>
      <c r="B8647" s="263">
        <v>102.25375626366494</v>
      </c>
    </row>
    <row r="8648" spans="1:2" x14ac:dyDescent="0.25">
      <c r="A8648" s="264">
        <v>8579</v>
      </c>
      <c r="B8648" s="263">
        <v>153.84808711983976</v>
      </c>
    </row>
    <row r="8649" spans="1:2" x14ac:dyDescent="0.25">
      <c r="A8649" s="264">
        <v>8580</v>
      </c>
      <c r="B8649" s="263">
        <v>135.00504101460623</v>
      </c>
    </row>
    <row r="8650" spans="1:2" x14ac:dyDescent="0.25">
      <c r="A8650" s="264">
        <v>8581</v>
      </c>
      <c r="B8650" s="263">
        <v>134.57511638661649</v>
      </c>
    </row>
    <row r="8651" spans="1:2" x14ac:dyDescent="0.25">
      <c r="A8651" s="264">
        <v>8582</v>
      </c>
      <c r="B8651" s="263">
        <v>127.24203164976053</v>
      </c>
    </row>
    <row r="8652" spans="1:2" x14ac:dyDescent="0.25">
      <c r="A8652" s="264">
        <v>8583</v>
      </c>
      <c r="B8652" s="263">
        <v>140.76764840083814</v>
      </c>
    </row>
    <row r="8653" spans="1:2" x14ac:dyDescent="0.25">
      <c r="A8653" s="264">
        <v>8584</v>
      </c>
      <c r="B8653" s="263">
        <v>139.99493062232875</v>
      </c>
    </row>
    <row r="8654" spans="1:2" x14ac:dyDescent="0.25">
      <c r="A8654" s="264">
        <v>8585</v>
      </c>
      <c r="B8654" s="263">
        <v>90.833339997512326</v>
      </c>
    </row>
    <row r="8655" spans="1:2" x14ac:dyDescent="0.25">
      <c r="A8655" s="264">
        <v>8586</v>
      </c>
      <c r="B8655" s="263">
        <v>115.94502328630236</v>
      </c>
    </row>
    <row r="8656" spans="1:2" x14ac:dyDescent="0.25">
      <c r="A8656" s="264">
        <v>8587</v>
      </c>
      <c r="B8656" s="263">
        <v>131.67236354932808</v>
      </c>
    </row>
    <row r="8657" spans="1:2" x14ac:dyDescent="0.25">
      <c r="A8657" s="264">
        <v>8588</v>
      </c>
      <c r="B8657" s="263">
        <v>118.53337629542445</v>
      </c>
    </row>
    <row r="8658" spans="1:2" x14ac:dyDescent="0.25">
      <c r="A8658" s="264">
        <v>8589</v>
      </c>
      <c r="B8658" s="263">
        <v>111.47713442653236</v>
      </c>
    </row>
    <row r="8659" spans="1:2" x14ac:dyDescent="0.25">
      <c r="A8659" s="264">
        <v>8590</v>
      </c>
      <c r="B8659" s="263">
        <v>98.539055075417622</v>
      </c>
    </row>
    <row r="8660" spans="1:2" x14ac:dyDescent="0.25">
      <c r="A8660" s="264">
        <v>8591</v>
      </c>
      <c r="B8660" s="263">
        <v>129.84235675798638</v>
      </c>
    </row>
    <row r="8661" spans="1:2" x14ac:dyDescent="0.25">
      <c r="A8661" s="264">
        <v>8592</v>
      </c>
      <c r="B8661" s="263">
        <v>140.93711448850146</v>
      </c>
    </row>
    <row r="8662" spans="1:2" x14ac:dyDescent="0.25">
      <c r="A8662" s="264">
        <v>8593</v>
      </c>
      <c r="B8662" s="263">
        <v>91.606592732152734</v>
      </c>
    </row>
    <row r="8663" spans="1:2" x14ac:dyDescent="0.25">
      <c r="A8663" s="264">
        <v>8594</v>
      </c>
      <c r="B8663" s="263">
        <v>73.440263797970132</v>
      </c>
    </row>
    <row r="8664" spans="1:2" x14ac:dyDescent="0.25">
      <c r="A8664" s="264">
        <v>8595</v>
      </c>
      <c r="B8664" s="263">
        <v>122.63438127341855</v>
      </c>
    </row>
    <row r="8665" spans="1:2" x14ac:dyDescent="0.25">
      <c r="A8665" s="264">
        <v>8596</v>
      </c>
      <c r="B8665" s="263">
        <v>150.5027760367677</v>
      </c>
    </row>
    <row r="8666" spans="1:2" x14ac:dyDescent="0.25">
      <c r="A8666" s="264">
        <v>8597</v>
      </c>
      <c r="B8666" s="263">
        <v>158.46304717542324</v>
      </c>
    </row>
    <row r="8667" spans="1:2" x14ac:dyDescent="0.25">
      <c r="A8667" s="264">
        <v>8598</v>
      </c>
      <c r="B8667" s="263">
        <v>158.16595980045446</v>
      </c>
    </row>
    <row r="8668" spans="1:2" x14ac:dyDescent="0.25">
      <c r="A8668" s="264">
        <v>8599</v>
      </c>
      <c r="B8668" s="263">
        <v>155.33832773305699</v>
      </c>
    </row>
    <row r="8669" spans="1:2" x14ac:dyDescent="0.25">
      <c r="A8669" s="264">
        <v>8600</v>
      </c>
      <c r="B8669" s="263">
        <v>132.07131720945819</v>
      </c>
    </row>
    <row r="8670" spans="1:2" x14ac:dyDescent="0.25">
      <c r="A8670" s="264">
        <v>8601</v>
      </c>
      <c r="B8670" s="263">
        <v>117.49248016768833</v>
      </c>
    </row>
    <row r="8671" spans="1:2" x14ac:dyDescent="0.25">
      <c r="A8671" s="264">
        <v>8602</v>
      </c>
      <c r="B8671" s="263">
        <v>108.08406509961148</v>
      </c>
    </row>
    <row r="8672" spans="1:2" x14ac:dyDescent="0.25">
      <c r="A8672" s="264">
        <v>8603</v>
      </c>
      <c r="B8672" s="263">
        <v>124.45894264913755</v>
      </c>
    </row>
    <row r="8673" spans="1:2" x14ac:dyDescent="0.25">
      <c r="A8673" s="264">
        <v>8604</v>
      </c>
      <c r="B8673" s="263">
        <v>119.86169695602209</v>
      </c>
    </row>
    <row r="8674" spans="1:2" x14ac:dyDescent="0.25">
      <c r="A8674" s="264">
        <v>8605</v>
      </c>
      <c r="B8674" s="263">
        <v>96.413631720190352</v>
      </c>
    </row>
    <row r="8675" spans="1:2" x14ac:dyDescent="0.25">
      <c r="A8675" s="264">
        <v>8606</v>
      </c>
      <c r="B8675" s="263">
        <v>128.957351632876</v>
      </c>
    </row>
    <row r="8676" spans="1:2" x14ac:dyDescent="0.25">
      <c r="A8676" s="264">
        <v>8607</v>
      </c>
      <c r="B8676" s="263">
        <v>147.44332195789619</v>
      </c>
    </row>
    <row r="8677" spans="1:2" x14ac:dyDescent="0.25">
      <c r="A8677" s="264">
        <v>8608</v>
      </c>
      <c r="B8677" s="263">
        <v>117.79289533436555</v>
      </c>
    </row>
    <row r="8678" spans="1:2" x14ac:dyDescent="0.25">
      <c r="A8678" s="264">
        <v>8609</v>
      </c>
      <c r="B8678" s="263">
        <v>98.279454134670928</v>
      </c>
    </row>
    <row r="8679" spans="1:2" x14ac:dyDescent="0.25">
      <c r="A8679" s="264">
        <v>8610</v>
      </c>
      <c r="B8679" s="263">
        <v>156.87723357568979</v>
      </c>
    </row>
    <row r="8680" spans="1:2" x14ac:dyDescent="0.25">
      <c r="A8680" s="264">
        <v>8611</v>
      </c>
      <c r="B8680" s="263">
        <v>133.63103102286576</v>
      </c>
    </row>
    <row r="8681" spans="1:2" x14ac:dyDescent="0.25">
      <c r="A8681" s="264">
        <v>8612</v>
      </c>
      <c r="B8681" s="263">
        <v>100.28439324430029</v>
      </c>
    </row>
    <row r="8682" spans="1:2" x14ac:dyDescent="0.25">
      <c r="A8682" s="264">
        <v>8613</v>
      </c>
      <c r="B8682" s="263">
        <v>127.19826963105997</v>
      </c>
    </row>
    <row r="8683" spans="1:2" x14ac:dyDescent="0.25">
      <c r="A8683" s="264">
        <v>8614</v>
      </c>
      <c r="B8683" s="263">
        <v>102.4523881311145</v>
      </c>
    </row>
    <row r="8684" spans="1:2" x14ac:dyDescent="0.25">
      <c r="A8684" s="264">
        <v>8615</v>
      </c>
      <c r="B8684" s="263">
        <v>164.25124230382215</v>
      </c>
    </row>
    <row r="8685" spans="1:2" x14ac:dyDescent="0.25">
      <c r="A8685" s="264">
        <v>8616</v>
      </c>
      <c r="B8685" s="263">
        <v>123.80890000601485</v>
      </c>
    </row>
    <row r="8686" spans="1:2" x14ac:dyDescent="0.25">
      <c r="A8686" s="264">
        <v>8617</v>
      </c>
      <c r="B8686" s="263">
        <v>133.02072048767053</v>
      </c>
    </row>
    <row r="8687" spans="1:2" x14ac:dyDescent="0.25">
      <c r="A8687" s="264">
        <v>8618</v>
      </c>
      <c r="B8687" s="263">
        <v>99.405868614588783</v>
      </c>
    </row>
    <row r="8688" spans="1:2" x14ac:dyDescent="0.25">
      <c r="A8688" s="264">
        <v>8619</v>
      </c>
      <c r="B8688" s="263">
        <v>94.16057440505827</v>
      </c>
    </row>
    <row r="8689" spans="1:2" x14ac:dyDescent="0.25">
      <c r="A8689" s="264">
        <v>8620</v>
      </c>
      <c r="B8689" s="263">
        <v>136.44164253414559</v>
      </c>
    </row>
    <row r="8690" spans="1:2" x14ac:dyDescent="0.25">
      <c r="A8690" s="264">
        <v>8621</v>
      </c>
      <c r="B8690" s="263">
        <v>152.39637746343936</v>
      </c>
    </row>
    <row r="8691" spans="1:2" x14ac:dyDescent="0.25">
      <c r="A8691" s="264">
        <v>8622</v>
      </c>
      <c r="B8691" s="263">
        <v>117.67272067619757</v>
      </c>
    </row>
    <row r="8692" spans="1:2" x14ac:dyDescent="0.25">
      <c r="A8692" s="264">
        <v>8623</v>
      </c>
      <c r="B8692" s="263">
        <v>145.66072399952427</v>
      </c>
    </row>
    <row r="8693" spans="1:2" x14ac:dyDescent="0.25">
      <c r="A8693" s="264">
        <v>8624</v>
      </c>
      <c r="B8693" s="263">
        <v>115.68204699348928</v>
      </c>
    </row>
    <row r="8694" spans="1:2" x14ac:dyDescent="0.25">
      <c r="A8694" s="264">
        <v>8625</v>
      </c>
      <c r="B8694" s="263">
        <v>88.469027881160898</v>
      </c>
    </row>
    <row r="8695" spans="1:2" x14ac:dyDescent="0.25">
      <c r="A8695" s="264">
        <v>8626</v>
      </c>
      <c r="B8695" s="263">
        <v>156.37518995632746</v>
      </c>
    </row>
    <row r="8696" spans="1:2" x14ac:dyDescent="0.25">
      <c r="A8696" s="264">
        <v>8627</v>
      </c>
      <c r="B8696" s="263">
        <v>110.3007857127663</v>
      </c>
    </row>
    <row r="8697" spans="1:2" x14ac:dyDescent="0.25">
      <c r="A8697" s="264">
        <v>8628</v>
      </c>
      <c r="B8697" s="263">
        <v>134.58726701994476</v>
      </c>
    </row>
    <row r="8698" spans="1:2" x14ac:dyDescent="0.25">
      <c r="A8698" s="264">
        <v>8629</v>
      </c>
      <c r="B8698" s="263">
        <v>93.418176683202859</v>
      </c>
    </row>
    <row r="8699" spans="1:2" x14ac:dyDescent="0.25">
      <c r="A8699" s="264">
        <v>8630</v>
      </c>
      <c r="B8699" s="263">
        <v>141.73973115878189</v>
      </c>
    </row>
    <row r="8700" spans="1:2" x14ac:dyDescent="0.25">
      <c r="A8700" s="264">
        <v>8631</v>
      </c>
      <c r="B8700" s="263">
        <v>87.805475809968613</v>
      </c>
    </row>
    <row r="8701" spans="1:2" x14ac:dyDescent="0.25">
      <c r="A8701" s="264">
        <v>8632</v>
      </c>
      <c r="B8701" s="263">
        <v>152.69793356732532</v>
      </c>
    </row>
    <row r="8702" spans="1:2" x14ac:dyDescent="0.25">
      <c r="A8702" s="264">
        <v>8633</v>
      </c>
      <c r="B8702" s="263">
        <v>146.81281829239714</v>
      </c>
    </row>
    <row r="8703" spans="1:2" x14ac:dyDescent="0.25">
      <c r="A8703" s="264">
        <v>8634</v>
      </c>
      <c r="B8703" s="263">
        <v>121.58375666780918</v>
      </c>
    </row>
    <row r="8704" spans="1:2" x14ac:dyDescent="0.25">
      <c r="A8704" s="264">
        <v>8635</v>
      </c>
      <c r="B8704" s="263">
        <v>123.52775734949257</v>
      </c>
    </row>
    <row r="8705" spans="1:2" x14ac:dyDescent="0.25">
      <c r="A8705" s="264">
        <v>8636</v>
      </c>
      <c r="B8705" s="263">
        <v>130.02569269887678</v>
      </c>
    </row>
    <row r="8706" spans="1:2" x14ac:dyDescent="0.25">
      <c r="A8706" s="264">
        <v>8637</v>
      </c>
      <c r="B8706" s="263">
        <v>165.44993474552965</v>
      </c>
    </row>
    <row r="8707" spans="1:2" x14ac:dyDescent="0.25">
      <c r="A8707" s="264">
        <v>8638</v>
      </c>
      <c r="B8707" s="263">
        <v>118.68950838181306</v>
      </c>
    </row>
    <row r="8708" spans="1:2" x14ac:dyDescent="0.25">
      <c r="A8708" s="264">
        <v>8639</v>
      </c>
      <c r="B8708" s="263">
        <v>83.788350620781543</v>
      </c>
    </row>
    <row r="8709" spans="1:2" x14ac:dyDescent="0.25">
      <c r="A8709" s="264">
        <v>8640</v>
      </c>
      <c r="B8709" s="263">
        <v>147.40362921194952</v>
      </c>
    </row>
    <row r="8710" spans="1:2" x14ac:dyDescent="0.25">
      <c r="A8710" s="264">
        <v>8641</v>
      </c>
      <c r="B8710" s="263">
        <v>152.41694958582133</v>
      </c>
    </row>
    <row r="8711" spans="1:2" x14ac:dyDescent="0.25">
      <c r="A8711" s="264">
        <v>8642</v>
      </c>
      <c r="B8711" s="263">
        <v>100.90712109129943</v>
      </c>
    </row>
    <row r="8712" spans="1:2" x14ac:dyDescent="0.25">
      <c r="A8712" s="264">
        <v>8643</v>
      </c>
      <c r="B8712" s="263">
        <v>102.02584967448716</v>
      </c>
    </row>
    <row r="8713" spans="1:2" x14ac:dyDescent="0.25">
      <c r="A8713" s="264">
        <v>8644</v>
      </c>
      <c r="B8713" s="263">
        <v>143.26639932736964</v>
      </c>
    </row>
    <row r="8714" spans="1:2" x14ac:dyDescent="0.25">
      <c r="A8714" s="264">
        <v>8645</v>
      </c>
      <c r="B8714" s="263">
        <v>96.393840449855645</v>
      </c>
    </row>
    <row r="8715" spans="1:2" x14ac:dyDescent="0.25">
      <c r="A8715" s="264">
        <v>8646</v>
      </c>
      <c r="B8715" s="263">
        <v>85.317351560495368</v>
      </c>
    </row>
    <row r="8716" spans="1:2" x14ac:dyDescent="0.25">
      <c r="A8716" s="264">
        <v>8647</v>
      </c>
      <c r="B8716" s="263">
        <v>135.38724960061302</v>
      </c>
    </row>
    <row r="8717" spans="1:2" x14ac:dyDescent="0.25">
      <c r="A8717" s="264">
        <v>8648</v>
      </c>
      <c r="B8717" s="263">
        <v>129.23289346139526</v>
      </c>
    </row>
    <row r="8718" spans="1:2" x14ac:dyDescent="0.25">
      <c r="A8718" s="264">
        <v>8649</v>
      </c>
      <c r="B8718" s="263">
        <v>127.94697190947902</v>
      </c>
    </row>
    <row r="8719" spans="1:2" x14ac:dyDescent="0.25">
      <c r="A8719" s="264">
        <v>8650</v>
      </c>
      <c r="B8719" s="263">
        <v>126.07462992281025</v>
      </c>
    </row>
    <row r="8720" spans="1:2" x14ac:dyDescent="0.25">
      <c r="A8720" s="264">
        <v>8651</v>
      </c>
      <c r="B8720" s="263">
        <v>93.558785670594801</v>
      </c>
    </row>
    <row r="8721" spans="1:2" x14ac:dyDescent="0.25">
      <c r="A8721" s="264">
        <v>8652</v>
      </c>
      <c r="B8721" s="263">
        <v>174.87991192858215</v>
      </c>
    </row>
    <row r="8722" spans="1:2" x14ac:dyDescent="0.25">
      <c r="A8722" s="264">
        <v>8653</v>
      </c>
      <c r="B8722" s="263">
        <v>167.75896931715258</v>
      </c>
    </row>
    <row r="8723" spans="1:2" x14ac:dyDescent="0.25">
      <c r="A8723" s="264">
        <v>8654</v>
      </c>
      <c r="B8723" s="263">
        <v>120.95697160296146</v>
      </c>
    </row>
    <row r="8724" spans="1:2" x14ac:dyDescent="0.25">
      <c r="A8724" s="264">
        <v>8655</v>
      </c>
      <c r="B8724" s="263">
        <v>115.63858204212571</v>
      </c>
    </row>
    <row r="8725" spans="1:2" x14ac:dyDescent="0.25">
      <c r="A8725" s="264">
        <v>8656</v>
      </c>
      <c r="B8725" s="263">
        <v>113.2317206472662</v>
      </c>
    </row>
    <row r="8726" spans="1:2" x14ac:dyDescent="0.25">
      <c r="A8726" s="264">
        <v>8657</v>
      </c>
      <c r="B8726" s="263">
        <v>179.12622125220273</v>
      </c>
    </row>
    <row r="8727" spans="1:2" x14ac:dyDescent="0.25">
      <c r="A8727" s="264">
        <v>8658</v>
      </c>
      <c r="B8727" s="263">
        <v>121.23453456690024</v>
      </c>
    </row>
    <row r="8728" spans="1:2" x14ac:dyDescent="0.25">
      <c r="A8728" s="264">
        <v>8659</v>
      </c>
      <c r="B8728" s="263">
        <v>123.74662089583049</v>
      </c>
    </row>
    <row r="8729" spans="1:2" x14ac:dyDescent="0.25">
      <c r="A8729" s="264">
        <v>8660</v>
      </c>
      <c r="B8729" s="263">
        <v>110.57546914060524</v>
      </c>
    </row>
    <row r="8730" spans="1:2" x14ac:dyDescent="0.25">
      <c r="A8730" s="264">
        <v>8661</v>
      </c>
      <c r="B8730" s="263">
        <v>137.26432886515153</v>
      </c>
    </row>
    <row r="8731" spans="1:2" x14ac:dyDescent="0.25">
      <c r="A8731" s="264">
        <v>8662</v>
      </c>
      <c r="B8731" s="263">
        <v>93.632062883273079</v>
      </c>
    </row>
    <row r="8732" spans="1:2" x14ac:dyDescent="0.25">
      <c r="A8732" s="264">
        <v>8663</v>
      </c>
      <c r="B8732" s="263">
        <v>134.28367220879932</v>
      </c>
    </row>
    <row r="8733" spans="1:2" x14ac:dyDescent="0.25">
      <c r="A8733" s="264">
        <v>8664</v>
      </c>
      <c r="B8733" s="263">
        <v>79.3765618618975</v>
      </c>
    </row>
    <row r="8734" spans="1:2" x14ac:dyDescent="0.25">
      <c r="A8734" s="264">
        <v>8665</v>
      </c>
      <c r="B8734" s="263">
        <v>95.610428676850219</v>
      </c>
    </row>
    <row r="8735" spans="1:2" x14ac:dyDescent="0.25">
      <c r="A8735" s="264">
        <v>8666</v>
      </c>
      <c r="B8735" s="263">
        <v>93.890902593379167</v>
      </c>
    </row>
    <row r="8736" spans="1:2" x14ac:dyDescent="0.25">
      <c r="A8736" s="264">
        <v>8667</v>
      </c>
      <c r="B8736" s="263">
        <v>134.44745608908772</v>
      </c>
    </row>
    <row r="8737" spans="1:2" x14ac:dyDescent="0.25">
      <c r="A8737" s="264">
        <v>8668</v>
      </c>
      <c r="B8737" s="263">
        <v>111.86384658437379</v>
      </c>
    </row>
    <row r="8738" spans="1:2" x14ac:dyDescent="0.25">
      <c r="A8738" s="264">
        <v>8669</v>
      </c>
      <c r="B8738" s="263">
        <v>129.61267295192775</v>
      </c>
    </row>
    <row r="8739" spans="1:2" x14ac:dyDescent="0.25">
      <c r="A8739" s="264">
        <v>8670</v>
      </c>
      <c r="B8739" s="263">
        <v>179.528831596364</v>
      </c>
    </row>
    <row r="8740" spans="1:2" x14ac:dyDescent="0.25">
      <c r="A8740" s="264">
        <v>8671</v>
      </c>
      <c r="B8740" s="263">
        <v>107.22061112944755</v>
      </c>
    </row>
    <row r="8741" spans="1:2" x14ac:dyDescent="0.25">
      <c r="A8741" s="264">
        <v>8672</v>
      </c>
      <c r="B8741" s="263">
        <v>95.4300621668459</v>
      </c>
    </row>
    <row r="8742" spans="1:2" x14ac:dyDescent="0.25">
      <c r="A8742" s="264">
        <v>8673</v>
      </c>
      <c r="B8742" s="263">
        <v>57.686532810464662</v>
      </c>
    </row>
    <row r="8743" spans="1:2" x14ac:dyDescent="0.25">
      <c r="A8743" s="264">
        <v>8674</v>
      </c>
      <c r="B8743" s="263">
        <v>82.284176924834838</v>
      </c>
    </row>
    <row r="8744" spans="1:2" x14ac:dyDescent="0.25">
      <c r="A8744" s="264">
        <v>8675</v>
      </c>
      <c r="B8744" s="263">
        <v>139.39952457992067</v>
      </c>
    </row>
    <row r="8745" spans="1:2" x14ac:dyDescent="0.25">
      <c r="A8745" s="264">
        <v>8676</v>
      </c>
      <c r="B8745" s="263">
        <v>148.98533316996566</v>
      </c>
    </row>
    <row r="8746" spans="1:2" x14ac:dyDescent="0.25">
      <c r="A8746" s="264">
        <v>8677</v>
      </c>
      <c r="B8746" s="263">
        <v>128.19862948504758</v>
      </c>
    </row>
    <row r="8747" spans="1:2" x14ac:dyDescent="0.25">
      <c r="A8747" s="264">
        <v>8678</v>
      </c>
      <c r="B8747" s="263">
        <v>158.00182260317791</v>
      </c>
    </row>
    <row r="8748" spans="1:2" x14ac:dyDescent="0.25">
      <c r="A8748" s="264">
        <v>8679</v>
      </c>
      <c r="B8748" s="263">
        <v>125.29622563231182</v>
      </c>
    </row>
    <row r="8749" spans="1:2" x14ac:dyDescent="0.25">
      <c r="A8749" s="264">
        <v>8680</v>
      </c>
      <c r="B8749" s="263">
        <v>115.78114409245225</v>
      </c>
    </row>
    <row r="8750" spans="1:2" x14ac:dyDescent="0.25">
      <c r="A8750" s="264">
        <v>8681</v>
      </c>
      <c r="B8750" s="263">
        <v>144.25315050139068</v>
      </c>
    </row>
    <row r="8751" spans="1:2" x14ac:dyDescent="0.25">
      <c r="A8751" s="264">
        <v>8682</v>
      </c>
      <c r="B8751" s="263">
        <v>100.74190842640911</v>
      </c>
    </row>
    <row r="8752" spans="1:2" x14ac:dyDescent="0.25">
      <c r="A8752" s="264">
        <v>8683</v>
      </c>
      <c r="B8752" s="263">
        <v>159.59131804536284</v>
      </c>
    </row>
    <row r="8753" spans="1:2" x14ac:dyDescent="0.25">
      <c r="A8753" s="264">
        <v>8684</v>
      </c>
      <c r="B8753" s="263">
        <v>87.724817227580772</v>
      </c>
    </row>
    <row r="8754" spans="1:2" x14ac:dyDescent="0.25">
      <c r="A8754" s="264">
        <v>8685</v>
      </c>
      <c r="B8754" s="263">
        <v>98.921691280867549</v>
      </c>
    </row>
    <row r="8755" spans="1:2" x14ac:dyDescent="0.25">
      <c r="A8755" s="264">
        <v>8686</v>
      </c>
      <c r="B8755" s="263">
        <v>130.54526349604288</v>
      </c>
    </row>
    <row r="8756" spans="1:2" x14ac:dyDescent="0.25">
      <c r="A8756" s="264">
        <v>8687</v>
      </c>
      <c r="B8756" s="263">
        <v>92.42215790790577</v>
      </c>
    </row>
    <row r="8757" spans="1:2" x14ac:dyDescent="0.25">
      <c r="A8757" s="264">
        <v>8688</v>
      </c>
      <c r="B8757" s="263">
        <v>95.38543407508763</v>
      </c>
    </row>
    <row r="8758" spans="1:2" x14ac:dyDescent="0.25">
      <c r="A8758" s="264">
        <v>8689</v>
      </c>
      <c r="B8758" s="263">
        <v>116.46443706636823</v>
      </c>
    </row>
    <row r="8759" spans="1:2" x14ac:dyDescent="0.25">
      <c r="A8759" s="264">
        <v>8690</v>
      </c>
      <c r="B8759" s="263">
        <v>147.06065900108766</v>
      </c>
    </row>
    <row r="8760" spans="1:2" x14ac:dyDescent="0.25">
      <c r="A8760" s="264">
        <v>8691</v>
      </c>
      <c r="B8760" s="263">
        <v>110.42159430860522</v>
      </c>
    </row>
    <row r="8761" spans="1:2" x14ac:dyDescent="0.25">
      <c r="A8761" s="264">
        <v>8692</v>
      </c>
      <c r="B8761" s="263">
        <v>125.96625910347402</v>
      </c>
    </row>
    <row r="8762" spans="1:2" x14ac:dyDescent="0.25">
      <c r="A8762" s="264">
        <v>8693</v>
      </c>
      <c r="B8762" s="263">
        <v>153.59664820593585</v>
      </c>
    </row>
    <row r="8763" spans="1:2" x14ac:dyDescent="0.25">
      <c r="A8763" s="264">
        <v>8694</v>
      </c>
      <c r="B8763" s="263">
        <v>133.57873226745096</v>
      </c>
    </row>
    <row r="8764" spans="1:2" x14ac:dyDescent="0.25">
      <c r="A8764" s="264">
        <v>8695</v>
      </c>
      <c r="B8764" s="263">
        <v>110.78343101852386</v>
      </c>
    </row>
    <row r="8765" spans="1:2" x14ac:dyDescent="0.25">
      <c r="A8765" s="264">
        <v>8696</v>
      </c>
      <c r="B8765" s="263">
        <v>123.85439313996733</v>
      </c>
    </row>
    <row r="8766" spans="1:2" x14ac:dyDescent="0.25">
      <c r="A8766" s="264">
        <v>8697</v>
      </c>
      <c r="B8766" s="263">
        <v>114.78839595531028</v>
      </c>
    </row>
    <row r="8767" spans="1:2" x14ac:dyDescent="0.25">
      <c r="A8767" s="264">
        <v>8698</v>
      </c>
      <c r="B8767" s="263">
        <v>79.113304553272343</v>
      </c>
    </row>
    <row r="8768" spans="1:2" x14ac:dyDescent="0.25">
      <c r="A8768" s="264">
        <v>8699</v>
      </c>
      <c r="B8768" s="263">
        <v>122.21092901687273</v>
      </c>
    </row>
    <row r="8769" spans="1:2" x14ac:dyDescent="0.25">
      <c r="A8769" s="264">
        <v>8700</v>
      </c>
      <c r="B8769" s="263">
        <v>113.02748867239956</v>
      </c>
    </row>
    <row r="8770" spans="1:2" x14ac:dyDescent="0.25">
      <c r="A8770" s="264">
        <v>8701</v>
      </c>
      <c r="B8770" s="263">
        <v>105.54249912686393</v>
      </c>
    </row>
    <row r="8771" spans="1:2" x14ac:dyDescent="0.25">
      <c r="A8771" s="264">
        <v>8702</v>
      </c>
      <c r="B8771" s="263">
        <v>128.97553573918515</v>
      </c>
    </row>
    <row r="8772" spans="1:2" x14ac:dyDescent="0.25">
      <c r="A8772" s="264">
        <v>8703</v>
      </c>
      <c r="B8772" s="263">
        <v>133.03268010219497</v>
      </c>
    </row>
    <row r="8773" spans="1:2" x14ac:dyDescent="0.25">
      <c r="A8773" s="264">
        <v>8704</v>
      </c>
      <c r="B8773" s="263">
        <v>114.03050938968616</v>
      </c>
    </row>
    <row r="8774" spans="1:2" x14ac:dyDescent="0.25">
      <c r="A8774" s="264">
        <v>8705</v>
      </c>
      <c r="B8774" s="263">
        <v>75.267555528290018</v>
      </c>
    </row>
    <row r="8775" spans="1:2" x14ac:dyDescent="0.25">
      <c r="A8775" s="264">
        <v>8706</v>
      </c>
      <c r="B8775" s="263">
        <v>148.14915023534718</v>
      </c>
    </row>
    <row r="8776" spans="1:2" x14ac:dyDescent="0.25">
      <c r="A8776" s="264">
        <v>8707</v>
      </c>
      <c r="B8776" s="263">
        <v>124.96431846360316</v>
      </c>
    </row>
    <row r="8777" spans="1:2" x14ac:dyDescent="0.25">
      <c r="A8777" s="264">
        <v>8708</v>
      </c>
      <c r="B8777" s="263">
        <v>108.36130288095789</v>
      </c>
    </row>
    <row r="8778" spans="1:2" x14ac:dyDescent="0.25">
      <c r="A8778" s="264">
        <v>8709</v>
      </c>
      <c r="B8778" s="263">
        <v>159.89841589085242</v>
      </c>
    </row>
    <row r="8779" spans="1:2" x14ac:dyDescent="0.25">
      <c r="A8779" s="264">
        <v>8710</v>
      </c>
      <c r="B8779" s="263">
        <v>120.06367925974105</v>
      </c>
    </row>
    <row r="8780" spans="1:2" x14ac:dyDescent="0.25">
      <c r="A8780" s="264">
        <v>8711</v>
      </c>
      <c r="B8780" s="263">
        <v>103.44506933787841</v>
      </c>
    </row>
    <row r="8781" spans="1:2" x14ac:dyDescent="0.25">
      <c r="A8781" s="264">
        <v>8712</v>
      </c>
      <c r="B8781" s="263">
        <v>135.84280003228352</v>
      </c>
    </row>
    <row r="8782" spans="1:2" x14ac:dyDescent="0.25">
      <c r="A8782" s="264">
        <v>8713</v>
      </c>
      <c r="B8782" s="263">
        <v>149.00081924173639</v>
      </c>
    </row>
    <row r="8783" spans="1:2" x14ac:dyDescent="0.25">
      <c r="A8783" s="264">
        <v>8714</v>
      </c>
      <c r="B8783" s="263">
        <v>141.25955529723529</v>
      </c>
    </row>
    <row r="8784" spans="1:2" x14ac:dyDescent="0.25">
      <c r="A8784" s="264">
        <v>8715</v>
      </c>
      <c r="B8784" s="263">
        <v>186.60455594232482</v>
      </c>
    </row>
    <row r="8785" spans="1:2" x14ac:dyDescent="0.25">
      <c r="A8785" s="264">
        <v>8716</v>
      </c>
      <c r="B8785" s="263">
        <v>178.48093591985071</v>
      </c>
    </row>
    <row r="8786" spans="1:2" x14ac:dyDescent="0.25">
      <c r="A8786" s="264">
        <v>8717</v>
      </c>
      <c r="B8786" s="263">
        <v>82.90926574249329</v>
      </c>
    </row>
    <row r="8787" spans="1:2" x14ac:dyDescent="0.25">
      <c r="A8787" s="264">
        <v>8718</v>
      </c>
      <c r="B8787" s="263">
        <v>145.58332333971822</v>
      </c>
    </row>
    <row r="8788" spans="1:2" x14ac:dyDescent="0.25">
      <c r="A8788" s="264">
        <v>8719</v>
      </c>
      <c r="B8788" s="263">
        <v>93.02263700612437</v>
      </c>
    </row>
    <row r="8789" spans="1:2" x14ac:dyDescent="0.25">
      <c r="A8789" s="264">
        <v>8720</v>
      </c>
      <c r="B8789" s="263">
        <v>132.09275095673652</v>
      </c>
    </row>
    <row r="8790" spans="1:2" x14ac:dyDescent="0.25">
      <c r="A8790" s="264">
        <v>8721</v>
      </c>
      <c r="B8790" s="263">
        <v>132.63169602971024</v>
      </c>
    </row>
    <row r="8791" spans="1:2" x14ac:dyDescent="0.25">
      <c r="A8791" s="264">
        <v>8722</v>
      </c>
      <c r="B8791" s="263">
        <v>89.640534202736305</v>
      </c>
    </row>
    <row r="8792" spans="1:2" x14ac:dyDescent="0.25">
      <c r="A8792" s="264">
        <v>8723</v>
      </c>
      <c r="B8792" s="263">
        <v>115.5498987014347</v>
      </c>
    </row>
    <row r="8793" spans="1:2" x14ac:dyDescent="0.25">
      <c r="A8793" s="264">
        <v>8724</v>
      </c>
      <c r="B8793" s="263">
        <v>136.03380587146779</v>
      </c>
    </row>
    <row r="8794" spans="1:2" x14ac:dyDescent="0.25">
      <c r="A8794" s="264">
        <v>8725</v>
      </c>
      <c r="B8794" s="263">
        <v>82.127027549093896</v>
      </c>
    </row>
    <row r="8795" spans="1:2" x14ac:dyDescent="0.25">
      <c r="A8795" s="264">
        <v>8726</v>
      </c>
      <c r="B8795" s="263">
        <v>127.2431406159798</v>
      </c>
    </row>
    <row r="8796" spans="1:2" x14ac:dyDescent="0.25">
      <c r="A8796" s="264">
        <v>8727</v>
      </c>
      <c r="B8796" s="263">
        <v>89.981168325432492</v>
      </c>
    </row>
    <row r="8797" spans="1:2" x14ac:dyDescent="0.25">
      <c r="A8797" s="264">
        <v>8728</v>
      </c>
      <c r="B8797" s="263">
        <v>116.99729384170467</v>
      </c>
    </row>
    <row r="8798" spans="1:2" x14ac:dyDescent="0.25">
      <c r="A8798" s="264">
        <v>8729</v>
      </c>
      <c r="B8798" s="263">
        <v>85.669175446198793</v>
      </c>
    </row>
    <row r="8799" spans="1:2" x14ac:dyDescent="0.25">
      <c r="A8799" s="264">
        <v>8730</v>
      </c>
      <c r="B8799" s="263">
        <v>155.63988666048937</v>
      </c>
    </row>
    <row r="8800" spans="1:2" x14ac:dyDescent="0.25">
      <c r="A8800" s="264">
        <v>8731</v>
      </c>
      <c r="B8800" s="263">
        <v>89.030407600056535</v>
      </c>
    </row>
    <row r="8801" spans="1:2" x14ac:dyDescent="0.25">
      <c r="A8801" s="264">
        <v>8732</v>
      </c>
      <c r="B8801" s="263">
        <v>124.0354535770978</v>
      </c>
    </row>
    <row r="8802" spans="1:2" x14ac:dyDescent="0.25">
      <c r="A8802" s="264">
        <v>8733</v>
      </c>
      <c r="B8802" s="263">
        <v>121.66725141053374</v>
      </c>
    </row>
    <row r="8803" spans="1:2" x14ac:dyDescent="0.25">
      <c r="A8803" s="264">
        <v>8734</v>
      </c>
      <c r="B8803" s="263">
        <v>74.294192796921266</v>
      </c>
    </row>
    <row r="8804" spans="1:2" x14ac:dyDescent="0.25">
      <c r="A8804" s="264">
        <v>8735</v>
      </c>
      <c r="B8804" s="263">
        <v>96.011357494608546</v>
      </c>
    </row>
    <row r="8805" spans="1:2" x14ac:dyDescent="0.25">
      <c r="A8805" s="264">
        <v>8736</v>
      </c>
      <c r="B8805" s="263">
        <v>108.70907354874674</v>
      </c>
    </row>
    <row r="8806" spans="1:2" x14ac:dyDescent="0.25">
      <c r="A8806" s="264">
        <v>8737</v>
      </c>
      <c r="B8806" s="263">
        <v>96.239248729581263</v>
      </c>
    </row>
    <row r="8807" spans="1:2" x14ac:dyDescent="0.25">
      <c r="A8807" s="264">
        <v>8738</v>
      </c>
      <c r="B8807" s="263">
        <v>136.59818735892046</v>
      </c>
    </row>
    <row r="8808" spans="1:2" x14ac:dyDescent="0.25">
      <c r="A8808" s="264">
        <v>8739</v>
      </c>
      <c r="B8808" s="263">
        <v>108.72116269845203</v>
      </c>
    </row>
    <row r="8809" spans="1:2" x14ac:dyDescent="0.25">
      <c r="A8809" s="264">
        <v>8740</v>
      </c>
      <c r="B8809" s="263">
        <v>78.429665916233759</v>
      </c>
    </row>
    <row r="8810" spans="1:2" x14ac:dyDescent="0.25">
      <c r="A8810" s="264">
        <v>8741</v>
      </c>
      <c r="B8810" s="263">
        <v>143.25917498360846</v>
      </c>
    </row>
    <row r="8811" spans="1:2" x14ac:dyDescent="0.25">
      <c r="A8811" s="264">
        <v>8742</v>
      </c>
      <c r="B8811" s="263">
        <v>162.69056257668632</v>
      </c>
    </row>
    <row r="8812" spans="1:2" x14ac:dyDescent="0.25">
      <c r="A8812" s="264">
        <v>8743</v>
      </c>
      <c r="B8812" s="263">
        <v>145.28880030607812</v>
      </c>
    </row>
    <row r="8813" spans="1:2" x14ac:dyDescent="0.25">
      <c r="A8813" s="264">
        <v>8744</v>
      </c>
      <c r="B8813" s="263">
        <v>125.03759064859727</v>
      </c>
    </row>
    <row r="8814" spans="1:2" x14ac:dyDescent="0.25">
      <c r="A8814" s="264">
        <v>8745</v>
      </c>
      <c r="B8814" s="263">
        <v>117.73057661633256</v>
      </c>
    </row>
    <row r="8815" spans="1:2" x14ac:dyDescent="0.25">
      <c r="A8815" s="264">
        <v>8746</v>
      </c>
      <c r="B8815" s="263">
        <v>109.36941129401089</v>
      </c>
    </row>
    <row r="8816" spans="1:2" x14ac:dyDescent="0.25">
      <c r="A8816" s="264">
        <v>8747</v>
      </c>
      <c r="B8816" s="263">
        <v>132.64239713605406</v>
      </c>
    </row>
    <row r="8817" spans="1:2" x14ac:dyDescent="0.25">
      <c r="A8817" s="264">
        <v>8748</v>
      </c>
      <c r="B8817" s="263">
        <v>149.7681153780735</v>
      </c>
    </row>
    <row r="8818" spans="1:2" x14ac:dyDescent="0.25">
      <c r="A8818" s="264">
        <v>8749</v>
      </c>
      <c r="B8818" s="263">
        <v>149.71699658239672</v>
      </c>
    </row>
    <row r="8819" spans="1:2" x14ac:dyDescent="0.25">
      <c r="A8819" s="264">
        <v>8750</v>
      </c>
      <c r="B8819" s="263">
        <v>113.37235402573782</v>
      </c>
    </row>
    <row r="8820" spans="1:2" x14ac:dyDescent="0.25">
      <c r="A8820" s="264">
        <v>8751</v>
      </c>
      <c r="B8820" s="263">
        <v>150.42025394066653</v>
      </c>
    </row>
    <row r="8821" spans="1:2" x14ac:dyDescent="0.25">
      <c r="A8821" s="264">
        <v>8752</v>
      </c>
      <c r="B8821" s="263">
        <v>110.98708585299507</v>
      </c>
    </row>
    <row r="8822" spans="1:2" x14ac:dyDescent="0.25">
      <c r="A8822" s="264">
        <v>8753</v>
      </c>
      <c r="B8822" s="263">
        <v>155.89028970801149</v>
      </c>
    </row>
    <row r="8823" spans="1:2" x14ac:dyDescent="0.25">
      <c r="A8823" s="264">
        <v>8754</v>
      </c>
      <c r="B8823" s="263">
        <v>144.64444926057351</v>
      </c>
    </row>
    <row r="8824" spans="1:2" x14ac:dyDescent="0.25">
      <c r="A8824" s="264">
        <v>8755</v>
      </c>
      <c r="B8824" s="263">
        <v>106.19026651775206</v>
      </c>
    </row>
    <row r="8825" spans="1:2" x14ac:dyDescent="0.25">
      <c r="A8825" s="264">
        <v>8756</v>
      </c>
      <c r="B8825" s="263">
        <v>104.53862885822332</v>
      </c>
    </row>
    <row r="8826" spans="1:2" x14ac:dyDescent="0.25">
      <c r="A8826" s="264">
        <v>8757</v>
      </c>
      <c r="B8826" s="263">
        <v>102.06679347536485</v>
      </c>
    </row>
    <row r="8827" spans="1:2" x14ac:dyDescent="0.25">
      <c r="A8827" s="264">
        <v>8758</v>
      </c>
      <c r="B8827" s="263">
        <v>87.876018846032309</v>
      </c>
    </row>
    <row r="8828" spans="1:2" x14ac:dyDescent="0.25">
      <c r="A8828" s="264">
        <v>8759</v>
      </c>
      <c r="B8828" s="263">
        <v>81.066083742386468</v>
      </c>
    </row>
    <row r="8829" spans="1:2" x14ac:dyDescent="0.25">
      <c r="A8829" s="264">
        <v>8760</v>
      </c>
      <c r="B8829" s="263">
        <v>140.93326389965983</v>
      </c>
    </row>
    <row r="8830" spans="1:2" x14ac:dyDescent="0.25">
      <c r="A8830" s="264">
        <v>8761</v>
      </c>
      <c r="B8830" s="263">
        <v>126.86400631181402</v>
      </c>
    </row>
    <row r="8831" spans="1:2" x14ac:dyDescent="0.25">
      <c r="A8831" s="264">
        <v>8762</v>
      </c>
      <c r="B8831" s="263">
        <v>99.942567510269754</v>
      </c>
    </row>
    <row r="8832" spans="1:2" x14ac:dyDescent="0.25">
      <c r="A8832" s="264">
        <v>8763</v>
      </c>
      <c r="B8832" s="263">
        <v>100.94458712594979</v>
      </c>
    </row>
    <row r="8833" spans="1:2" x14ac:dyDescent="0.25">
      <c r="A8833" s="264">
        <v>8764</v>
      </c>
      <c r="B8833" s="263">
        <v>96.743894669979653</v>
      </c>
    </row>
    <row r="8834" spans="1:2" x14ac:dyDescent="0.25">
      <c r="A8834" s="264">
        <v>8765</v>
      </c>
      <c r="B8834" s="263">
        <v>100.41592621669577</v>
      </c>
    </row>
    <row r="8835" spans="1:2" x14ac:dyDescent="0.25">
      <c r="A8835" s="264">
        <v>8766</v>
      </c>
      <c r="B8835" s="263">
        <v>156.70464938709961</v>
      </c>
    </row>
    <row r="8836" spans="1:2" x14ac:dyDescent="0.25">
      <c r="A8836" s="264">
        <v>8767</v>
      </c>
      <c r="B8836" s="263">
        <v>124.71956652600809</v>
      </c>
    </row>
    <row r="8837" spans="1:2" x14ac:dyDescent="0.25">
      <c r="A8837" s="264">
        <v>8768</v>
      </c>
      <c r="B8837" s="263">
        <v>147.99987307007396</v>
      </c>
    </row>
    <row r="8838" spans="1:2" x14ac:dyDescent="0.25">
      <c r="A8838" s="264">
        <v>8769</v>
      </c>
      <c r="B8838" s="263">
        <v>136.56263711166531</v>
      </c>
    </row>
    <row r="8839" spans="1:2" x14ac:dyDescent="0.25">
      <c r="A8839" s="264">
        <v>8770</v>
      </c>
      <c r="B8839" s="263">
        <v>129.56931796616908</v>
      </c>
    </row>
    <row r="8840" spans="1:2" x14ac:dyDescent="0.25">
      <c r="A8840" s="264">
        <v>8771</v>
      </c>
      <c r="B8840" s="263">
        <v>148.56827659635576</v>
      </c>
    </row>
    <row r="8841" spans="1:2" x14ac:dyDescent="0.25">
      <c r="A8841" s="264">
        <v>8772</v>
      </c>
      <c r="B8841" s="263">
        <v>110.28830684195677</v>
      </c>
    </row>
    <row r="8842" spans="1:2" x14ac:dyDescent="0.25">
      <c r="A8842" s="264">
        <v>8773</v>
      </c>
      <c r="B8842" s="263">
        <v>147.45414278985339</v>
      </c>
    </row>
    <row r="8843" spans="1:2" x14ac:dyDescent="0.25">
      <c r="A8843" s="264">
        <v>8774</v>
      </c>
      <c r="B8843" s="263">
        <v>59.442522120406309</v>
      </c>
    </row>
    <row r="8844" spans="1:2" x14ac:dyDescent="0.25">
      <c r="A8844" s="264">
        <v>8775</v>
      </c>
      <c r="B8844" s="263">
        <v>130.19532903597073</v>
      </c>
    </row>
    <row r="8845" spans="1:2" x14ac:dyDescent="0.25">
      <c r="A8845" s="264">
        <v>8776</v>
      </c>
      <c r="B8845" s="263">
        <v>103.98078721221934</v>
      </c>
    </row>
    <row r="8846" spans="1:2" x14ac:dyDescent="0.25">
      <c r="A8846" s="264">
        <v>8777</v>
      </c>
      <c r="B8846" s="263">
        <v>98.577956728106699</v>
      </c>
    </row>
    <row r="8847" spans="1:2" x14ac:dyDescent="0.25">
      <c r="A8847" s="264">
        <v>8778</v>
      </c>
      <c r="B8847" s="263">
        <v>118.85582958155358</v>
      </c>
    </row>
    <row r="8848" spans="1:2" x14ac:dyDescent="0.25">
      <c r="A8848" s="264">
        <v>8779</v>
      </c>
      <c r="B8848" s="263">
        <v>106.46992169320876</v>
      </c>
    </row>
    <row r="8849" spans="1:2" x14ac:dyDescent="0.25">
      <c r="A8849" s="264">
        <v>8780</v>
      </c>
      <c r="B8849" s="263">
        <v>138.28076999448317</v>
      </c>
    </row>
    <row r="8850" spans="1:2" x14ac:dyDescent="0.25">
      <c r="A8850" s="264">
        <v>8781</v>
      </c>
      <c r="B8850" s="263">
        <v>72.591624153657591</v>
      </c>
    </row>
    <row r="8851" spans="1:2" x14ac:dyDescent="0.25">
      <c r="A8851" s="264">
        <v>8782</v>
      </c>
      <c r="B8851" s="263">
        <v>101.50248286715302</v>
      </c>
    </row>
    <row r="8852" spans="1:2" x14ac:dyDescent="0.25">
      <c r="A8852" s="264">
        <v>8783</v>
      </c>
      <c r="B8852" s="263">
        <v>137.3349390877579</v>
      </c>
    </row>
    <row r="8853" spans="1:2" x14ac:dyDescent="0.25">
      <c r="A8853" s="264">
        <v>8784</v>
      </c>
      <c r="B8853" s="263">
        <v>153.97302162386529</v>
      </c>
    </row>
    <row r="8854" spans="1:2" x14ac:dyDescent="0.25">
      <c r="A8854" s="264">
        <v>8785</v>
      </c>
      <c r="B8854" s="263">
        <v>131.24677977570633</v>
      </c>
    </row>
    <row r="8855" spans="1:2" x14ac:dyDescent="0.25">
      <c r="A8855" s="264">
        <v>8786</v>
      </c>
      <c r="B8855" s="263">
        <v>128.67072595828992</v>
      </c>
    </row>
    <row r="8856" spans="1:2" x14ac:dyDescent="0.25">
      <c r="A8856" s="264">
        <v>8787</v>
      </c>
      <c r="B8856" s="263">
        <v>137.13454385104822</v>
      </c>
    </row>
    <row r="8857" spans="1:2" x14ac:dyDescent="0.25">
      <c r="A8857" s="264">
        <v>8788</v>
      </c>
      <c r="B8857" s="263">
        <v>167.95814711890006</v>
      </c>
    </row>
    <row r="8858" spans="1:2" x14ac:dyDescent="0.25">
      <c r="A8858" s="264">
        <v>8789</v>
      </c>
      <c r="B8858" s="263">
        <v>100.82114104656625</v>
      </c>
    </row>
    <row r="8859" spans="1:2" x14ac:dyDescent="0.25">
      <c r="A8859" s="264">
        <v>8790</v>
      </c>
      <c r="B8859" s="263">
        <v>96.14030252795277</v>
      </c>
    </row>
    <row r="8860" spans="1:2" x14ac:dyDescent="0.25">
      <c r="A8860" s="264">
        <v>8791</v>
      </c>
      <c r="B8860" s="263">
        <v>90.204452820554806</v>
      </c>
    </row>
    <row r="8861" spans="1:2" x14ac:dyDescent="0.25">
      <c r="A8861" s="264">
        <v>8792</v>
      </c>
      <c r="B8861" s="263">
        <v>132.65488082200847</v>
      </c>
    </row>
    <row r="8862" spans="1:2" x14ac:dyDescent="0.25">
      <c r="A8862" s="264">
        <v>8793</v>
      </c>
      <c r="B8862" s="263">
        <v>86.828937024264675</v>
      </c>
    </row>
    <row r="8863" spans="1:2" x14ac:dyDescent="0.25">
      <c r="A8863" s="264">
        <v>8794</v>
      </c>
      <c r="B8863" s="263">
        <v>88.723177947220819</v>
      </c>
    </row>
    <row r="8864" spans="1:2" x14ac:dyDescent="0.25">
      <c r="A8864" s="264">
        <v>8795</v>
      </c>
      <c r="B8864" s="263">
        <v>140.66054312076577</v>
      </c>
    </row>
    <row r="8865" spans="1:2" x14ac:dyDescent="0.25">
      <c r="A8865" s="264">
        <v>8796</v>
      </c>
      <c r="B8865" s="263">
        <v>127.27702044290746</v>
      </c>
    </row>
    <row r="8866" spans="1:2" x14ac:dyDescent="0.25">
      <c r="A8866" s="264">
        <v>8797</v>
      </c>
      <c r="B8866" s="263">
        <v>142.74165032203302</v>
      </c>
    </row>
    <row r="8867" spans="1:2" x14ac:dyDescent="0.25">
      <c r="A8867" s="264">
        <v>8798</v>
      </c>
      <c r="B8867" s="263">
        <v>98.371679924826836</v>
      </c>
    </row>
    <row r="8868" spans="1:2" x14ac:dyDescent="0.25">
      <c r="A8868" s="264">
        <v>8799</v>
      </c>
      <c r="B8868" s="263">
        <v>71.869641802151364</v>
      </c>
    </row>
    <row r="8869" spans="1:2" x14ac:dyDescent="0.25">
      <c r="A8869" s="264">
        <v>8800</v>
      </c>
      <c r="B8869" s="263">
        <v>85.04748485858218</v>
      </c>
    </row>
    <row r="8870" spans="1:2" x14ac:dyDescent="0.25">
      <c r="A8870" s="264">
        <v>8801</v>
      </c>
      <c r="B8870" s="263">
        <v>133.12653874379933</v>
      </c>
    </row>
    <row r="8871" spans="1:2" x14ac:dyDescent="0.25">
      <c r="A8871" s="264">
        <v>8802</v>
      </c>
      <c r="B8871" s="263">
        <v>95.164404985723337</v>
      </c>
    </row>
    <row r="8872" spans="1:2" x14ac:dyDescent="0.25">
      <c r="A8872" s="264">
        <v>8803</v>
      </c>
      <c r="B8872" s="263">
        <v>167.28217390793407</v>
      </c>
    </row>
    <row r="8873" spans="1:2" x14ac:dyDescent="0.25">
      <c r="A8873" s="264">
        <v>8804</v>
      </c>
      <c r="B8873" s="263">
        <v>135.05009433011188</v>
      </c>
    </row>
    <row r="8874" spans="1:2" x14ac:dyDescent="0.25">
      <c r="A8874" s="264">
        <v>8805</v>
      </c>
      <c r="B8874" s="263">
        <v>114.82679220751886</v>
      </c>
    </row>
    <row r="8875" spans="1:2" x14ac:dyDescent="0.25">
      <c r="A8875" s="264">
        <v>8806</v>
      </c>
      <c r="B8875" s="263">
        <v>117.87243329069445</v>
      </c>
    </row>
    <row r="8876" spans="1:2" x14ac:dyDescent="0.25">
      <c r="A8876" s="264">
        <v>8807</v>
      </c>
      <c r="B8876" s="263">
        <v>147.06462665283965</v>
      </c>
    </row>
    <row r="8877" spans="1:2" x14ac:dyDescent="0.25">
      <c r="A8877" s="264">
        <v>8808</v>
      </c>
      <c r="B8877" s="263">
        <v>112.42414646347598</v>
      </c>
    </row>
    <row r="8878" spans="1:2" x14ac:dyDescent="0.25">
      <c r="A8878" s="264">
        <v>8809</v>
      </c>
      <c r="B8878" s="263">
        <v>106.0812488964329</v>
      </c>
    </row>
    <row r="8879" spans="1:2" x14ac:dyDescent="0.25">
      <c r="A8879" s="264">
        <v>8810</v>
      </c>
      <c r="B8879" s="263">
        <v>98.816551740098333</v>
      </c>
    </row>
    <row r="8880" spans="1:2" x14ac:dyDescent="0.25">
      <c r="A8880" s="264">
        <v>8811</v>
      </c>
      <c r="B8880" s="263">
        <v>109.44323405224246</v>
      </c>
    </row>
    <row r="8881" spans="1:2" x14ac:dyDescent="0.25">
      <c r="A8881" s="264">
        <v>8812</v>
      </c>
      <c r="B8881" s="263">
        <v>113.88233652680144</v>
      </c>
    </row>
    <row r="8882" spans="1:2" x14ac:dyDescent="0.25">
      <c r="A8882" s="264">
        <v>8813</v>
      </c>
      <c r="B8882" s="263">
        <v>164.39334864812685</v>
      </c>
    </row>
    <row r="8883" spans="1:2" x14ac:dyDescent="0.25">
      <c r="A8883" s="264">
        <v>8814</v>
      </c>
      <c r="B8883" s="263">
        <v>173.59393224979661</v>
      </c>
    </row>
    <row r="8884" spans="1:2" x14ac:dyDescent="0.25">
      <c r="A8884" s="264">
        <v>8815</v>
      </c>
      <c r="B8884" s="263">
        <v>92.77311807572616</v>
      </c>
    </row>
    <row r="8885" spans="1:2" x14ac:dyDescent="0.25">
      <c r="A8885" s="264">
        <v>8816</v>
      </c>
      <c r="B8885" s="263">
        <v>124.65722820852369</v>
      </c>
    </row>
    <row r="8886" spans="1:2" x14ac:dyDescent="0.25">
      <c r="A8886" s="264">
        <v>8817</v>
      </c>
      <c r="B8886" s="263">
        <v>130.97774005901331</v>
      </c>
    </row>
    <row r="8887" spans="1:2" x14ac:dyDescent="0.25">
      <c r="A8887" s="264">
        <v>8818</v>
      </c>
      <c r="B8887" s="263">
        <v>78.848749743125396</v>
      </c>
    </row>
    <row r="8888" spans="1:2" x14ac:dyDescent="0.25">
      <c r="A8888" s="264">
        <v>8819</v>
      </c>
      <c r="B8888" s="263">
        <v>139.49883817573124</v>
      </c>
    </row>
    <row r="8889" spans="1:2" x14ac:dyDescent="0.25">
      <c r="A8889" s="264">
        <v>8820</v>
      </c>
      <c r="B8889" s="263">
        <v>75.788122919364767</v>
      </c>
    </row>
    <row r="8890" spans="1:2" x14ac:dyDescent="0.25">
      <c r="A8890" s="264">
        <v>8821</v>
      </c>
      <c r="B8890" s="263">
        <v>120.13020136360988</v>
      </c>
    </row>
    <row r="8891" spans="1:2" x14ac:dyDescent="0.25">
      <c r="A8891" s="264">
        <v>8822</v>
      </c>
      <c r="B8891" s="263">
        <v>110.4560835464152</v>
      </c>
    </row>
    <row r="8892" spans="1:2" x14ac:dyDescent="0.25">
      <c r="A8892" s="264">
        <v>8823</v>
      </c>
      <c r="B8892" s="263">
        <v>126.6328827184249</v>
      </c>
    </row>
    <row r="8893" spans="1:2" x14ac:dyDescent="0.25">
      <c r="A8893" s="264">
        <v>8824</v>
      </c>
      <c r="B8893" s="263">
        <v>141.89717708823494</v>
      </c>
    </row>
    <row r="8894" spans="1:2" x14ac:dyDescent="0.25">
      <c r="A8894" s="264">
        <v>8825</v>
      </c>
      <c r="B8894" s="263">
        <v>88.749052590719771</v>
      </c>
    </row>
    <row r="8895" spans="1:2" x14ac:dyDescent="0.25">
      <c r="A8895" s="264">
        <v>8826</v>
      </c>
      <c r="B8895" s="263">
        <v>134.38679190319792</v>
      </c>
    </row>
    <row r="8896" spans="1:2" x14ac:dyDescent="0.25">
      <c r="A8896" s="264">
        <v>8827</v>
      </c>
      <c r="B8896" s="263">
        <v>120.47488237360713</v>
      </c>
    </row>
    <row r="8897" spans="1:2" x14ac:dyDescent="0.25">
      <c r="A8897" s="264">
        <v>8828</v>
      </c>
      <c r="B8897" s="263">
        <v>80.131599016059241</v>
      </c>
    </row>
    <row r="8898" spans="1:2" x14ac:dyDescent="0.25">
      <c r="A8898" s="264">
        <v>8829</v>
      </c>
      <c r="B8898" s="263">
        <v>93.388142008765413</v>
      </c>
    </row>
    <row r="8899" spans="1:2" x14ac:dyDescent="0.25">
      <c r="A8899" s="264">
        <v>8830</v>
      </c>
      <c r="B8899" s="263">
        <v>116.8783063706551</v>
      </c>
    </row>
    <row r="8900" spans="1:2" x14ac:dyDescent="0.25">
      <c r="A8900" s="264">
        <v>8831</v>
      </c>
      <c r="B8900" s="263">
        <v>98.865218124791539</v>
      </c>
    </row>
    <row r="8901" spans="1:2" x14ac:dyDescent="0.25">
      <c r="A8901" s="264">
        <v>8832</v>
      </c>
      <c r="B8901" s="263">
        <v>139.2291506016802</v>
      </c>
    </row>
    <row r="8902" spans="1:2" x14ac:dyDescent="0.25">
      <c r="A8902" s="264">
        <v>8833</v>
      </c>
      <c r="B8902" s="263">
        <v>138.28253811524547</v>
      </c>
    </row>
    <row r="8903" spans="1:2" x14ac:dyDescent="0.25">
      <c r="A8903" s="264">
        <v>8834</v>
      </c>
      <c r="B8903" s="263">
        <v>148.95252346350392</v>
      </c>
    </row>
    <row r="8904" spans="1:2" x14ac:dyDescent="0.25">
      <c r="A8904" s="264">
        <v>8835</v>
      </c>
      <c r="B8904" s="263">
        <v>126.98971952181996</v>
      </c>
    </row>
    <row r="8905" spans="1:2" x14ac:dyDescent="0.25">
      <c r="A8905" s="264">
        <v>8836</v>
      </c>
      <c r="B8905" s="263">
        <v>129.97470518047393</v>
      </c>
    </row>
    <row r="8906" spans="1:2" x14ac:dyDescent="0.25">
      <c r="A8906" s="264">
        <v>8837</v>
      </c>
      <c r="B8906" s="263">
        <v>54.526482467581999</v>
      </c>
    </row>
    <row r="8907" spans="1:2" x14ac:dyDescent="0.25">
      <c r="A8907" s="264">
        <v>8838</v>
      </c>
      <c r="B8907" s="263">
        <v>124.93042873012297</v>
      </c>
    </row>
    <row r="8908" spans="1:2" x14ac:dyDescent="0.25">
      <c r="A8908" s="264">
        <v>8839</v>
      </c>
      <c r="B8908" s="263">
        <v>126.556287494418</v>
      </c>
    </row>
    <row r="8909" spans="1:2" x14ac:dyDescent="0.25">
      <c r="A8909" s="264">
        <v>8840</v>
      </c>
      <c r="B8909" s="263">
        <v>100.56925961690543</v>
      </c>
    </row>
    <row r="8910" spans="1:2" x14ac:dyDescent="0.25">
      <c r="A8910" s="264">
        <v>8841</v>
      </c>
      <c r="B8910" s="263">
        <v>90.755409293803154</v>
      </c>
    </row>
    <row r="8911" spans="1:2" x14ac:dyDescent="0.25">
      <c r="A8911" s="264">
        <v>8842</v>
      </c>
      <c r="B8911" s="263">
        <v>170.89740995583577</v>
      </c>
    </row>
    <row r="8912" spans="1:2" x14ac:dyDescent="0.25">
      <c r="A8912" s="264">
        <v>8843</v>
      </c>
      <c r="B8912" s="263">
        <v>93.841920193816676</v>
      </c>
    </row>
    <row r="8913" spans="1:2" x14ac:dyDescent="0.25">
      <c r="A8913" s="264">
        <v>8844</v>
      </c>
      <c r="B8913" s="263">
        <v>152.76974417123023</v>
      </c>
    </row>
    <row r="8914" spans="1:2" x14ac:dyDescent="0.25">
      <c r="A8914" s="264">
        <v>8845</v>
      </c>
      <c r="B8914" s="263">
        <v>143.89210207160988</v>
      </c>
    </row>
    <row r="8915" spans="1:2" x14ac:dyDescent="0.25">
      <c r="A8915" s="264">
        <v>8846</v>
      </c>
      <c r="B8915" s="263">
        <v>98.316236207209698</v>
      </c>
    </row>
    <row r="8916" spans="1:2" x14ac:dyDescent="0.25">
      <c r="A8916" s="264">
        <v>8847</v>
      </c>
      <c r="B8916" s="263">
        <v>129.91337332133801</v>
      </c>
    </row>
    <row r="8917" spans="1:2" x14ac:dyDescent="0.25">
      <c r="A8917" s="264">
        <v>8848</v>
      </c>
      <c r="B8917" s="263">
        <v>69.336442299106253</v>
      </c>
    </row>
    <row r="8918" spans="1:2" x14ac:dyDescent="0.25">
      <c r="A8918" s="264">
        <v>8849</v>
      </c>
      <c r="B8918" s="263">
        <v>136.99465988709321</v>
      </c>
    </row>
    <row r="8919" spans="1:2" x14ac:dyDescent="0.25">
      <c r="A8919" s="264">
        <v>8850</v>
      </c>
      <c r="B8919" s="263">
        <v>141.07278354158728</v>
      </c>
    </row>
    <row r="8920" spans="1:2" x14ac:dyDescent="0.25">
      <c r="A8920" s="264">
        <v>8851</v>
      </c>
      <c r="B8920" s="263">
        <v>88.405770975970015</v>
      </c>
    </row>
    <row r="8921" spans="1:2" x14ac:dyDescent="0.25">
      <c r="A8921" s="264">
        <v>8852</v>
      </c>
      <c r="B8921" s="263">
        <v>49.084519160931634</v>
      </c>
    </row>
    <row r="8922" spans="1:2" x14ac:dyDescent="0.25">
      <c r="A8922" s="264">
        <v>8853</v>
      </c>
      <c r="B8922" s="263">
        <v>148.88860588019591</v>
      </c>
    </row>
    <row r="8923" spans="1:2" x14ac:dyDescent="0.25">
      <c r="A8923" s="264">
        <v>8854</v>
      </c>
      <c r="B8923" s="263">
        <v>113.96987062330054</v>
      </c>
    </row>
    <row r="8924" spans="1:2" x14ac:dyDescent="0.25">
      <c r="A8924" s="264">
        <v>8855</v>
      </c>
      <c r="B8924" s="263">
        <v>136.4528922557156</v>
      </c>
    </row>
    <row r="8925" spans="1:2" x14ac:dyDescent="0.25">
      <c r="A8925" s="264">
        <v>8856</v>
      </c>
      <c r="B8925" s="263">
        <v>130.81411159859249</v>
      </c>
    </row>
    <row r="8926" spans="1:2" x14ac:dyDescent="0.25">
      <c r="A8926" s="264">
        <v>8857</v>
      </c>
      <c r="B8926" s="263">
        <v>94.272486912882812</v>
      </c>
    </row>
    <row r="8927" spans="1:2" x14ac:dyDescent="0.25">
      <c r="A8927" s="264">
        <v>8858</v>
      </c>
      <c r="B8927" s="263">
        <v>132.15140468656506</v>
      </c>
    </row>
    <row r="8928" spans="1:2" x14ac:dyDescent="0.25">
      <c r="A8928" s="264">
        <v>8859</v>
      </c>
      <c r="B8928" s="263">
        <v>136.38333422681879</v>
      </c>
    </row>
    <row r="8929" spans="1:2" x14ac:dyDescent="0.25">
      <c r="A8929" s="264">
        <v>8860</v>
      </c>
      <c r="B8929" s="263">
        <v>111.39218196203905</v>
      </c>
    </row>
    <row r="8930" spans="1:2" x14ac:dyDescent="0.25">
      <c r="A8930" s="264">
        <v>8861</v>
      </c>
      <c r="B8930" s="263">
        <v>135.63658921592554</v>
      </c>
    </row>
    <row r="8931" spans="1:2" x14ac:dyDescent="0.25">
      <c r="A8931" s="264">
        <v>8862</v>
      </c>
      <c r="B8931" s="263">
        <v>136.08835632549665</v>
      </c>
    </row>
    <row r="8932" spans="1:2" x14ac:dyDescent="0.25">
      <c r="A8932" s="264">
        <v>8863</v>
      </c>
      <c r="B8932" s="263">
        <v>124.98823552773024</v>
      </c>
    </row>
    <row r="8933" spans="1:2" x14ac:dyDescent="0.25">
      <c r="A8933" s="264">
        <v>8864</v>
      </c>
      <c r="B8933" s="263">
        <v>82.254824466331911</v>
      </c>
    </row>
    <row r="8934" spans="1:2" x14ac:dyDescent="0.25">
      <c r="A8934" s="264">
        <v>8865</v>
      </c>
      <c r="B8934" s="263">
        <v>149.35258013461134</v>
      </c>
    </row>
    <row r="8935" spans="1:2" x14ac:dyDescent="0.25">
      <c r="A8935" s="264">
        <v>8866</v>
      </c>
      <c r="B8935" s="263">
        <v>157.61842934153174</v>
      </c>
    </row>
    <row r="8936" spans="1:2" x14ac:dyDescent="0.25">
      <c r="A8936" s="264">
        <v>8867</v>
      </c>
      <c r="B8936" s="263">
        <v>179.03811913228327</v>
      </c>
    </row>
    <row r="8937" spans="1:2" x14ac:dyDescent="0.25">
      <c r="A8937" s="264">
        <v>8868</v>
      </c>
      <c r="B8937" s="263">
        <v>105.3622360070592</v>
      </c>
    </row>
    <row r="8938" spans="1:2" x14ac:dyDescent="0.25">
      <c r="A8938" s="264">
        <v>8869</v>
      </c>
      <c r="B8938" s="263">
        <v>73.470827309046513</v>
      </c>
    </row>
    <row r="8939" spans="1:2" x14ac:dyDescent="0.25">
      <c r="A8939" s="264">
        <v>8870</v>
      </c>
      <c r="B8939" s="263">
        <v>97.228113619363739</v>
      </c>
    </row>
    <row r="8940" spans="1:2" x14ac:dyDescent="0.25">
      <c r="A8940" s="264">
        <v>8871</v>
      </c>
      <c r="B8940" s="263">
        <v>99.366674394188607</v>
      </c>
    </row>
    <row r="8941" spans="1:2" x14ac:dyDescent="0.25">
      <c r="A8941" s="264">
        <v>8872</v>
      </c>
      <c r="B8941" s="263">
        <v>112.12327916097878</v>
      </c>
    </row>
    <row r="8942" spans="1:2" x14ac:dyDescent="0.25">
      <c r="A8942" s="264">
        <v>8873</v>
      </c>
      <c r="B8942" s="263">
        <v>88.169564001514203</v>
      </c>
    </row>
    <row r="8943" spans="1:2" x14ac:dyDescent="0.25">
      <c r="A8943" s="264">
        <v>8874</v>
      </c>
      <c r="B8943" s="263">
        <v>130.8244249311665</v>
      </c>
    </row>
    <row r="8944" spans="1:2" x14ac:dyDescent="0.25">
      <c r="A8944" s="264">
        <v>8875</v>
      </c>
      <c r="B8944" s="263">
        <v>86.290010214435227</v>
      </c>
    </row>
    <row r="8945" spans="1:2" x14ac:dyDescent="0.25">
      <c r="A8945" s="264">
        <v>8876</v>
      </c>
      <c r="B8945" s="263">
        <v>107.41908318012399</v>
      </c>
    </row>
    <row r="8946" spans="1:2" x14ac:dyDescent="0.25">
      <c r="A8946" s="264">
        <v>8877</v>
      </c>
      <c r="B8946" s="263">
        <v>115.56870072263784</v>
      </c>
    </row>
    <row r="8947" spans="1:2" x14ac:dyDescent="0.25">
      <c r="A8947" s="264">
        <v>8878</v>
      </c>
      <c r="B8947" s="263">
        <v>108.31889334981288</v>
      </c>
    </row>
    <row r="8948" spans="1:2" x14ac:dyDescent="0.25">
      <c r="A8948" s="264">
        <v>8879</v>
      </c>
      <c r="B8948" s="263">
        <v>142.99733634257973</v>
      </c>
    </row>
    <row r="8949" spans="1:2" x14ac:dyDescent="0.25">
      <c r="A8949" s="264">
        <v>8880</v>
      </c>
      <c r="B8949" s="263">
        <v>139.84166548449429</v>
      </c>
    </row>
    <row r="8950" spans="1:2" x14ac:dyDescent="0.25">
      <c r="A8950" s="264">
        <v>8881</v>
      </c>
      <c r="B8950" s="263">
        <v>91.53406511216788</v>
      </c>
    </row>
    <row r="8951" spans="1:2" x14ac:dyDescent="0.25">
      <c r="A8951" s="264">
        <v>8882</v>
      </c>
      <c r="B8951" s="263">
        <v>108.12033251171565</v>
      </c>
    </row>
    <row r="8952" spans="1:2" x14ac:dyDescent="0.25">
      <c r="A8952" s="264">
        <v>8883</v>
      </c>
      <c r="B8952" s="263">
        <v>138.44863577894705</v>
      </c>
    </row>
    <row r="8953" spans="1:2" x14ac:dyDescent="0.25">
      <c r="A8953" s="264">
        <v>8884</v>
      </c>
      <c r="B8953" s="263">
        <v>128.54092467443076</v>
      </c>
    </row>
    <row r="8954" spans="1:2" x14ac:dyDescent="0.25">
      <c r="A8954" s="264">
        <v>8885</v>
      </c>
      <c r="B8954" s="263">
        <v>102.03731866592628</v>
      </c>
    </row>
    <row r="8955" spans="1:2" x14ac:dyDescent="0.25">
      <c r="A8955" s="264">
        <v>8886</v>
      </c>
      <c r="B8955" s="263">
        <v>146.5314505859692</v>
      </c>
    </row>
    <row r="8956" spans="1:2" x14ac:dyDescent="0.25">
      <c r="A8956" s="264">
        <v>8887</v>
      </c>
      <c r="B8956" s="263">
        <v>102.47149355853725</v>
      </c>
    </row>
    <row r="8957" spans="1:2" x14ac:dyDescent="0.25">
      <c r="A8957" s="264">
        <v>8888</v>
      </c>
      <c r="B8957" s="263">
        <v>158.13603562880255</v>
      </c>
    </row>
    <row r="8958" spans="1:2" x14ac:dyDescent="0.25">
      <c r="A8958" s="264">
        <v>8889</v>
      </c>
      <c r="B8958" s="263">
        <v>131.20792048754402</v>
      </c>
    </row>
    <row r="8959" spans="1:2" x14ac:dyDescent="0.25">
      <c r="A8959" s="264">
        <v>8890</v>
      </c>
      <c r="B8959" s="263">
        <v>98.143276175316942</v>
      </c>
    </row>
    <row r="8960" spans="1:2" x14ac:dyDescent="0.25">
      <c r="A8960" s="264">
        <v>8891</v>
      </c>
      <c r="B8960" s="263">
        <v>98.761766013557491</v>
      </c>
    </row>
    <row r="8961" spans="1:2" x14ac:dyDescent="0.25">
      <c r="A8961" s="264">
        <v>8892</v>
      </c>
      <c r="B8961" s="263">
        <v>108.94340677065036</v>
      </c>
    </row>
    <row r="8962" spans="1:2" x14ac:dyDescent="0.25">
      <c r="A8962" s="264">
        <v>8893</v>
      </c>
      <c r="B8962" s="263">
        <v>118.08112239655618</v>
      </c>
    </row>
    <row r="8963" spans="1:2" x14ac:dyDescent="0.25">
      <c r="A8963" s="264">
        <v>8894</v>
      </c>
      <c r="B8963" s="263">
        <v>165.34206045244679</v>
      </c>
    </row>
    <row r="8964" spans="1:2" x14ac:dyDescent="0.25">
      <c r="A8964" s="264">
        <v>8895</v>
      </c>
      <c r="B8964" s="263">
        <v>136.54170235344648</v>
      </c>
    </row>
    <row r="8965" spans="1:2" x14ac:dyDescent="0.25">
      <c r="A8965" s="264">
        <v>8896</v>
      </c>
      <c r="B8965" s="263">
        <v>180.12655836604947</v>
      </c>
    </row>
    <row r="8966" spans="1:2" x14ac:dyDescent="0.25">
      <c r="A8966" s="264">
        <v>8897</v>
      </c>
      <c r="B8966" s="263">
        <v>113.43215451334572</v>
      </c>
    </row>
    <row r="8967" spans="1:2" x14ac:dyDescent="0.25">
      <c r="A8967" s="264">
        <v>8898</v>
      </c>
      <c r="B8967" s="263">
        <v>117.3286831194075</v>
      </c>
    </row>
    <row r="8968" spans="1:2" x14ac:dyDescent="0.25">
      <c r="A8968" s="264">
        <v>8899</v>
      </c>
      <c r="B8968" s="263">
        <v>116.38202276165407</v>
      </c>
    </row>
    <row r="8969" spans="1:2" x14ac:dyDescent="0.25">
      <c r="A8969" s="264">
        <v>8900</v>
      </c>
      <c r="B8969" s="263">
        <v>86.068957575850192</v>
      </c>
    </row>
    <row r="8970" spans="1:2" x14ac:dyDescent="0.25">
      <c r="A8970" s="264">
        <v>8901</v>
      </c>
      <c r="B8970" s="263">
        <v>85.758591674298145</v>
      </c>
    </row>
    <row r="8971" spans="1:2" x14ac:dyDescent="0.25">
      <c r="A8971" s="264">
        <v>8902</v>
      </c>
      <c r="B8971" s="263">
        <v>125.8988618247145</v>
      </c>
    </row>
    <row r="8972" spans="1:2" x14ac:dyDescent="0.25">
      <c r="A8972" s="264">
        <v>8903</v>
      </c>
      <c r="B8972" s="263">
        <v>99.645469017602522</v>
      </c>
    </row>
    <row r="8973" spans="1:2" x14ac:dyDescent="0.25">
      <c r="A8973" s="264">
        <v>8904</v>
      </c>
      <c r="B8973" s="263">
        <v>131.51237376779463</v>
      </c>
    </row>
    <row r="8974" spans="1:2" x14ac:dyDescent="0.25">
      <c r="A8974" s="264">
        <v>8905</v>
      </c>
      <c r="B8974" s="263">
        <v>96.006930241168973</v>
      </c>
    </row>
    <row r="8975" spans="1:2" x14ac:dyDescent="0.25">
      <c r="A8975" s="264">
        <v>8906</v>
      </c>
      <c r="B8975" s="263">
        <v>162.74867472785826</v>
      </c>
    </row>
    <row r="8976" spans="1:2" x14ac:dyDescent="0.25">
      <c r="A8976" s="264">
        <v>8907</v>
      </c>
      <c r="B8976" s="263">
        <v>127.91924159244246</v>
      </c>
    </row>
    <row r="8977" spans="1:2" x14ac:dyDescent="0.25">
      <c r="A8977" s="264">
        <v>8908</v>
      </c>
      <c r="B8977" s="263">
        <v>140.41970577502661</v>
      </c>
    </row>
    <row r="8978" spans="1:2" x14ac:dyDescent="0.25">
      <c r="A8978" s="264">
        <v>8909</v>
      </c>
      <c r="B8978" s="263">
        <v>114.26465856539784</v>
      </c>
    </row>
    <row r="8979" spans="1:2" x14ac:dyDescent="0.25">
      <c r="A8979" s="264">
        <v>8910</v>
      </c>
      <c r="B8979" s="263">
        <v>130.05361495957791</v>
      </c>
    </row>
    <row r="8980" spans="1:2" x14ac:dyDescent="0.25">
      <c r="A8980" s="264">
        <v>8911</v>
      </c>
      <c r="B8980" s="263">
        <v>125.83679799210638</v>
      </c>
    </row>
    <row r="8981" spans="1:2" x14ac:dyDescent="0.25">
      <c r="A8981" s="264">
        <v>8912</v>
      </c>
      <c r="B8981" s="263">
        <v>96.147909898237785</v>
      </c>
    </row>
    <row r="8982" spans="1:2" x14ac:dyDescent="0.25">
      <c r="A8982" s="264">
        <v>8913</v>
      </c>
      <c r="B8982" s="263">
        <v>123.82266306521961</v>
      </c>
    </row>
    <row r="8983" spans="1:2" x14ac:dyDescent="0.25">
      <c r="A8983" s="264">
        <v>8914</v>
      </c>
      <c r="B8983" s="263">
        <v>75.879629810349456</v>
      </c>
    </row>
    <row r="8984" spans="1:2" x14ac:dyDescent="0.25">
      <c r="A8984" s="264">
        <v>8915</v>
      </c>
      <c r="B8984" s="263">
        <v>90.550535991164949</v>
      </c>
    </row>
    <row r="8985" spans="1:2" x14ac:dyDescent="0.25">
      <c r="A8985" s="264">
        <v>8916</v>
      </c>
      <c r="B8985" s="263">
        <v>108.35405983697693</v>
      </c>
    </row>
    <row r="8986" spans="1:2" x14ac:dyDescent="0.25">
      <c r="A8986" s="264">
        <v>8917</v>
      </c>
      <c r="B8986" s="263">
        <v>164.34259525152737</v>
      </c>
    </row>
    <row r="8987" spans="1:2" x14ac:dyDescent="0.25">
      <c r="A8987" s="264">
        <v>8918</v>
      </c>
      <c r="B8987" s="263">
        <v>117.21291844849245</v>
      </c>
    </row>
    <row r="8988" spans="1:2" x14ac:dyDescent="0.25">
      <c r="A8988" s="264">
        <v>8919</v>
      </c>
      <c r="B8988" s="263">
        <v>130.00571397524013</v>
      </c>
    </row>
    <row r="8989" spans="1:2" x14ac:dyDescent="0.25">
      <c r="A8989" s="264">
        <v>8920</v>
      </c>
      <c r="B8989" s="263">
        <v>108.74883729327681</v>
      </c>
    </row>
    <row r="8990" spans="1:2" x14ac:dyDescent="0.25">
      <c r="A8990" s="264">
        <v>8921</v>
      </c>
      <c r="B8990" s="263">
        <v>114.77086804906705</v>
      </c>
    </row>
    <row r="8991" spans="1:2" x14ac:dyDescent="0.25">
      <c r="A8991" s="264">
        <v>8922</v>
      </c>
      <c r="B8991" s="263">
        <v>134.05679018191299</v>
      </c>
    </row>
    <row r="8992" spans="1:2" x14ac:dyDescent="0.25">
      <c r="A8992" s="264">
        <v>8923</v>
      </c>
      <c r="B8992" s="263">
        <v>112.57263720082533</v>
      </c>
    </row>
    <row r="8993" spans="1:2" x14ac:dyDescent="0.25">
      <c r="A8993" s="264">
        <v>8924</v>
      </c>
      <c r="B8993" s="263">
        <v>152.72049779528521</v>
      </c>
    </row>
    <row r="8994" spans="1:2" x14ac:dyDescent="0.25">
      <c r="A8994" s="264">
        <v>8925</v>
      </c>
      <c r="B8994" s="263">
        <v>125.42886255701119</v>
      </c>
    </row>
    <row r="8995" spans="1:2" x14ac:dyDescent="0.25">
      <c r="A8995" s="264">
        <v>8926</v>
      </c>
      <c r="B8995" s="263">
        <v>114.96973353787465</v>
      </c>
    </row>
    <row r="8996" spans="1:2" x14ac:dyDescent="0.25">
      <c r="A8996" s="264">
        <v>8927</v>
      </c>
      <c r="B8996" s="263">
        <v>130.19524099656911</v>
      </c>
    </row>
    <row r="8997" spans="1:2" x14ac:dyDescent="0.25">
      <c r="A8997" s="264">
        <v>8928</v>
      </c>
      <c r="B8997" s="263">
        <v>143.94890597881869</v>
      </c>
    </row>
    <row r="8998" spans="1:2" x14ac:dyDescent="0.25">
      <c r="A8998" s="264">
        <v>8929</v>
      </c>
      <c r="B8998" s="263">
        <v>71.688156673894866</v>
      </c>
    </row>
    <row r="8999" spans="1:2" x14ac:dyDescent="0.25">
      <c r="A8999" s="264">
        <v>8930</v>
      </c>
      <c r="B8999" s="263">
        <v>142.38763163221552</v>
      </c>
    </row>
    <row r="9000" spans="1:2" x14ac:dyDescent="0.25">
      <c r="A9000" s="264">
        <v>8931</v>
      </c>
      <c r="B9000" s="263">
        <v>82.24358285642046</v>
      </c>
    </row>
    <row r="9001" spans="1:2" x14ac:dyDescent="0.25">
      <c r="A9001" s="264">
        <v>8932</v>
      </c>
      <c r="B9001" s="263">
        <v>129.33759892200899</v>
      </c>
    </row>
    <row r="9002" spans="1:2" x14ac:dyDescent="0.25">
      <c r="A9002" s="264">
        <v>8933</v>
      </c>
      <c r="B9002" s="263">
        <v>129.07351638050591</v>
      </c>
    </row>
    <row r="9003" spans="1:2" x14ac:dyDescent="0.25">
      <c r="A9003" s="264">
        <v>8934</v>
      </c>
      <c r="B9003" s="263">
        <v>71.639378035989296</v>
      </c>
    </row>
    <row r="9004" spans="1:2" x14ac:dyDescent="0.25">
      <c r="A9004" s="264">
        <v>8935</v>
      </c>
      <c r="B9004" s="263">
        <v>128.6836263786802</v>
      </c>
    </row>
    <row r="9005" spans="1:2" x14ac:dyDescent="0.25">
      <c r="A9005" s="264">
        <v>8936</v>
      </c>
      <c r="B9005" s="263">
        <v>82.177643773234905</v>
      </c>
    </row>
    <row r="9006" spans="1:2" x14ac:dyDescent="0.25">
      <c r="A9006" s="264">
        <v>8937</v>
      </c>
      <c r="B9006" s="263">
        <v>133.04011054291527</v>
      </c>
    </row>
    <row r="9007" spans="1:2" x14ac:dyDescent="0.25">
      <c r="A9007" s="264">
        <v>8938</v>
      </c>
      <c r="B9007" s="263">
        <v>105.53905424316918</v>
      </c>
    </row>
    <row r="9008" spans="1:2" x14ac:dyDescent="0.25">
      <c r="A9008" s="264">
        <v>8939</v>
      </c>
      <c r="B9008" s="263">
        <v>145.35863794071935</v>
      </c>
    </row>
    <row r="9009" spans="1:2" x14ac:dyDescent="0.25">
      <c r="A9009" s="264">
        <v>8940</v>
      </c>
      <c r="B9009" s="263">
        <v>129.59230314091906</v>
      </c>
    </row>
    <row r="9010" spans="1:2" x14ac:dyDescent="0.25">
      <c r="A9010" s="264">
        <v>8941</v>
      </c>
      <c r="B9010" s="263">
        <v>142.01752959719724</v>
      </c>
    </row>
    <row r="9011" spans="1:2" x14ac:dyDescent="0.25">
      <c r="A9011" s="264">
        <v>8942</v>
      </c>
      <c r="B9011" s="263">
        <v>150.71457294557007</v>
      </c>
    </row>
    <row r="9012" spans="1:2" x14ac:dyDescent="0.25">
      <c r="A9012" s="264">
        <v>8943</v>
      </c>
      <c r="B9012" s="263">
        <v>124.85226810946725</v>
      </c>
    </row>
    <row r="9013" spans="1:2" x14ac:dyDescent="0.25">
      <c r="A9013" s="264">
        <v>8944</v>
      </c>
      <c r="B9013" s="263">
        <v>132.55645153863654</v>
      </c>
    </row>
    <row r="9014" spans="1:2" x14ac:dyDescent="0.25">
      <c r="A9014" s="264">
        <v>8945</v>
      </c>
      <c r="B9014" s="263">
        <v>127.63088803385642</v>
      </c>
    </row>
    <row r="9015" spans="1:2" x14ac:dyDescent="0.25">
      <c r="A9015" s="264">
        <v>8946</v>
      </c>
      <c r="B9015" s="263">
        <v>117.38012587120217</v>
      </c>
    </row>
    <row r="9016" spans="1:2" x14ac:dyDescent="0.25">
      <c r="A9016" s="264">
        <v>8947</v>
      </c>
      <c r="B9016" s="263">
        <v>169.04785134555937</v>
      </c>
    </row>
    <row r="9017" spans="1:2" x14ac:dyDescent="0.25">
      <c r="A9017" s="264">
        <v>8948</v>
      </c>
      <c r="B9017" s="263">
        <v>162.23506657333465</v>
      </c>
    </row>
    <row r="9018" spans="1:2" x14ac:dyDescent="0.25">
      <c r="A9018" s="264">
        <v>8949</v>
      </c>
      <c r="B9018" s="263">
        <v>111.66800122726549</v>
      </c>
    </row>
    <row r="9019" spans="1:2" x14ac:dyDescent="0.25">
      <c r="A9019" s="264">
        <v>8950</v>
      </c>
      <c r="B9019" s="263">
        <v>114.27247873702905</v>
      </c>
    </row>
    <row r="9020" spans="1:2" x14ac:dyDescent="0.25">
      <c r="A9020" s="264">
        <v>8951</v>
      </c>
      <c r="B9020" s="263">
        <v>128.79336870108759</v>
      </c>
    </row>
    <row r="9021" spans="1:2" x14ac:dyDescent="0.25">
      <c r="A9021" s="264">
        <v>8952</v>
      </c>
      <c r="B9021" s="263">
        <v>99.372508401753024</v>
      </c>
    </row>
    <row r="9022" spans="1:2" x14ac:dyDescent="0.25">
      <c r="A9022" s="264">
        <v>8953</v>
      </c>
      <c r="B9022" s="263">
        <v>86.223976497791398</v>
      </c>
    </row>
    <row r="9023" spans="1:2" x14ac:dyDescent="0.25">
      <c r="A9023" s="264">
        <v>8954</v>
      </c>
      <c r="B9023" s="263">
        <v>128.45263945926291</v>
      </c>
    </row>
    <row r="9024" spans="1:2" x14ac:dyDescent="0.25">
      <c r="A9024" s="264">
        <v>8955</v>
      </c>
      <c r="B9024" s="263">
        <v>106.46670181289346</v>
      </c>
    </row>
    <row r="9025" spans="1:2" x14ac:dyDescent="0.25">
      <c r="A9025" s="264">
        <v>8956</v>
      </c>
      <c r="B9025" s="263">
        <v>120.41355432956037</v>
      </c>
    </row>
    <row r="9026" spans="1:2" x14ac:dyDescent="0.25">
      <c r="A9026" s="264">
        <v>8957</v>
      </c>
      <c r="B9026" s="263">
        <v>121.65785858149957</v>
      </c>
    </row>
    <row r="9027" spans="1:2" x14ac:dyDescent="0.25">
      <c r="A9027" s="264">
        <v>8958</v>
      </c>
      <c r="B9027" s="263">
        <v>148.44677747035996</v>
      </c>
    </row>
    <row r="9028" spans="1:2" x14ac:dyDescent="0.25">
      <c r="A9028" s="264">
        <v>8959</v>
      </c>
      <c r="B9028" s="263">
        <v>155.23883940272952</v>
      </c>
    </row>
    <row r="9029" spans="1:2" x14ac:dyDescent="0.25">
      <c r="A9029" s="264">
        <v>8960</v>
      </c>
      <c r="B9029" s="263">
        <v>121.25740705090669</v>
      </c>
    </row>
    <row r="9030" spans="1:2" x14ac:dyDescent="0.25">
      <c r="A9030" s="264">
        <v>8961</v>
      </c>
      <c r="B9030" s="263">
        <v>164.10520798255513</v>
      </c>
    </row>
    <row r="9031" spans="1:2" x14ac:dyDescent="0.25">
      <c r="A9031" s="264">
        <v>8962</v>
      </c>
      <c r="B9031" s="263">
        <v>116.10712644142684</v>
      </c>
    </row>
    <row r="9032" spans="1:2" x14ac:dyDescent="0.25">
      <c r="A9032" s="264">
        <v>8963</v>
      </c>
      <c r="B9032" s="263">
        <v>128.12788535179408</v>
      </c>
    </row>
    <row r="9033" spans="1:2" x14ac:dyDescent="0.25">
      <c r="A9033" s="264">
        <v>8964</v>
      </c>
      <c r="B9033" s="263">
        <v>121.99216129954631</v>
      </c>
    </row>
    <row r="9034" spans="1:2" x14ac:dyDescent="0.25">
      <c r="A9034" s="264">
        <v>8965</v>
      </c>
      <c r="B9034" s="263">
        <v>124.6504395605521</v>
      </c>
    </row>
    <row r="9035" spans="1:2" x14ac:dyDescent="0.25">
      <c r="A9035" s="264">
        <v>8966</v>
      </c>
      <c r="B9035" s="263">
        <v>105.4196560461738</v>
      </c>
    </row>
    <row r="9036" spans="1:2" x14ac:dyDescent="0.25">
      <c r="A9036" s="264">
        <v>8967</v>
      </c>
      <c r="B9036" s="263">
        <v>106.80628886269896</v>
      </c>
    </row>
    <row r="9037" spans="1:2" x14ac:dyDescent="0.25">
      <c r="A9037" s="264">
        <v>8968</v>
      </c>
      <c r="B9037" s="263">
        <v>87.238228218226979</v>
      </c>
    </row>
    <row r="9038" spans="1:2" x14ac:dyDescent="0.25">
      <c r="A9038" s="264">
        <v>8969</v>
      </c>
      <c r="B9038" s="263">
        <v>131.40509545160029</v>
      </c>
    </row>
    <row r="9039" spans="1:2" x14ac:dyDescent="0.25">
      <c r="A9039" s="264">
        <v>8970</v>
      </c>
      <c r="B9039" s="263">
        <v>146.07650323846909</v>
      </c>
    </row>
    <row r="9040" spans="1:2" x14ac:dyDescent="0.25">
      <c r="A9040" s="264">
        <v>8971</v>
      </c>
      <c r="B9040" s="263">
        <v>139.65438340909077</v>
      </c>
    </row>
    <row r="9041" spans="1:2" x14ac:dyDescent="0.25">
      <c r="A9041" s="264">
        <v>8972</v>
      </c>
      <c r="B9041" s="263">
        <v>90.594650763377146</v>
      </c>
    </row>
    <row r="9042" spans="1:2" x14ac:dyDescent="0.25">
      <c r="A9042" s="264">
        <v>8973</v>
      </c>
      <c r="B9042" s="263">
        <v>136.30543539998598</v>
      </c>
    </row>
    <row r="9043" spans="1:2" x14ac:dyDescent="0.25">
      <c r="A9043" s="264">
        <v>8974</v>
      </c>
      <c r="B9043" s="263">
        <v>124.33623857496654</v>
      </c>
    </row>
    <row r="9044" spans="1:2" x14ac:dyDescent="0.25">
      <c r="A9044" s="264">
        <v>8975</v>
      </c>
      <c r="B9044" s="263">
        <v>138.07900431346317</v>
      </c>
    </row>
    <row r="9045" spans="1:2" x14ac:dyDescent="0.25">
      <c r="A9045" s="264">
        <v>8976</v>
      </c>
      <c r="B9045" s="263">
        <v>110.19000703479085</v>
      </c>
    </row>
    <row r="9046" spans="1:2" x14ac:dyDescent="0.25">
      <c r="A9046" s="264">
        <v>8977</v>
      </c>
      <c r="B9046" s="263">
        <v>125.34898598477999</v>
      </c>
    </row>
    <row r="9047" spans="1:2" x14ac:dyDescent="0.25">
      <c r="A9047" s="264">
        <v>8978</v>
      </c>
      <c r="B9047" s="263">
        <v>141.90177037536557</v>
      </c>
    </row>
    <row r="9048" spans="1:2" x14ac:dyDescent="0.25">
      <c r="A9048" s="264">
        <v>8979</v>
      </c>
      <c r="B9048" s="263">
        <v>126.81040304605972</v>
      </c>
    </row>
    <row r="9049" spans="1:2" x14ac:dyDescent="0.25">
      <c r="A9049" s="264">
        <v>8980</v>
      </c>
      <c r="B9049" s="263">
        <v>111.11386149420198</v>
      </c>
    </row>
    <row r="9050" spans="1:2" x14ac:dyDescent="0.25">
      <c r="A9050" s="264">
        <v>8981</v>
      </c>
      <c r="B9050" s="263">
        <v>175.25002937164155</v>
      </c>
    </row>
    <row r="9051" spans="1:2" x14ac:dyDescent="0.25">
      <c r="A9051" s="264">
        <v>8982</v>
      </c>
      <c r="B9051" s="263">
        <v>107.31804391522198</v>
      </c>
    </row>
    <row r="9052" spans="1:2" x14ac:dyDescent="0.25">
      <c r="A9052" s="264">
        <v>8983</v>
      </c>
      <c r="B9052" s="263">
        <v>149.31158800885854</v>
      </c>
    </row>
    <row r="9053" spans="1:2" x14ac:dyDescent="0.25">
      <c r="A9053" s="264">
        <v>8984</v>
      </c>
      <c r="B9053" s="263">
        <v>91.107894750625007</v>
      </c>
    </row>
    <row r="9054" spans="1:2" x14ac:dyDescent="0.25">
      <c r="A9054" s="264">
        <v>8985</v>
      </c>
      <c r="B9054" s="263">
        <v>93.712777667682246</v>
      </c>
    </row>
    <row r="9055" spans="1:2" x14ac:dyDescent="0.25">
      <c r="A9055" s="264">
        <v>8986</v>
      </c>
      <c r="B9055" s="263">
        <v>108.33219859199104</v>
      </c>
    </row>
    <row r="9056" spans="1:2" x14ac:dyDescent="0.25">
      <c r="A9056" s="264">
        <v>8987</v>
      </c>
      <c r="B9056" s="263">
        <v>146.16705686969729</v>
      </c>
    </row>
    <row r="9057" spans="1:2" x14ac:dyDescent="0.25">
      <c r="A9057" s="264">
        <v>8988</v>
      </c>
      <c r="B9057" s="263">
        <v>105.60658776066194</v>
      </c>
    </row>
    <row r="9058" spans="1:2" x14ac:dyDescent="0.25">
      <c r="A9058" s="264">
        <v>8989</v>
      </c>
      <c r="B9058" s="263">
        <v>89.993995843270739</v>
      </c>
    </row>
    <row r="9059" spans="1:2" x14ac:dyDescent="0.25">
      <c r="A9059" s="264">
        <v>8990</v>
      </c>
      <c r="B9059" s="263">
        <v>124.15691861795835</v>
      </c>
    </row>
    <row r="9060" spans="1:2" x14ac:dyDescent="0.25">
      <c r="A9060" s="264">
        <v>8991</v>
      </c>
      <c r="B9060" s="263">
        <v>131.5775399975299</v>
      </c>
    </row>
    <row r="9061" spans="1:2" x14ac:dyDescent="0.25">
      <c r="A9061" s="264">
        <v>8992</v>
      </c>
      <c r="B9061" s="263">
        <v>143.93636831658753</v>
      </c>
    </row>
    <row r="9062" spans="1:2" x14ac:dyDescent="0.25">
      <c r="A9062" s="264">
        <v>8993</v>
      </c>
      <c r="B9062" s="263">
        <v>133.07628239903482</v>
      </c>
    </row>
    <row r="9063" spans="1:2" x14ac:dyDescent="0.25">
      <c r="A9063" s="264">
        <v>8994</v>
      </c>
      <c r="B9063" s="263">
        <v>156.66957133301935</v>
      </c>
    </row>
    <row r="9064" spans="1:2" x14ac:dyDescent="0.25">
      <c r="A9064" s="264">
        <v>8995</v>
      </c>
      <c r="B9064" s="263">
        <v>102.19135995706861</v>
      </c>
    </row>
    <row r="9065" spans="1:2" x14ac:dyDescent="0.25">
      <c r="A9065" s="264">
        <v>8996</v>
      </c>
      <c r="B9065" s="263">
        <v>85.494523861083877</v>
      </c>
    </row>
    <row r="9066" spans="1:2" x14ac:dyDescent="0.25">
      <c r="A9066" s="264">
        <v>8997</v>
      </c>
      <c r="B9066" s="263">
        <v>140.07350705804839</v>
      </c>
    </row>
    <row r="9067" spans="1:2" x14ac:dyDescent="0.25">
      <c r="A9067" s="264">
        <v>8998</v>
      </c>
      <c r="B9067" s="263">
        <v>88.054235130256501</v>
      </c>
    </row>
    <row r="9068" spans="1:2" x14ac:dyDescent="0.25">
      <c r="A9068" s="264">
        <v>8999</v>
      </c>
      <c r="B9068" s="263">
        <v>79.888304599117532</v>
      </c>
    </row>
    <row r="9069" spans="1:2" x14ac:dyDescent="0.25">
      <c r="A9069" s="264">
        <v>9000</v>
      </c>
      <c r="B9069" s="263">
        <v>112.73603954794497</v>
      </c>
    </row>
    <row r="9070" spans="1:2" x14ac:dyDescent="0.25">
      <c r="A9070" s="264">
        <v>9001</v>
      </c>
      <c r="B9070" s="263">
        <v>126.96834403317368</v>
      </c>
    </row>
    <row r="9071" spans="1:2" x14ac:dyDescent="0.25">
      <c r="A9071" s="264">
        <v>9002</v>
      </c>
      <c r="B9071" s="263">
        <v>140.28391121326092</v>
      </c>
    </row>
    <row r="9072" spans="1:2" x14ac:dyDescent="0.25">
      <c r="A9072" s="264">
        <v>9003</v>
      </c>
      <c r="B9072" s="263">
        <v>124.56647992390108</v>
      </c>
    </row>
    <row r="9073" spans="1:2" x14ac:dyDescent="0.25">
      <c r="A9073" s="264">
        <v>9004</v>
      </c>
      <c r="B9073" s="263">
        <v>144.46520727172907</v>
      </c>
    </row>
    <row r="9074" spans="1:2" x14ac:dyDescent="0.25">
      <c r="A9074" s="264">
        <v>9005</v>
      </c>
      <c r="B9074" s="263">
        <v>131.30712237448782</v>
      </c>
    </row>
    <row r="9075" spans="1:2" x14ac:dyDescent="0.25">
      <c r="A9075" s="264">
        <v>9006</v>
      </c>
      <c r="B9075" s="263">
        <v>103.02507086387268</v>
      </c>
    </row>
    <row r="9076" spans="1:2" x14ac:dyDescent="0.25">
      <c r="A9076" s="264">
        <v>9007</v>
      </c>
      <c r="B9076" s="263">
        <v>104.41055646178914</v>
      </c>
    </row>
    <row r="9077" spans="1:2" x14ac:dyDescent="0.25">
      <c r="A9077" s="264">
        <v>9008</v>
      </c>
      <c r="B9077" s="263">
        <v>136.89406376636998</v>
      </c>
    </row>
    <row r="9078" spans="1:2" x14ac:dyDescent="0.25">
      <c r="A9078" s="264">
        <v>9009</v>
      </c>
      <c r="B9078" s="263">
        <v>95.27394173886816</v>
      </c>
    </row>
    <row r="9079" spans="1:2" x14ac:dyDescent="0.25">
      <c r="A9079" s="264">
        <v>9010</v>
      </c>
      <c r="B9079" s="263">
        <v>123.85843509333218</v>
      </c>
    </row>
    <row r="9080" spans="1:2" x14ac:dyDescent="0.25">
      <c r="A9080" s="264">
        <v>9011</v>
      </c>
      <c r="B9080" s="263">
        <v>94.153163609344119</v>
      </c>
    </row>
    <row r="9081" spans="1:2" x14ac:dyDescent="0.25">
      <c r="A9081" s="264">
        <v>9012</v>
      </c>
      <c r="B9081" s="263">
        <v>131.88731007798589</v>
      </c>
    </row>
    <row r="9082" spans="1:2" x14ac:dyDescent="0.25">
      <c r="A9082" s="264">
        <v>9013</v>
      </c>
      <c r="B9082" s="263">
        <v>98.799544350467542</v>
      </c>
    </row>
    <row r="9083" spans="1:2" x14ac:dyDescent="0.25">
      <c r="A9083" s="264">
        <v>9014</v>
      </c>
      <c r="B9083" s="263">
        <v>163.81478941233223</v>
      </c>
    </row>
    <row r="9084" spans="1:2" x14ac:dyDescent="0.25">
      <c r="A9084" s="264">
        <v>9015</v>
      </c>
      <c r="B9084" s="263">
        <v>110.4495068015821</v>
      </c>
    </row>
    <row r="9085" spans="1:2" x14ac:dyDescent="0.25">
      <c r="A9085" s="264">
        <v>9016</v>
      </c>
      <c r="B9085" s="263">
        <v>99.910148011713446</v>
      </c>
    </row>
    <row r="9086" spans="1:2" x14ac:dyDescent="0.25">
      <c r="A9086" s="264">
        <v>9017</v>
      </c>
      <c r="B9086" s="263">
        <v>148.25887015024352</v>
      </c>
    </row>
    <row r="9087" spans="1:2" x14ac:dyDescent="0.25">
      <c r="A9087" s="264">
        <v>9018</v>
      </c>
      <c r="B9087" s="263">
        <v>118.21990219728248</v>
      </c>
    </row>
    <row r="9088" spans="1:2" x14ac:dyDescent="0.25">
      <c r="A9088" s="264">
        <v>9019</v>
      </c>
      <c r="B9088" s="263">
        <v>99.64952146208384</v>
      </c>
    </row>
    <row r="9089" spans="1:2" x14ac:dyDescent="0.25">
      <c r="A9089" s="264">
        <v>9020</v>
      </c>
      <c r="B9089" s="263">
        <v>53.030704548929322</v>
      </c>
    </row>
    <row r="9090" spans="1:2" x14ac:dyDescent="0.25">
      <c r="A9090" s="264">
        <v>9021</v>
      </c>
      <c r="B9090" s="263">
        <v>88.095015237583041</v>
      </c>
    </row>
    <row r="9091" spans="1:2" x14ac:dyDescent="0.25">
      <c r="A9091" s="264">
        <v>9022</v>
      </c>
      <c r="B9091" s="263">
        <v>121.81230431626423</v>
      </c>
    </row>
    <row r="9092" spans="1:2" x14ac:dyDescent="0.25">
      <c r="A9092" s="264">
        <v>9023</v>
      </c>
      <c r="B9092" s="263">
        <v>67.891274586213498</v>
      </c>
    </row>
    <row r="9093" spans="1:2" x14ac:dyDescent="0.25">
      <c r="A9093" s="264">
        <v>9024</v>
      </c>
      <c r="B9093" s="263">
        <v>109.30184833926182</v>
      </c>
    </row>
    <row r="9094" spans="1:2" x14ac:dyDescent="0.25">
      <c r="A9094" s="264">
        <v>9025</v>
      </c>
      <c r="B9094" s="263">
        <v>151.62921986705311</v>
      </c>
    </row>
    <row r="9095" spans="1:2" x14ac:dyDescent="0.25">
      <c r="A9095" s="264">
        <v>9026</v>
      </c>
      <c r="B9095" s="263">
        <v>81.53368273862641</v>
      </c>
    </row>
    <row r="9096" spans="1:2" x14ac:dyDescent="0.25">
      <c r="A9096" s="264">
        <v>9027</v>
      </c>
      <c r="B9096" s="263">
        <v>89.114552370520812</v>
      </c>
    </row>
    <row r="9097" spans="1:2" x14ac:dyDescent="0.25">
      <c r="A9097" s="264">
        <v>9028</v>
      </c>
      <c r="B9097" s="263">
        <v>96.995515146061209</v>
      </c>
    </row>
    <row r="9098" spans="1:2" x14ac:dyDescent="0.25">
      <c r="A9098" s="264">
        <v>9029</v>
      </c>
      <c r="B9098" s="263">
        <v>113.09798434542255</v>
      </c>
    </row>
    <row r="9099" spans="1:2" x14ac:dyDescent="0.25">
      <c r="A9099" s="264">
        <v>9030</v>
      </c>
      <c r="B9099" s="263">
        <v>122.93799913341309</v>
      </c>
    </row>
    <row r="9100" spans="1:2" x14ac:dyDescent="0.25">
      <c r="A9100" s="264">
        <v>9031</v>
      </c>
      <c r="B9100" s="263">
        <v>95.12033527938992</v>
      </c>
    </row>
    <row r="9101" spans="1:2" x14ac:dyDescent="0.25">
      <c r="A9101" s="264">
        <v>9032</v>
      </c>
      <c r="B9101" s="263">
        <v>172.70732609712923</v>
      </c>
    </row>
    <row r="9102" spans="1:2" x14ac:dyDescent="0.25">
      <c r="A9102" s="264">
        <v>9033</v>
      </c>
      <c r="B9102" s="263">
        <v>122.60356419915581</v>
      </c>
    </row>
    <row r="9103" spans="1:2" x14ac:dyDescent="0.25">
      <c r="A9103" s="264">
        <v>9034</v>
      </c>
      <c r="B9103" s="263">
        <v>170.47336678087746</v>
      </c>
    </row>
    <row r="9104" spans="1:2" x14ac:dyDescent="0.25">
      <c r="A9104" s="264">
        <v>9035</v>
      </c>
      <c r="B9104" s="263">
        <v>108.17522830867965</v>
      </c>
    </row>
    <row r="9105" spans="1:2" x14ac:dyDescent="0.25">
      <c r="A9105" s="264">
        <v>9036</v>
      </c>
      <c r="B9105" s="263">
        <v>157.31541251094052</v>
      </c>
    </row>
    <row r="9106" spans="1:2" x14ac:dyDescent="0.25">
      <c r="A9106" s="264">
        <v>9037</v>
      </c>
      <c r="B9106" s="263">
        <v>136.71976778128661</v>
      </c>
    </row>
    <row r="9107" spans="1:2" x14ac:dyDescent="0.25">
      <c r="A9107" s="264">
        <v>9038</v>
      </c>
      <c r="B9107" s="263">
        <v>139.22643207514881</v>
      </c>
    </row>
    <row r="9108" spans="1:2" x14ac:dyDescent="0.25">
      <c r="A9108" s="264">
        <v>9039</v>
      </c>
      <c r="B9108" s="263">
        <v>133.80721142602314</v>
      </c>
    </row>
    <row r="9109" spans="1:2" x14ac:dyDescent="0.25">
      <c r="A9109" s="264">
        <v>9040</v>
      </c>
      <c r="B9109" s="263">
        <v>74.945220859883619</v>
      </c>
    </row>
    <row r="9110" spans="1:2" x14ac:dyDescent="0.25">
      <c r="A9110" s="264">
        <v>9041</v>
      </c>
      <c r="B9110" s="263">
        <v>75.468908338218398</v>
      </c>
    </row>
    <row r="9111" spans="1:2" x14ac:dyDescent="0.25">
      <c r="A9111" s="264">
        <v>9042</v>
      </c>
      <c r="B9111" s="263">
        <v>105.73453499786461</v>
      </c>
    </row>
    <row r="9112" spans="1:2" x14ac:dyDescent="0.25">
      <c r="A9112" s="264">
        <v>9043</v>
      </c>
      <c r="B9112" s="263">
        <v>108.91083417001947</v>
      </c>
    </row>
    <row r="9113" spans="1:2" x14ac:dyDescent="0.25">
      <c r="A9113" s="264">
        <v>9044</v>
      </c>
      <c r="B9113" s="263">
        <v>135.68610426753338</v>
      </c>
    </row>
    <row r="9114" spans="1:2" x14ac:dyDescent="0.25">
      <c r="A9114" s="264">
        <v>9045</v>
      </c>
      <c r="B9114" s="263">
        <v>130.43054161444823</v>
      </c>
    </row>
    <row r="9115" spans="1:2" x14ac:dyDescent="0.25">
      <c r="A9115" s="264">
        <v>9046</v>
      </c>
      <c r="B9115" s="263">
        <v>123.24688751282672</v>
      </c>
    </row>
    <row r="9116" spans="1:2" x14ac:dyDescent="0.25">
      <c r="A9116" s="264">
        <v>9047</v>
      </c>
      <c r="B9116" s="263">
        <v>96.499439664403397</v>
      </c>
    </row>
    <row r="9117" spans="1:2" x14ac:dyDescent="0.25">
      <c r="A9117" s="264">
        <v>9048</v>
      </c>
      <c r="B9117" s="263">
        <v>116.01814681767711</v>
      </c>
    </row>
    <row r="9118" spans="1:2" x14ac:dyDescent="0.25">
      <c r="A9118" s="264">
        <v>9049</v>
      </c>
      <c r="B9118" s="263">
        <v>114.13552168012708</v>
      </c>
    </row>
    <row r="9119" spans="1:2" x14ac:dyDescent="0.25">
      <c r="A9119" s="264">
        <v>9050</v>
      </c>
      <c r="B9119" s="263">
        <v>98.108018499298794</v>
      </c>
    </row>
    <row r="9120" spans="1:2" x14ac:dyDescent="0.25">
      <c r="A9120" s="264">
        <v>9051</v>
      </c>
      <c r="B9120" s="263">
        <v>85.403427683342528</v>
      </c>
    </row>
    <row r="9121" spans="1:2" x14ac:dyDescent="0.25">
      <c r="A9121" s="264">
        <v>9052</v>
      </c>
      <c r="B9121" s="263">
        <v>140.07723061312754</v>
      </c>
    </row>
    <row r="9122" spans="1:2" x14ac:dyDescent="0.25">
      <c r="A9122" s="264">
        <v>9053</v>
      </c>
      <c r="B9122" s="263">
        <v>127.42491788820305</v>
      </c>
    </row>
    <row r="9123" spans="1:2" x14ac:dyDescent="0.25">
      <c r="A9123" s="264">
        <v>9054</v>
      </c>
      <c r="B9123" s="263">
        <v>138.0327118912721</v>
      </c>
    </row>
    <row r="9124" spans="1:2" x14ac:dyDescent="0.25">
      <c r="A9124" s="264">
        <v>9055</v>
      </c>
      <c r="B9124" s="263">
        <v>105.07235600410192</v>
      </c>
    </row>
    <row r="9125" spans="1:2" x14ac:dyDescent="0.25">
      <c r="A9125" s="264">
        <v>9056</v>
      </c>
      <c r="B9125" s="263">
        <v>138.54158635356865</v>
      </c>
    </row>
    <row r="9126" spans="1:2" x14ac:dyDescent="0.25">
      <c r="A9126" s="264">
        <v>9057</v>
      </c>
      <c r="B9126" s="263">
        <v>123.83027616077156</v>
      </c>
    </row>
    <row r="9127" spans="1:2" x14ac:dyDescent="0.25">
      <c r="A9127" s="264">
        <v>9058</v>
      </c>
      <c r="B9127" s="263">
        <v>117.77819535786347</v>
      </c>
    </row>
    <row r="9128" spans="1:2" x14ac:dyDescent="0.25">
      <c r="A9128" s="264">
        <v>9059</v>
      </c>
      <c r="B9128" s="263">
        <v>151.67634401685928</v>
      </c>
    </row>
    <row r="9129" spans="1:2" x14ac:dyDescent="0.25">
      <c r="A9129" s="264">
        <v>9060</v>
      </c>
      <c r="B9129" s="263">
        <v>109.06294535907395</v>
      </c>
    </row>
    <row r="9130" spans="1:2" x14ac:dyDescent="0.25">
      <c r="A9130" s="264">
        <v>9061</v>
      </c>
      <c r="B9130" s="263">
        <v>148.42326072912519</v>
      </c>
    </row>
    <row r="9131" spans="1:2" x14ac:dyDescent="0.25">
      <c r="A9131" s="264">
        <v>9062</v>
      </c>
      <c r="B9131" s="263">
        <v>66.018326058602369</v>
      </c>
    </row>
    <row r="9132" spans="1:2" x14ac:dyDescent="0.25">
      <c r="A9132" s="264">
        <v>9063</v>
      </c>
      <c r="B9132" s="263">
        <v>130.04402141001333</v>
      </c>
    </row>
    <row r="9133" spans="1:2" x14ac:dyDescent="0.25">
      <c r="A9133" s="264">
        <v>9064</v>
      </c>
      <c r="B9133" s="263">
        <v>97.309583291560912</v>
      </c>
    </row>
    <row r="9134" spans="1:2" x14ac:dyDescent="0.25">
      <c r="A9134" s="264">
        <v>9065</v>
      </c>
      <c r="B9134" s="263">
        <v>115.86986757322212</v>
      </c>
    </row>
    <row r="9135" spans="1:2" x14ac:dyDescent="0.25">
      <c r="A9135" s="264">
        <v>9066</v>
      </c>
      <c r="B9135" s="263">
        <v>117.49994898263392</v>
      </c>
    </row>
    <row r="9136" spans="1:2" x14ac:dyDescent="0.25">
      <c r="A9136" s="264">
        <v>9067</v>
      </c>
      <c r="B9136" s="263">
        <v>102.0831405425325</v>
      </c>
    </row>
    <row r="9137" spans="1:2" x14ac:dyDescent="0.25">
      <c r="A9137" s="264">
        <v>9068</v>
      </c>
      <c r="B9137" s="263">
        <v>111.84657298414105</v>
      </c>
    </row>
    <row r="9138" spans="1:2" x14ac:dyDescent="0.25">
      <c r="A9138" s="264">
        <v>9069</v>
      </c>
      <c r="B9138" s="263">
        <v>120.83760952234681</v>
      </c>
    </row>
    <row r="9139" spans="1:2" x14ac:dyDescent="0.25">
      <c r="A9139" s="264">
        <v>9070</v>
      </c>
      <c r="B9139" s="263">
        <v>110.59515011070005</v>
      </c>
    </row>
    <row r="9140" spans="1:2" x14ac:dyDescent="0.25">
      <c r="A9140" s="264">
        <v>9071</v>
      </c>
      <c r="B9140" s="263">
        <v>79.141455193777432</v>
      </c>
    </row>
    <row r="9141" spans="1:2" x14ac:dyDescent="0.25">
      <c r="A9141" s="264">
        <v>9072</v>
      </c>
      <c r="B9141" s="263">
        <v>125.57282070684133</v>
      </c>
    </row>
    <row r="9142" spans="1:2" x14ac:dyDescent="0.25">
      <c r="A9142" s="264">
        <v>9073</v>
      </c>
      <c r="B9142" s="263">
        <v>101.52504065592743</v>
      </c>
    </row>
    <row r="9143" spans="1:2" x14ac:dyDescent="0.25">
      <c r="A9143" s="264">
        <v>9074</v>
      </c>
      <c r="B9143" s="263">
        <v>131.90224732069186</v>
      </c>
    </row>
    <row r="9144" spans="1:2" x14ac:dyDescent="0.25">
      <c r="A9144" s="264">
        <v>9075</v>
      </c>
      <c r="B9144" s="263">
        <v>80.638733195598675</v>
      </c>
    </row>
    <row r="9145" spans="1:2" x14ac:dyDescent="0.25">
      <c r="A9145" s="264">
        <v>9076</v>
      </c>
      <c r="B9145" s="263">
        <v>117.78371185524341</v>
      </c>
    </row>
    <row r="9146" spans="1:2" x14ac:dyDescent="0.25">
      <c r="A9146" s="264">
        <v>9077</v>
      </c>
      <c r="B9146" s="263">
        <v>91.004130833466689</v>
      </c>
    </row>
    <row r="9147" spans="1:2" x14ac:dyDescent="0.25">
      <c r="A9147" s="264">
        <v>9078</v>
      </c>
      <c r="B9147" s="263">
        <v>76.058419638271687</v>
      </c>
    </row>
    <row r="9148" spans="1:2" x14ac:dyDescent="0.25">
      <c r="A9148" s="264">
        <v>9079</v>
      </c>
      <c r="B9148" s="263">
        <v>82.986037425297411</v>
      </c>
    </row>
    <row r="9149" spans="1:2" x14ac:dyDescent="0.25">
      <c r="A9149" s="264">
        <v>9080</v>
      </c>
      <c r="B9149" s="263">
        <v>141.58475306108198</v>
      </c>
    </row>
    <row r="9150" spans="1:2" x14ac:dyDescent="0.25">
      <c r="A9150" s="264">
        <v>9081</v>
      </c>
      <c r="B9150" s="263">
        <v>131.54413173707684</v>
      </c>
    </row>
    <row r="9151" spans="1:2" x14ac:dyDescent="0.25">
      <c r="A9151" s="264">
        <v>9082</v>
      </c>
      <c r="B9151" s="263">
        <v>104.68201808152908</v>
      </c>
    </row>
    <row r="9152" spans="1:2" x14ac:dyDescent="0.25">
      <c r="A9152" s="264">
        <v>9083</v>
      </c>
      <c r="B9152" s="263">
        <v>141.71653888889807</v>
      </c>
    </row>
    <row r="9153" spans="1:2" x14ac:dyDescent="0.25">
      <c r="A9153" s="264">
        <v>9084</v>
      </c>
      <c r="B9153" s="263">
        <v>112.97085735216133</v>
      </c>
    </row>
    <row r="9154" spans="1:2" x14ac:dyDescent="0.25">
      <c r="A9154" s="264">
        <v>9085</v>
      </c>
      <c r="B9154" s="263">
        <v>71.67528282212082</v>
      </c>
    </row>
    <row r="9155" spans="1:2" x14ac:dyDescent="0.25">
      <c r="A9155" s="264">
        <v>9086</v>
      </c>
      <c r="B9155" s="263">
        <v>127.48752473492065</v>
      </c>
    </row>
    <row r="9156" spans="1:2" x14ac:dyDescent="0.25">
      <c r="A9156" s="264">
        <v>9087</v>
      </c>
      <c r="B9156" s="263">
        <v>98.384909140130063</v>
      </c>
    </row>
    <row r="9157" spans="1:2" x14ac:dyDescent="0.25">
      <c r="A9157" s="264">
        <v>9088</v>
      </c>
      <c r="B9157" s="263">
        <v>156.50644065849482</v>
      </c>
    </row>
    <row r="9158" spans="1:2" x14ac:dyDescent="0.25">
      <c r="A9158" s="264">
        <v>9089</v>
      </c>
      <c r="B9158" s="263">
        <v>130.89561216710268</v>
      </c>
    </row>
    <row r="9159" spans="1:2" x14ac:dyDescent="0.25">
      <c r="A9159" s="264">
        <v>9090</v>
      </c>
      <c r="B9159" s="263">
        <v>118.7033512517893</v>
      </c>
    </row>
    <row r="9160" spans="1:2" x14ac:dyDescent="0.25">
      <c r="A9160" s="264">
        <v>9091</v>
      </c>
      <c r="B9160" s="263">
        <v>114.82990530087595</v>
      </c>
    </row>
    <row r="9161" spans="1:2" x14ac:dyDescent="0.25">
      <c r="A9161" s="264">
        <v>9092</v>
      </c>
      <c r="B9161" s="263">
        <v>120.68373360079225</v>
      </c>
    </row>
    <row r="9162" spans="1:2" x14ac:dyDescent="0.25">
      <c r="A9162" s="264">
        <v>9093</v>
      </c>
      <c r="B9162" s="263">
        <v>153.63028952912987</v>
      </c>
    </row>
    <row r="9163" spans="1:2" x14ac:dyDescent="0.25">
      <c r="A9163" s="264">
        <v>9094</v>
      </c>
      <c r="B9163" s="263">
        <v>144.62490485688031</v>
      </c>
    </row>
    <row r="9164" spans="1:2" x14ac:dyDescent="0.25">
      <c r="A9164" s="264">
        <v>9095</v>
      </c>
      <c r="B9164" s="263">
        <v>110.37358557612981</v>
      </c>
    </row>
    <row r="9165" spans="1:2" x14ac:dyDescent="0.25">
      <c r="A9165" s="264">
        <v>9096</v>
      </c>
      <c r="B9165" s="263">
        <v>137.48664696883273</v>
      </c>
    </row>
    <row r="9166" spans="1:2" x14ac:dyDescent="0.25">
      <c r="A9166" s="264">
        <v>9097</v>
      </c>
      <c r="B9166" s="263">
        <v>186.61273510004463</v>
      </c>
    </row>
    <row r="9167" spans="1:2" x14ac:dyDescent="0.25">
      <c r="A9167" s="264">
        <v>9098</v>
      </c>
      <c r="B9167" s="263">
        <v>134.01332739732746</v>
      </c>
    </row>
    <row r="9168" spans="1:2" x14ac:dyDescent="0.25">
      <c r="A9168" s="264">
        <v>9099</v>
      </c>
      <c r="B9168" s="263">
        <v>131.48788451440569</v>
      </c>
    </row>
    <row r="9169" spans="1:2" x14ac:dyDescent="0.25">
      <c r="A9169" s="264">
        <v>9100</v>
      </c>
      <c r="B9169" s="263">
        <v>154.35623476962448</v>
      </c>
    </row>
    <row r="9170" spans="1:2" x14ac:dyDescent="0.25">
      <c r="A9170" s="264">
        <v>9101</v>
      </c>
      <c r="B9170" s="263">
        <v>121.93313172125575</v>
      </c>
    </row>
    <row r="9171" spans="1:2" x14ac:dyDescent="0.25">
      <c r="A9171" s="264">
        <v>9102</v>
      </c>
      <c r="B9171" s="263">
        <v>132.68340885494175</v>
      </c>
    </row>
    <row r="9172" spans="1:2" x14ac:dyDescent="0.25">
      <c r="A9172" s="264">
        <v>9103</v>
      </c>
      <c r="B9172" s="263">
        <v>116.09732799008626</v>
      </c>
    </row>
    <row r="9173" spans="1:2" x14ac:dyDescent="0.25">
      <c r="A9173" s="264">
        <v>9104</v>
      </c>
      <c r="B9173" s="263">
        <v>105.14717617127917</v>
      </c>
    </row>
    <row r="9174" spans="1:2" x14ac:dyDescent="0.25">
      <c r="A9174" s="264">
        <v>9105</v>
      </c>
      <c r="B9174" s="263">
        <v>125.76615046890686</v>
      </c>
    </row>
    <row r="9175" spans="1:2" x14ac:dyDescent="0.25">
      <c r="A9175" s="264">
        <v>9106</v>
      </c>
      <c r="B9175" s="263">
        <v>152.29811322202806</v>
      </c>
    </row>
    <row r="9176" spans="1:2" x14ac:dyDescent="0.25">
      <c r="A9176" s="264">
        <v>9107</v>
      </c>
      <c r="B9176" s="263">
        <v>101.85772578357485</v>
      </c>
    </row>
    <row r="9177" spans="1:2" x14ac:dyDescent="0.25">
      <c r="A9177" s="264">
        <v>9108</v>
      </c>
      <c r="B9177" s="263">
        <v>132.98928782244769</v>
      </c>
    </row>
    <row r="9178" spans="1:2" x14ac:dyDescent="0.25">
      <c r="A9178" s="264">
        <v>9109</v>
      </c>
      <c r="B9178" s="263">
        <v>118.20439236293011</v>
      </c>
    </row>
    <row r="9179" spans="1:2" x14ac:dyDescent="0.25">
      <c r="A9179" s="264">
        <v>9110</v>
      </c>
      <c r="B9179" s="263">
        <v>112.26545480742361</v>
      </c>
    </row>
    <row r="9180" spans="1:2" x14ac:dyDescent="0.25">
      <c r="A9180" s="264">
        <v>9111</v>
      </c>
      <c r="B9180" s="263">
        <v>149.31731122381194</v>
      </c>
    </row>
    <row r="9181" spans="1:2" x14ac:dyDescent="0.25">
      <c r="A9181" s="264">
        <v>9112</v>
      </c>
      <c r="B9181" s="263">
        <v>132.77389251161875</v>
      </c>
    </row>
    <row r="9182" spans="1:2" x14ac:dyDescent="0.25">
      <c r="A9182" s="264">
        <v>9113</v>
      </c>
      <c r="B9182" s="263">
        <v>80.825544776609206</v>
      </c>
    </row>
    <row r="9183" spans="1:2" x14ac:dyDescent="0.25">
      <c r="A9183" s="264">
        <v>9114</v>
      </c>
      <c r="B9183" s="263">
        <v>135.23027207700883</v>
      </c>
    </row>
    <row r="9184" spans="1:2" x14ac:dyDescent="0.25">
      <c r="A9184" s="264">
        <v>9115</v>
      </c>
      <c r="B9184" s="263">
        <v>60.37815431365911</v>
      </c>
    </row>
    <row r="9185" spans="1:2" x14ac:dyDescent="0.25">
      <c r="A9185" s="264">
        <v>9116</v>
      </c>
      <c r="B9185" s="263">
        <v>125.74546480327898</v>
      </c>
    </row>
    <row r="9186" spans="1:2" x14ac:dyDescent="0.25">
      <c r="A9186" s="264">
        <v>9117</v>
      </c>
      <c r="B9186" s="263">
        <v>106.39043530354192</v>
      </c>
    </row>
    <row r="9187" spans="1:2" x14ac:dyDescent="0.25">
      <c r="A9187" s="264">
        <v>9118</v>
      </c>
      <c r="B9187" s="263">
        <v>119.9122834891424</v>
      </c>
    </row>
    <row r="9188" spans="1:2" x14ac:dyDescent="0.25">
      <c r="A9188" s="264">
        <v>9119</v>
      </c>
      <c r="B9188" s="263">
        <v>158.39783367174829</v>
      </c>
    </row>
    <row r="9189" spans="1:2" x14ac:dyDescent="0.25">
      <c r="A9189" s="264">
        <v>9120</v>
      </c>
      <c r="B9189" s="263">
        <v>106.84935380853275</v>
      </c>
    </row>
    <row r="9190" spans="1:2" x14ac:dyDescent="0.25">
      <c r="A9190" s="264">
        <v>9121</v>
      </c>
      <c r="B9190" s="263">
        <v>121.77774798542183</v>
      </c>
    </row>
    <row r="9191" spans="1:2" x14ac:dyDescent="0.25">
      <c r="A9191" s="264">
        <v>9122</v>
      </c>
      <c r="B9191" s="263">
        <v>89.573939784790113</v>
      </c>
    </row>
    <row r="9192" spans="1:2" x14ac:dyDescent="0.25">
      <c r="A9192" s="264">
        <v>9123</v>
      </c>
      <c r="B9192" s="263">
        <v>147.51388816910924</v>
      </c>
    </row>
    <row r="9193" spans="1:2" x14ac:dyDescent="0.25">
      <c r="A9193" s="264">
        <v>9124</v>
      </c>
      <c r="B9193" s="263">
        <v>75.385219553435704</v>
      </c>
    </row>
    <row r="9194" spans="1:2" x14ac:dyDescent="0.25">
      <c r="A9194" s="264">
        <v>9125</v>
      </c>
      <c r="B9194" s="263">
        <v>159.60623757482199</v>
      </c>
    </row>
    <row r="9195" spans="1:2" x14ac:dyDescent="0.25">
      <c r="A9195" s="264">
        <v>9126</v>
      </c>
      <c r="B9195" s="263">
        <v>103.91550436453466</v>
      </c>
    </row>
    <row r="9196" spans="1:2" x14ac:dyDescent="0.25">
      <c r="A9196" s="264">
        <v>9127</v>
      </c>
      <c r="B9196" s="263">
        <v>127.13696635993524</v>
      </c>
    </row>
    <row r="9197" spans="1:2" x14ac:dyDescent="0.25">
      <c r="A9197" s="264">
        <v>9128</v>
      </c>
      <c r="B9197" s="263">
        <v>120.93929776115937</v>
      </c>
    </row>
    <row r="9198" spans="1:2" x14ac:dyDescent="0.25">
      <c r="A9198" s="264">
        <v>9129</v>
      </c>
      <c r="B9198" s="263">
        <v>140.63131719636692</v>
      </c>
    </row>
    <row r="9199" spans="1:2" x14ac:dyDescent="0.25">
      <c r="A9199" s="264">
        <v>9130</v>
      </c>
      <c r="B9199" s="263">
        <v>133.29558757812418</v>
      </c>
    </row>
    <row r="9200" spans="1:2" x14ac:dyDescent="0.25">
      <c r="A9200" s="264">
        <v>9131</v>
      </c>
      <c r="B9200" s="263">
        <v>119.5133704886544</v>
      </c>
    </row>
    <row r="9201" spans="1:2" x14ac:dyDescent="0.25">
      <c r="A9201" s="264">
        <v>9132</v>
      </c>
      <c r="B9201" s="263">
        <v>173.25230377213919</v>
      </c>
    </row>
    <row r="9202" spans="1:2" x14ac:dyDescent="0.25">
      <c r="A9202" s="264">
        <v>9133</v>
      </c>
      <c r="B9202" s="263">
        <v>88.289415343202506</v>
      </c>
    </row>
    <row r="9203" spans="1:2" x14ac:dyDescent="0.25">
      <c r="A9203" s="264">
        <v>9134</v>
      </c>
      <c r="B9203" s="263">
        <v>101.76986261340906</v>
      </c>
    </row>
    <row r="9204" spans="1:2" x14ac:dyDescent="0.25">
      <c r="A9204" s="264">
        <v>9135</v>
      </c>
      <c r="B9204" s="263">
        <v>112.07275725367928</v>
      </c>
    </row>
    <row r="9205" spans="1:2" x14ac:dyDescent="0.25">
      <c r="A9205" s="264">
        <v>9136</v>
      </c>
      <c r="B9205" s="263">
        <v>159.96773717671124</v>
      </c>
    </row>
    <row r="9206" spans="1:2" x14ac:dyDescent="0.25">
      <c r="A9206" s="264">
        <v>9137</v>
      </c>
      <c r="B9206" s="263">
        <v>104.33014858258363</v>
      </c>
    </row>
    <row r="9207" spans="1:2" x14ac:dyDescent="0.25">
      <c r="A9207" s="264">
        <v>9138</v>
      </c>
      <c r="B9207" s="263">
        <v>113.45310370221263</v>
      </c>
    </row>
    <row r="9208" spans="1:2" x14ac:dyDescent="0.25">
      <c r="A9208" s="264">
        <v>9139</v>
      </c>
      <c r="B9208" s="263">
        <v>99.145068049749639</v>
      </c>
    </row>
    <row r="9209" spans="1:2" x14ac:dyDescent="0.25">
      <c r="A9209" s="264">
        <v>9140</v>
      </c>
      <c r="B9209" s="263">
        <v>159.11964366093963</v>
      </c>
    </row>
    <row r="9210" spans="1:2" x14ac:dyDescent="0.25">
      <c r="A9210" s="264">
        <v>9141</v>
      </c>
      <c r="B9210" s="263">
        <v>133.73357925802716</v>
      </c>
    </row>
    <row r="9211" spans="1:2" x14ac:dyDescent="0.25">
      <c r="A9211" s="264">
        <v>9142</v>
      </c>
      <c r="B9211" s="263">
        <v>100.15340953734605</v>
      </c>
    </row>
    <row r="9212" spans="1:2" x14ac:dyDescent="0.25">
      <c r="A9212" s="264">
        <v>9143</v>
      </c>
      <c r="B9212" s="263">
        <v>101.15903883599549</v>
      </c>
    </row>
    <row r="9213" spans="1:2" x14ac:dyDescent="0.25">
      <c r="A9213" s="264">
        <v>9144</v>
      </c>
      <c r="B9213" s="263">
        <v>124.66046402196955</v>
      </c>
    </row>
    <row r="9214" spans="1:2" x14ac:dyDescent="0.25">
      <c r="A9214" s="264">
        <v>9145</v>
      </c>
      <c r="B9214" s="263">
        <v>121.16439969664096</v>
      </c>
    </row>
    <row r="9215" spans="1:2" x14ac:dyDescent="0.25">
      <c r="A9215" s="264">
        <v>9146</v>
      </c>
      <c r="B9215" s="263">
        <v>75.249981670077517</v>
      </c>
    </row>
    <row r="9216" spans="1:2" x14ac:dyDescent="0.25">
      <c r="A9216" s="264">
        <v>9147</v>
      </c>
      <c r="B9216" s="263">
        <v>155.4869953889137</v>
      </c>
    </row>
    <row r="9217" spans="1:2" x14ac:dyDescent="0.25">
      <c r="A9217" s="264">
        <v>9148</v>
      </c>
      <c r="B9217" s="263">
        <v>108.31338953361825</v>
      </c>
    </row>
    <row r="9218" spans="1:2" x14ac:dyDescent="0.25">
      <c r="A9218" s="264">
        <v>9149</v>
      </c>
      <c r="B9218" s="263">
        <v>131.94694036213133</v>
      </c>
    </row>
    <row r="9219" spans="1:2" x14ac:dyDescent="0.25">
      <c r="A9219" s="264">
        <v>9150</v>
      </c>
      <c r="B9219" s="263">
        <v>160.04226255353097</v>
      </c>
    </row>
    <row r="9220" spans="1:2" x14ac:dyDescent="0.25">
      <c r="A9220" s="264">
        <v>9151</v>
      </c>
      <c r="B9220" s="263">
        <v>106.65385105992945</v>
      </c>
    </row>
    <row r="9221" spans="1:2" x14ac:dyDescent="0.25">
      <c r="A9221" s="264">
        <v>9152</v>
      </c>
      <c r="B9221" s="263">
        <v>80.665246395152536</v>
      </c>
    </row>
    <row r="9222" spans="1:2" x14ac:dyDescent="0.25">
      <c r="A9222" s="264">
        <v>9153</v>
      </c>
      <c r="B9222" s="263">
        <v>113.02674578792322</v>
      </c>
    </row>
    <row r="9223" spans="1:2" x14ac:dyDescent="0.25">
      <c r="A9223" s="264">
        <v>9154</v>
      </c>
      <c r="B9223" s="263">
        <v>84.360876411318799</v>
      </c>
    </row>
    <row r="9224" spans="1:2" x14ac:dyDescent="0.25">
      <c r="A9224" s="264">
        <v>9155</v>
      </c>
      <c r="B9224" s="263">
        <v>125.77555909893204</v>
      </c>
    </row>
    <row r="9225" spans="1:2" x14ac:dyDescent="0.25">
      <c r="A9225" s="264">
        <v>9156</v>
      </c>
      <c r="B9225" s="263">
        <v>125.90185572524844</v>
      </c>
    </row>
    <row r="9226" spans="1:2" x14ac:dyDescent="0.25">
      <c r="A9226" s="264">
        <v>9157</v>
      </c>
      <c r="B9226" s="263">
        <v>142.03501399451403</v>
      </c>
    </row>
    <row r="9227" spans="1:2" x14ac:dyDescent="0.25">
      <c r="A9227" s="264">
        <v>9158</v>
      </c>
      <c r="B9227" s="263">
        <v>72.244879077878267</v>
      </c>
    </row>
    <row r="9228" spans="1:2" x14ac:dyDescent="0.25">
      <c r="A9228" s="264">
        <v>9159</v>
      </c>
      <c r="B9228" s="263">
        <v>100.12892530861365</v>
      </c>
    </row>
    <row r="9229" spans="1:2" x14ac:dyDescent="0.25">
      <c r="A9229" s="264">
        <v>9160</v>
      </c>
      <c r="B9229" s="263">
        <v>115.29540920039614</v>
      </c>
    </row>
    <row r="9230" spans="1:2" x14ac:dyDescent="0.25">
      <c r="A9230" s="264">
        <v>9161</v>
      </c>
      <c r="B9230" s="263">
        <v>122.60634163257205</v>
      </c>
    </row>
    <row r="9231" spans="1:2" x14ac:dyDescent="0.25">
      <c r="A9231" s="264">
        <v>9162</v>
      </c>
      <c r="B9231" s="263">
        <v>149.63197313756874</v>
      </c>
    </row>
    <row r="9232" spans="1:2" x14ac:dyDescent="0.25">
      <c r="A9232" s="264">
        <v>9163</v>
      </c>
      <c r="B9232" s="263">
        <v>163.58063540569987</v>
      </c>
    </row>
    <row r="9233" spans="1:2" x14ac:dyDescent="0.25">
      <c r="A9233" s="264">
        <v>9164</v>
      </c>
      <c r="B9233" s="263">
        <v>103.70214194025475</v>
      </c>
    </row>
    <row r="9234" spans="1:2" x14ac:dyDescent="0.25">
      <c r="A9234" s="264">
        <v>9165</v>
      </c>
      <c r="B9234" s="263">
        <v>136.20570512099744</v>
      </c>
    </row>
    <row r="9235" spans="1:2" x14ac:dyDescent="0.25">
      <c r="A9235" s="264">
        <v>9166</v>
      </c>
      <c r="B9235" s="263">
        <v>88.696348474181249</v>
      </c>
    </row>
    <row r="9236" spans="1:2" x14ac:dyDescent="0.25">
      <c r="A9236" s="264">
        <v>9167</v>
      </c>
      <c r="B9236" s="263">
        <v>136.55695859225435</v>
      </c>
    </row>
    <row r="9237" spans="1:2" x14ac:dyDescent="0.25">
      <c r="A9237" s="264">
        <v>9168</v>
      </c>
      <c r="B9237" s="263">
        <v>82.506908226237812</v>
      </c>
    </row>
    <row r="9238" spans="1:2" x14ac:dyDescent="0.25">
      <c r="A9238" s="264">
        <v>9169</v>
      </c>
      <c r="B9238" s="263">
        <v>118.82783807652052</v>
      </c>
    </row>
    <row r="9239" spans="1:2" x14ac:dyDescent="0.25">
      <c r="A9239" s="264">
        <v>9170</v>
      </c>
      <c r="B9239" s="263">
        <v>99.223534310941858</v>
      </c>
    </row>
    <row r="9240" spans="1:2" x14ac:dyDescent="0.25">
      <c r="A9240" s="264">
        <v>9171</v>
      </c>
      <c r="B9240" s="263">
        <v>103.96225613590209</v>
      </c>
    </row>
    <row r="9241" spans="1:2" x14ac:dyDescent="0.25">
      <c r="A9241" s="264">
        <v>9172</v>
      </c>
      <c r="B9241" s="263">
        <v>122.35930390044055</v>
      </c>
    </row>
    <row r="9242" spans="1:2" x14ac:dyDescent="0.25">
      <c r="A9242" s="264">
        <v>9173</v>
      </c>
      <c r="B9242" s="263">
        <v>118.27068750918535</v>
      </c>
    </row>
    <row r="9243" spans="1:2" x14ac:dyDescent="0.25">
      <c r="A9243" s="264">
        <v>9174</v>
      </c>
      <c r="B9243" s="263">
        <v>110.01154582319401</v>
      </c>
    </row>
    <row r="9244" spans="1:2" x14ac:dyDescent="0.25">
      <c r="A9244" s="264">
        <v>9175</v>
      </c>
      <c r="B9244" s="263">
        <v>121.21867903021837</v>
      </c>
    </row>
    <row r="9245" spans="1:2" x14ac:dyDescent="0.25">
      <c r="A9245" s="264">
        <v>9176</v>
      </c>
      <c r="B9245" s="263">
        <v>114.33961343117339</v>
      </c>
    </row>
    <row r="9246" spans="1:2" x14ac:dyDescent="0.25">
      <c r="A9246" s="264">
        <v>9177</v>
      </c>
      <c r="B9246" s="263">
        <v>138.21976807251824</v>
      </c>
    </row>
    <row r="9247" spans="1:2" x14ac:dyDescent="0.25">
      <c r="A9247" s="264">
        <v>9178</v>
      </c>
      <c r="B9247" s="263">
        <v>168.05588986868455</v>
      </c>
    </row>
    <row r="9248" spans="1:2" x14ac:dyDescent="0.25">
      <c r="A9248" s="264">
        <v>9179</v>
      </c>
      <c r="B9248" s="263">
        <v>141.35958900799125</v>
      </c>
    </row>
    <row r="9249" spans="1:2" x14ac:dyDescent="0.25">
      <c r="A9249" s="264">
        <v>9180</v>
      </c>
      <c r="B9249" s="263">
        <v>138.82261361760453</v>
      </c>
    </row>
    <row r="9250" spans="1:2" x14ac:dyDescent="0.25">
      <c r="A9250" s="264">
        <v>9181</v>
      </c>
      <c r="B9250" s="263">
        <v>106.95160778291893</v>
      </c>
    </row>
    <row r="9251" spans="1:2" x14ac:dyDescent="0.25">
      <c r="A9251" s="264">
        <v>9182</v>
      </c>
      <c r="B9251" s="263">
        <v>133.75560952127469</v>
      </c>
    </row>
    <row r="9252" spans="1:2" x14ac:dyDescent="0.25">
      <c r="A9252" s="264">
        <v>9183</v>
      </c>
      <c r="B9252" s="263">
        <v>124.65333610007474</v>
      </c>
    </row>
    <row r="9253" spans="1:2" x14ac:dyDescent="0.25">
      <c r="A9253" s="264">
        <v>9184</v>
      </c>
      <c r="B9253" s="263">
        <v>101.07330869707998</v>
      </c>
    </row>
    <row r="9254" spans="1:2" x14ac:dyDescent="0.25">
      <c r="A9254" s="264">
        <v>9185</v>
      </c>
      <c r="B9254" s="263">
        <v>83.872145129256225</v>
      </c>
    </row>
    <row r="9255" spans="1:2" x14ac:dyDescent="0.25">
      <c r="A9255" s="264">
        <v>9186</v>
      </c>
      <c r="B9255" s="263">
        <v>114.04598585487571</v>
      </c>
    </row>
    <row r="9256" spans="1:2" x14ac:dyDescent="0.25">
      <c r="A9256" s="264">
        <v>9187</v>
      </c>
      <c r="B9256" s="263">
        <v>108.26322158600838</v>
      </c>
    </row>
    <row r="9257" spans="1:2" x14ac:dyDescent="0.25">
      <c r="A9257" s="264">
        <v>9188</v>
      </c>
      <c r="B9257" s="263">
        <v>147.46908337953187</v>
      </c>
    </row>
    <row r="9258" spans="1:2" x14ac:dyDescent="0.25">
      <c r="A9258" s="264">
        <v>9189</v>
      </c>
      <c r="B9258" s="263">
        <v>95.59095101643814</v>
      </c>
    </row>
    <row r="9259" spans="1:2" x14ac:dyDescent="0.25">
      <c r="A9259" s="264">
        <v>9190</v>
      </c>
      <c r="B9259" s="263">
        <v>111.78224106179415</v>
      </c>
    </row>
    <row r="9260" spans="1:2" x14ac:dyDescent="0.25">
      <c r="A9260" s="264">
        <v>9191</v>
      </c>
      <c r="B9260" s="263">
        <v>141.06149557470476</v>
      </c>
    </row>
    <row r="9261" spans="1:2" x14ac:dyDescent="0.25">
      <c r="A9261" s="264">
        <v>9192</v>
      </c>
      <c r="B9261" s="263">
        <v>132.69942342707796</v>
      </c>
    </row>
    <row r="9262" spans="1:2" x14ac:dyDescent="0.25">
      <c r="A9262" s="264">
        <v>9193</v>
      </c>
      <c r="B9262" s="263">
        <v>105.09318863569261</v>
      </c>
    </row>
    <row r="9263" spans="1:2" x14ac:dyDescent="0.25">
      <c r="A9263" s="264">
        <v>9194</v>
      </c>
      <c r="B9263" s="263">
        <v>125.33932837333468</v>
      </c>
    </row>
    <row r="9264" spans="1:2" x14ac:dyDescent="0.25">
      <c r="A9264" s="264">
        <v>9195</v>
      </c>
      <c r="B9264" s="263">
        <v>126.13131096831481</v>
      </c>
    </row>
    <row r="9265" spans="1:2" x14ac:dyDescent="0.25">
      <c r="A9265" s="264">
        <v>9196</v>
      </c>
      <c r="B9265" s="263">
        <v>86.020491934030886</v>
      </c>
    </row>
    <row r="9266" spans="1:2" x14ac:dyDescent="0.25">
      <c r="A9266" s="264">
        <v>9197</v>
      </c>
      <c r="B9266" s="263">
        <v>134.90597338338571</v>
      </c>
    </row>
    <row r="9267" spans="1:2" x14ac:dyDescent="0.25">
      <c r="A9267" s="264">
        <v>9198</v>
      </c>
      <c r="B9267" s="263">
        <v>128.43990981205042</v>
      </c>
    </row>
    <row r="9268" spans="1:2" x14ac:dyDescent="0.25">
      <c r="A9268" s="264">
        <v>9199</v>
      </c>
      <c r="B9268" s="263">
        <v>90.052335299953697</v>
      </c>
    </row>
    <row r="9269" spans="1:2" x14ac:dyDescent="0.25">
      <c r="A9269" s="264">
        <v>9200</v>
      </c>
      <c r="B9269" s="263">
        <v>116.37222505566375</v>
      </c>
    </row>
    <row r="9270" spans="1:2" x14ac:dyDescent="0.25">
      <c r="A9270" s="264">
        <v>9201</v>
      </c>
      <c r="B9270" s="263">
        <v>128.00894893250228</v>
      </c>
    </row>
    <row r="9271" spans="1:2" x14ac:dyDescent="0.25">
      <c r="A9271" s="264">
        <v>9202</v>
      </c>
      <c r="B9271" s="263">
        <v>91.249550686948751</v>
      </c>
    </row>
    <row r="9272" spans="1:2" x14ac:dyDescent="0.25">
      <c r="A9272" s="264">
        <v>9203</v>
      </c>
      <c r="B9272" s="263">
        <v>121.29505031638685</v>
      </c>
    </row>
    <row r="9273" spans="1:2" x14ac:dyDescent="0.25">
      <c r="A9273" s="264">
        <v>9204</v>
      </c>
      <c r="B9273" s="263">
        <v>114.06266023648037</v>
      </c>
    </row>
    <row r="9274" spans="1:2" x14ac:dyDescent="0.25">
      <c r="A9274" s="264">
        <v>9205</v>
      </c>
      <c r="B9274" s="263">
        <v>99.572906868808005</v>
      </c>
    </row>
    <row r="9275" spans="1:2" x14ac:dyDescent="0.25">
      <c r="A9275" s="264">
        <v>9206</v>
      </c>
      <c r="B9275" s="263">
        <v>55.329748331790228</v>
      </c>
    </row>
    <row r="9276" spans="1:2" x14ac:dyDescent="0.25">
      <c r="A9276" s="264">
        <v>9207</v>
      </c>
      <c r="B9276" s="263">
        <v>91.580872271961468</v>
      </c>
    </row>
    <row r="9277" spans="1:2" x14ac:dyDescent="0.25">
      <c r="A9277" s="264">
        <v>9208</v>
      </c>
      <c r="B9277" s="263">
        <v>136.41932112524577</v>
      </c>
    </row>
    <row r="9278" spans="1:2" x14ac:dyDescent="0.25">
      <c r="A9278" s="264">
        <v>9209</v>
      </c>
      <c r="B9278" s="263">
        <v>131.11219258279584</v>
      </c>
    </row>
    <row r="9279" spans="1:2" x14ac:dyDescent="0.25">
      <c r="A9279" s="264">
        <v>9210</v>
      </c>
      <c r="B9279" s="263">
        <v>110.61980395379761</v>
      </c>
    </row>
    <row r="9280" spans="1:2" x14ac:dyDescent="0.25">
      <c r="A9280" s="264">
        <v>9211</v>
      </c>
      <c r="B9280" s="263">
        <v>112.84332109339225</v>
      </c>
    </row>
    <row r="9281" spans="1:2" x14ac:dyDescent="0.25">
      <c r="A9281" s="264">
        <v>9212</v>
      </c>
      <c r="B9281" s="263">
        <v>141.67544511536209</v>
      </c>
    </row>
    <row r="9282" spans="1:2" x14ac:dyDescent="0.25">
      <c r="A9282" s="264">
        <v>9213</v>
      </c>
      <c r="B9282" s="263">
        <v>129.97824969651936</v>
      </c>
    </row>
    <row r="9283" spans="1:2" x14ac:dyDescent="0.25">
      <c r="A9283" s="264">
        <v>9214</v>
      </c>
      <c r="B9283" s="263">
        <v>131.85277003577198</v>
      </c>
    </row>
    <row r="9284" spans="1:2" x14ac:dyDescent="0.25">
      <c r="A9284" s="264">
        <v>9215</v>
      </c>
      <c r="B9284" s="263">
        <v>94.268310357922047</v>
      </c>
    </row>
    <row r="9285" spans="1:2" x14ac:dyDescent="0.25">
      <c r="A9285" s="264">
        <v>9216</v>
      </c>
      <c r="B9285" s="263">
        <v>90.097449329904606</v>
      </c>
    </row>
    <row r="9286" spans="1:2" x14ac:dyDescent="0.25">
      <c r="A9286" s="264">
        <v>9217</v>
      </c>
      <c r="B9286" s="263">
        <v>89.933119085887881</v>
      </c>
    </row>
    <row r="9287" spans="1:2" x14ac:dyDescent="0.25">
      <c r="A9287" s="264">
        <v>9218</v>
      </c>
      <c r="B9287" s="263">
        <v>110.23278733315881</v>
      </c>
    </row>
    <row r="9288" spans="1:2" x14ac:dyDescent="0.25">
      <c r="A9288" s="264">
        <v>9219</v>
      </c>
      <c r="B9288" s="263">
        <v>90.881842440981572</v>
      </c>
    </row>
    <row r="9289" spans="1:2" x14ac:dyDescent="0.25">
      <c r="A9289" s="264">
        <v>9220</v>
      </c>
      <c r="B9289" s="263">
        <v>121.93221441084349</v>
      </c>
    </row>
    <row r="9290" spans="1:2" x14ac:dyDescent="0.25">
      <c r="A9290" s="264">
        <v>9221</v>
      </c>
      <c r="B9290" s="263">
        <v>167.37046297242972</v>
      </c>
    </row>
    <row r="9291" spans="1:2" x14ac:dyDescent="0.25">
      <c r="A9291" s="264">
        <v>9222</v>
      </c>
      <c r="B9291" s="263">
        <v>107.01657223624224</v>
      </c>
    </row>
    <row r="9292" spans="1:2" x14ac:dyDescent="0.25">
      <c r="A9292" s="264">
        <v>9223</v>
      </c>
      <c r="B9292" s="263">
        <v>107.14971736005386</v>
      </c>
    </row>
    <row r="9293" spans="1:2" x14ac:dyDescent="0.25">
      <c r="A9293" s="264">
        <v>9224</v>
      </c>
      <c r="B9293" s="263">
        <v>107.13439219621671</v>
      </c>
    </row>
    <row r="9294" spans="1:2" x14ac:dyDescent="0.25">
      <c r="A9294" s="264">
        <v>9225</v>
      </c>
      <c r="B9294" s="263">
        <v>129.03571845713972</v>
      </c>
    </row>
    <row r="9295" spans="1:2" x14ac:dyDescent="0.25">
      <c r="A9295" s="264">
        <v>9226</v>
      </c>
      <c r="B9295" s="263">
        <v>87.2760688963468</v>
      </c>
    </row>
    <row r="9296" spans="1:2" x14ac:dyDescent="0.25">
      <c r="A9296" s="264">
        <v>9227</v>
      </c>
      <c r="B9296" s="263">
        <v>87.057289693302138</v>
      </c>
    </row>
    <row r="9297" spans="1:2" x14ac:dyDescent="0.25">
      <c r="A9297" s="264">
        <v>9228</v>
      </c>
      <c r="B9297" s="263">
        <v>130.00983530712759</v>
      </c>
    </row>
    <row r="9298" spans="1:2" x14ac:dyDescent="0.25">
      <c r="A9298" s="264">
        <v>9229</v>
      </c>
      <c r="B9298" s="263">
        <v>102.42082296761845</v>
      </c>
    </row>
    <row r="9299" spans="1:2" x14ac:dyDescent="0.25">
      <c r="A9299" s="264">
        <v>9230</v>
      </c>
      <c r="B9299" s="263">
        <v>146.26147479895829</v>
      </c>
    </row>
    <row r="9300" spans="1:2" x14ac:dyDescent="0.25">
      <c r="A9300" s="264">
        <v>9231</v>
      </c>
      <c r="B9300" s="263">
        <v>114.20755033188323</v>
      </c>
    </row>
    <row r="9301" spans="1:2" x14ac:dyDescent="0.25">
      <c r="A9301" s="264">
        <v>9232</v>
      </c>
      <c r="B9301" s="263">
        <v>156.18915258904428</v>
      </c>
    </row>
    <row r="9302" spans="1:2" x14ac:dyDescent="0.25">
      <c r="A9302" s="264">
        <v>9233</v>
      </c>
      <c r="B9302" s="263">
        <v>143.1012820833287</v>
      </c>
    </row>
    <row r="9303" spans="1:2" x14ac:dyDescent="0.25">
      <c r="A9303" s="264">
        <v>9234</v>
      </c>
      <c r="B9303" s="263">
        <v>101.33156267051685</v>
      </c>
    </row>
    <row r="9304" spans="1:2" x14ac:dyDescent="0.25">
      <c r="A9304" s="264">
        <v>9235</v>
      </c>
      <c r="B9304" s="263">
        <v>127.0450827943997</v>
      </c>
    </row>
    <row r="9305" spans="1:2" x14ac:dyDescent="0.25">
      <c r="A9305" s="264">
        <v>9236</v>
      </c>
      <c r="B9305" s="263">
        <v>126.12539951249434</v>
      </c>
    </row>
    <row r="9306" spans="1:2" x14ac:dyDescent="0.25">
      <c r="A9306" s="264">
        <v>9237</v>
      </c>
      <c r="B9306" s="263">
        <v>114.78279082677986</v>
      </c>
    </row>
    <row r="9307" spans="1:2" x14ac:dyDescent="0.25">
      <c r="A9307" s="264">
        <v>9238</v>
      </c>
      <c r="B9307" s="263">
        <v>109.56919530053636</v>
      </c>
    </row>
    <row r="9308" spans="1:2" x14ac:dyDescent="0.25">
      <c r="A9308" s="264">
        <v>9239</v>
      </c>
      <c r="B9308" s="263">
        <v>96.280307483622664</v>
      </c>
    </row>
    <row r="9309" spans="1:2" x14ac:dyDescent="0.25">
      <c r="A9309" s="264">
        <v>9240</v>
      </c>
      <c r="B9309" s="263">
        <v>89.617524948313033</v>
      </c>
    </row>
    <row r="9310" spans="1:2" x14ac:dyDescent="0.25">
      <c r="A9310" s="264">
        <v>9241</v>
      </c>
      <c r="B9310" s="263">
        <v>96.4606055208816</v>
      </c>
    </row>
    <row r="9311" spans="1:2" x14ac:dyDescent="0.25">
      <c r="A9311" s="264">
        <v>9242</v>
      </c>
      <c r="B9311" s="263">
        <v>127.92177940115288</v>
      </c>
    </row>
    <row r="9312" spans="1:2" x14ac:dyDescent="0.25">
      <c r="A9312" s="264">
        <v>9243</v>
      </c>
      <c r="B9312" s="263">
        <v>99.409433429657312</v>
      </c>
    </row>
    <row r="9313" spans="1:2" x14ac:dyDescent="0.25">
      <c r="A9313" s="264">
        <v>9244</v>
      </c>
      <c r="B9313" s="263">
        <v>129.81216206796509</v>
      </c>
    </row>
    <row r="9314" spans="1:2" x14ac:dyDescent="0.25">
      <c r="A9314" s="264">
        <v>9245</v>
      </c>
      <c r="B9314" s="263">
        <v>126.01973647728282</v>
      </c>
    </row>
    <row r="9315" spans="1:2" x14ac:dyDescent="0.25">
      <c r="A9315" s="264">
        <v>9246</v>
      </c>
      <c r="B9315" s="263">
        <v>136.19246794217142</v>
      </c>
    </row>
    <row r="9316" spans="1:2" x14ac:dyDescent="0.25">
      <c r="A9316" s="264">
        <v>9247</v>
      </c>
      <c r="B9316" s="263">
        <v>80.014428150390643</v>
      </c>
    </row>
    <row r="9317" spans="1:2" x14ac:dyDescent="0.25">
      <c r="A9317" s="264">
        <v>9248</v>
      </c>
      <c r="B9317" s="263">
        <v>71.523722611802199</v>
      </c>
    </row>
    <row r="9318" spans="1:2" x14ac:dyDescent="0.25">
      <c r="A9318" s="264">
        <v>9249</v>
      </c>
      <c r="B9318" s="263">
        <v>111.93893691686907</v>
      </c>
    </row>
    <row r="9319" spans="1:2" x14ac:dyDescent="0.25">
      <c r="A9319" s="264">
        <v>9250</v>
      </c>
      <c r="B9319" s="263">
        <v>112.25469191198789</v>
      </c>
    </row>
    <row r="9320" spans="1:2" x14ac:dyDescent="0.25">
      <c r="A9320" s="264">
        <v>9251</v>
      </c>
      <c r="B9320" s="263">
        <v>115.08533823691464</v>
      </c>
    </row>
    <row r="9321" spans="1:2" x14ac:dyDescent="0.25">
      <c r="A9321" s="264">
        <v>9252</v>
      </c>
      <c r="B9321" s="263">
        <v>102.19980978857117</v>
      </c>
    </row>
    <row r="9322" spans="1:2" x14ac:dyDescent="0.25">
      <c r="A9322" s="264">
        <v>9253</v>
      </c>
      <c r="B9322" s="263">
        <v>119.19523951843844</v>
      </c>
    </row>
    <row r="9323" spans="1:2" x14ac:dyDescent="0.25">
      <c r="A9323" s="264">
        <v>9254</v>
      </c>
      <c r="B9323" s="263">
        <v>113.54416125164524</v>
      </c>
    </row>
    <row r="9324" spans="1:2" x14ac:dyDescent="0.25">
      <c r="A9324" s="264">
        <v>9255</v>
      </c>
      <c r="B9324" s="263">
        <v>90.196406165978289</v>
      </c>
    </row>
    <row r="9325" spans="1:2" x14ac:dyDescent="0.25">
      <c r="A9325" s="264">
        <v>9256</v>
      </c>
      <c r="B9325" s="263">
        <v>98.775163683690877</v>
      </c>
    </row>
    <row r="9326" spans="1:2" x14ac:dyDescent="0.25">
      <c r="A9326" s="264">
        <v>9257</v>
      </c>
      <c r="B9326" s="263">
        <v>148.95326490313278</v>
      </c>
    </row>
    <row r="9327" spans="1:2" x14ac:dyDescent="0.25">
      <c r="A9327" s="264">
        <v>9258</v>
      </c>
      <c r="B9327" s="263">
        <v>144.78910834474294</v>
      </c>
    </row>
    <row r="9328" spans="1:2" x14ac:dyDescent="0.25">
      <c r="A9328" s="264">
        <v>9259</v>
      </c>
      <c r="B9328" s="263">
        <v>142.91199980707464</v>
      </c>
    </row>
    <row r="9329" spans="1:2" x14ac:dyDescent="0.25">
      <c r="A9329" s="264">
        <v>9260</v>
      </c>
      <c r="B9329" s="263">
        <v>111.50662482231155</v>
      </c>
    </row>
    <row r="9330" spans="1:2" x14ac:dyDescent="0.25">
      <c r="A9330" s="264">
        <v>9261</v>
      </c>
      <c r="B9330" s="263">
        <v>155.44742603828132</v>
      </c>
    </row>
    <row r="9331" spans="1:2" x14ac:dyDescent="0.25">
      <c r="A9331" s="264">
        <v>9262</v>
      </c>
      <c r="B9331" s="263">
        <v>115.41791128575719</v>
      </c>
    </row>
    <row r="9332" spans="1:2" x14ac:dyDescent="0.25">
      <c r="A9332" s="264">
        <v>9263</v>
      </c>
      <c r="B9332" s="263">
        <v>139.00619038373563</v>
      </c>
    </row>
    <row r="9333" spans="1:2" x14ac:dyDescent="0.25">
      <c r="A9333" s="264">
        <v>9264</v>
      </c>
      <c r="B9333" s="263">
        <v>69.023973341704561</v>
      </c>
    </row>
    <row r="9334" spans="1:2" x14ac:dyDescent="0.25">
      <c r="A9334" s="264">
        <v>9265</v>
      </c>
      <c r="B9334" s="263">
        <v>120.98276083759025</v>
      </c>
    </row>
    <row r="9335" spans="1:2" x14ac:dyDescent="0.25">
      <c r="A9335" s="264">
        <v>9266</v>
      </c>
      <c r="B9335" s="263">
        <v>123.607221177707</v>
      </c>
    </row>
    <row r="9336" spans="1:2" x14ac:dyDescent="0.25">
      <c r="A9336" s="264">
        <v>9267</v>
      </c>
      <c r="B9336" s="263">
        <v>114.06728781409456</v>
      </c>
    </row>
    <row r="9337" spans="1:2" x14ac:dyDescent="0.25">
      <c r="A9337" s="264">
        <v>9268</v>
      </c>
      <c r="B9337" s="263">
        <v>103.180967600958</v>
      </c>
    </row>
    <row r="9338" spans="1:2" x14ac:dyDescent="0.25">
      <c r="A9338" s="264">
        <v>9269</v>
      </c>
      <c r="B9338" s="263">
        <v>125.45576259726012</v>
      </c>
    </row>
    <row r="9339" spans="1:2" x14ac:dyDescent="0.25">
      <c r="A9339" s="264">
        <v>9270</v>
      </c>
      <c r="B9339" s="263">
        <v>127.17526162024313</v>
      </c>
    </row>
    <row r="9340" spans="1:2" x14ac:dyDescent="0.25">
      <c r="A9340" s="264">
        <v>9271</v>
      </c>
      <c r="B9340" s="263">
        <v>103.65941551881799</v>
      </c>
    </row>
    <row r="9341" spans="1:2" x14ac:dyDescent="0.25">
      <c r="A9341" s="264">
        <v>9272</v>
      </c>
      <c r="B9341" s="263">
        <v>110.92060599904184</v>
      </c>
    </row>
    <row r="9342" spans="1:2" x14ac:dyDescent="0.25">
      <c r="A9342" s="264">
        <v>9273</v>
      </c>
      <c r="B9342" s="263">
        <v>142.33977929231725</v>
      </c>
    </row>
    <row r="9343" spans="1:2" x14ac:dyDescent="0.25">
      <c r="A9343" s="264">
        <v>9274</v>
      </c>
      <c r="B9343" s="263">
        <v>83.660746765593913</v>
      </c>
    </row>
    <row r="9344" spans="1:2" x14ac:dyDescent="0.25">
      <c r="A9344" s="264">
        <v>9275</v>
      </c>
      <c r="B9344" s="263">
        <v>130.09625077147351</v>
      </c>
    </row>
    <row r="9345" spans="1:2" x14ac:dyDescent="0.25">
      <c r="A9345" s="264">
        <v>9276</v>
      </c>
      <c r="B9345" s="263">
        <v>144.20314455258927</v>
      </c>
    </row>
    <row r="9346" spans="1:2" x14ac:dyDescent="0.25">
      <c r="A9346" s="264">
        <v>9277</v>
      </c>
      <c r="B9346" s="263">
        <v>118.2283159167291</v>
      </c>
    </row>
    <row r="9347" spans="1:2" x14ac:dyDescent="0.25">
      <c r="A9347" s="264">
        <v>9278</v>
      </c>
      <c r="B9347" s="263">
        <v>165.67304596805971</v>
      </c>
    </row>
    <row r="9348" spans="1:2" x14ac:dyDescent="0.25">
      <c r="A9348" s="264">
        <v>9279</v>
      </c>
      <c r="B9348" s="263">
        <v>94.703234481569794</v>
      </c>
    </row>
    <row r="9349" spans="1:2" x14ac:dyDescent="0.25">
      <c r="A9349" s="264">
        <v>9280</v>
      </c>
      <c r="B9349" s="263">
        <v>126.47812464105479</v>
      </c>
    </row>
    <row r="9350" spans="1:2" x14ac:dyDescent="0.25">
      <c r="A9350" s="264">
        <v>9281</v>
      </c>
      <c r="B9350" s="263">
        <v>117.70299214548238</v>
      </c>
    </row>
    <row r="9351" spans="1:2" x14ac:dyDescent="0.25">
      <c r="A9351" s="264">
        <v>9282</v>
      </c>
      <c r="B9351" s="263">
        <v>135.45440746411256</v>
      </c>
    </row>
    <row r="9352" spans="1:2" x14ac:dyDescent="0.25">
      <c r="A9352" s="264">
        <v>9283</v>
      </c>
      <c r="B9352" s="263">
        <v>110.21468187355292</v>
      </c>
    </row>
    <row r="9353" spans="1:2" x14ac:dyDescent="0.25">
      <c r="A9353" s="264">
        <v>9284</v>
      </c>
      <c r="B9353" s="263">
        <v>144.13897703164307</v>
      </c>
    </row>
    <row r="9354" spans="1:2" x14ac:dyDescent="0.25">
      <c r="A9354" s="264">
        <v>9285</v>
      </c>
      <c r="B9354" s="263">
        <v>98.221132153607471</v>
      </c>
    </row>
    <row r="9355" spans="1:2" x14ac:dyDescent="0.25">
      <c r="A9355" s="264">
        <v>9286</v>
      </c>
      <c r="B9355" s="263">
        <v>147.04307370596641</v>
      </c>
    </row>
    <row r="9356" spans="1:2" x14ac:dyDescent="0.25">
      <c r="A9356" s="264">
        <v>9287</v>
      </c>
      <c r="B9356" s="263">
        <v>128.48041232953653</v>
      </c>
    </row>
    <row r="9357" spans="1:2" x14ac:dyDescent="0.25">
      <c r="A9357" s="264">
        <v>9288</v>
      </c>
      <c r="B9357" s="263">
        <v>65.108435100861115</v>
      </c>
    </row>
    <row r="9358" spans="1:2" x14ac:dyDescent="0.25">
      <c r="A9358" s="264">
        <v>9289</v>
      </c>
      <c r="B9358" s="263">
        <v>123.99801434634546</v>
      </c>
    </row>
    <row r="9359" spans="1:2" x14ac:dyDescent="0.25">
      <c r="A9359" s="264">
        <v>9290</v>
      </c>
      <c r="B9359" s="263">
        <v>144.51193188050888</v>
      </c>
    </row>
    <row r="9360" spans="1:2" x14ac:dyDescent="0.25">
      <c r="A9360" s="264">
        <v>9291</v>
      </c>
      <c r="B9360" s="263">
        <v>96.385066327685621</v>
      </c>
    </row>
    <row r="9361" spans="1:2" x14ac:dyDescent="0.25">
      <c r="A9361" s="264">
        <v>9292</v>
      </c>
      <c r="B9361" s="263">
        <v>90.146127212118571</v>
      </c>
    </row>
    <row r="9362" spans="1:2" x14ac:dyDescent="0.25">
      <c r="A9362" s="264">
        <v>9293</v>
      </c>
      <c r="B9362" s="263">
        <v>100.2738760897533</v>
      </c>
    </row>
    <row r="9363" spans="1:2" x14ac:dyDescent="0.25">
      <c r="A9363" s="264">
        <v>9294</v>
      </c>
      <c r="B9363" s="263">
        <v>63.734772368802339</v>
      </c>
    </row>
    <row r="9364" spans="1:2" x14ac:dyDescent="0.25">
      <c r="A9364" s="264">
        <v>9295</v>
      </c>
      <c r="B9364" s="263">
        <v>103.70692956663927</v>
      </c>
    </row>
    <row r="9365" spans="1:2" x14ac:dyDescent="0.25">
      <c r="A9365" s="264">
        <v>9296</v>
      </c>
      <c r="B9365" s="263">
        <v>103.65494716877359</v>
      </c>
    </row>
    <row r="9366" spans="1:2" x14ac:dyDescent="0.25">
      <c r="A9366" s="264">
        <v>9297</v>
      </c>
      <c r="B9366" s="263">
        <v>114.17287655758356</v>
      </c>
    </row>
    <row r="9367" spans="1:2" x14ac:dyDescent="0.25">
      <c r="A9367" s="264">
        <v>9298</v>
      </c>
      <c r="B9367" s="263">
        <v>149.61728025175512</v>
      </c>
    </row>
    <row r="9368" spans="1:2" x14ac:dyDescent="0.25">
      <c r="A9368" s="264">
        <v>9299</v>
      </c>
      <c r="B9368" s="263">
        <v>158.33330693055746</v>
      </c>
    </row>
    <row r="9369" spans="1:2" x14ac:dyDescent="0.25">
      <c r="A9369" s="264">
        <v>9300</v>
      </c>
      <c r="B9369" s="263">
        <v>115.15309037723983</v>
      </c>
    </row>
    <row r="9370" spans="1:2" x14ac:dyDescent="0.25">
      <c r="A9370" s="264">
        <v>9301</v>
      </c>
      <c r="B9370" s="263">
        <v>132.22196278870538</v>
      </c>
    </row>
    <row r="9371" spans="1:2" x14ac:dyDescent="0.25">
      <c r="A9371" s="264">
        <v>9302</v>
      </c>
      <c r="B9371" s="263">
        <v>106.73301118818731</v>
      </c>
    </row>
    <row r="9372" spans="1:2" x14ac:dyDescent="0.25">
      <c r="A9372" s="264">
        <v>9303</v>
      </c>
      <c r="B9372" s="263">
        <v>129.60776176247003</v>
      </c>
    </row>
    <row r="9373" spans="1:2" x14ac:dyDescent="0.25">
      <c r="A9373" s="264">
        <v>9304</v>
      </c>
      <c r="B9373" s="263">
        <v>137.4666353949211</v>
      </c>
    </row>
    <row r="9374" spans="1:2" x14ac:dyDescent="0.25">
      <c r="A9374" s="264">
        <v>9305</v>
      </c>
      <c r="B9374" s="263">
        <v>148.64441825185685</v>
      </c>
    </row>
    <row r="9375" spans="1:2" x14ac:dyDescent="0.25">
      <c r="A9375" s="264">
        <v>9306</v>
      </c>
      <c r="B9375" s="263">
        <v>139.8555303452209</v>
      </c>
    </row>
    <row r="9376" spans="1:2" x14ac:dyDescent="0.25">
      <c r="A9376" s="264">
        <v>9307</v>
      </c>
      <c r="B9376" s="263">
        <v>107.04133386088961</v>
      </c>
    </row>
    <row r="9377" spans="1:2" x14ac:dyDescent="0.25">
      <c r="A9377" s="264">
        <v>9308</v>
      </c>
      <c r="B9377" s="263">
        <v>124.00557493299604</v>
      </c>
    </row>
    <row r="9378" spans="1:2" x14ac:dyDescent="0.25">
      <c r="A9378" s="264">
        <v>9309</v>
      </c>
      <c r="B9378" s="263">
        <v>124.04873927355233</v>
      </c>
    </row>
    <row r="9379" spans="1:2" x14ac:dyDescent="0.25">
      <c r="A9379" s="264">
        <v>9310</v>
      </c>
      <c r="B9379" s="263">
        <v>143.86711016189091</v>
      </c>
    </row>
    <row r="9380" spans="1:2" x14ac:dyDescent="0.25">
      <c r="A9380" s="264">
        <v>9311</v>
      </c>
      <c r="B9380" s="263">
        <v>121.17434771573578</v>
      </c>
    </row>
    <row r="9381" spans="1:2" x14ac:dyDescent="0.25">
      <c r="A9381" s="264">
        <v>9312</v>
      </c>
      <c r="B9381" s="263">
        <v>106.85140085917895</v>
      </c>
    </row>
    <row r="9382" spans="1:2" x14ac:dyDescent="0.25">
      <c r="A9382" s="264">
        <v>9313</v>
      </c>
      <c r="B9382" s="263">
        <v>162.05929731160944</v>
      </c>
    </row>
    <row r="9383" spans="1:2" x14ac:dyDescent="0.25">
      <c r="A9383" s="264">
        <v>9314</v>
      </c>
      <c r="B9383" s="263">
        <v>103.21338564553244</v>
      </c>
    </row>
    <row r="9384" spans="1:2" x14ac:dyDescent="0.25">
      <c r="A9384" s="264">
        <v>9315</v>
      </c>
      <c r="B9384" s="263">
        <v>113.75406766477839</v>
      </c>
    </row>
    <row r="9385" spans="1:2" x14ac:dyDescent="0.25">
      <c r="A9385" s="264">
        <v>9316</v>
      </c>
      <c r="B9385" s="263">
        <v>96.657361187711103</v>
      </c>
    </row>
    <row r="9386" spans="1:2" x14ac:dyDescent="0.25">
      <c r="A9386" s="264">
        <v>9317</v>
      </c>
      <c r="B9386" s="263">
        <v>107.91816109874591</v>
      </c>
    </row>
    <row r="9387" spans="1:2" x14ac:dyDescent="0.25">
      <c r="A9387" s="264">
        <v>9318</v>
      </c>
      <c r="B9387" s="263">
        <v>151.05919379164382</v>
      </c>
    </row>
    <row r="9388" spans="1:2" x14ac:dyDescent="0.25">
      <c r="A9388" s="264">
        <v>9319</v>
      </c>
      <c r="B9388" s="263">
        <v>137.97913605337135</v>
      </c>
    </row>
    <row r="9389" spans="1:2" x14ac:dyDescent="0.25">
      <c r="A9389" s="264">
        <v>9320</v>
      </c>
      <c r="B9389" s="263">
        <v>68.056226745749854</v>
      </c>
    </row>
    <row r="9390" spans="1:2" x14ac:dyDescent="0.25">
      <c r="A9390" s="264">
        <v>9321</v>
      </c>
      <c r="B9390" s="263">
        <v>118.24350040580967</v>
      </c>
    </row>
    <row r="9391" spans="1:2" x14ac:dyDescent="0.25">
      <c r="A9391" s="264">
        <v>9322</v>
      </c>
      <c r="B9391" s="263">
        <v>133.31695000272052</v>
      </c>
    </row>
    <row r="9392" spans="1:2" x14ac:dyDescent="0.25">
      <c r="A9392" s="264">
        <v>9323</v>
      </c>
      <c r="B9392" s="263">
        <v>131.731241842174</v>
      </c>
    </row>
    <row r="9393" spans="1:2" x14ac:dyDescent="0.25">
      <c r="A9393" s="264">
        <v>9324</v>
      </c>
      <c r="B9393" s="263">
        <v>111.14634709780373</v>
      </c>
    </row>
    <row r="9394" spans="1:2" x14ac:dyDescent="0.25">
      <c r="A9394" s="264">
        <v>9325</v>
      </c>
      <c r="B9394" s="263">
        <v>128.14179466133979</v>
      </c>
    </row>
    <row r="9395" spans="1:2" x14ac:dyDescent="0.25">
      <c r="A9395" s="264">
        <v>9326</v>
      </c>
      <c r="B9395" s="263">
        <v>149.1339893173101</v>
      </c>
    </row>
    <row r="9396" spans="1:2" x14ac:dyDescent="0.25">
      <c r="A9396" s="264">
        <v>9327</v>
      </c>
      <c r="B9396" s="263">
        <v>163.3389110270065</v>
      </c>
    </row>
    <row r="9397" spans="1:2" x14ac:dyDescent="0.25">
      <c r="A9397" s="264">
        <v>9328</v>
      </c>
      <c r="B9397" s="263">
        <v>171.64259485627713</v>
      </c>
    </row>
    <row r="9398" spans="1:2" x14ac:dyDescent="0.25">
      <c r="A9398" s="264">
        <v>9329</v>
      </c>
      <c r="B9398" s="263">
        <v>152.76276387107541</v>
      </c>
    </row>
    <row r="9399" spans="1:2" x14ac:dyDescent="0.25">
      <c r="A9399" s="264">
        <v>9330</v>
      </c>
      <c r="B9399" s="263">
        <v>74.632059084437145</v>
      </c>
    </row>
    <row r="9400" spans="1:2" x14ac:dyDescent="0.25">
      <c r="A9400" s="264">
        <v>9331</v>
      </c>
      <c r="B9400" s="263">
        <v>117.24539952395602</v>
      </c>
    </row>
    <row r="9401" spans="1:2" x14ac:dyDescent="0.25">
      <c r="A9401" s="264">
        <v>9332</v>
      </c>
      <c r="B9401" s="263">
        <v>133.82829725305501</v>
      </c>
    </row>
    <row r="9402" spans="1:2" x14ac:dyDescent="0.25">
      <c r="A9402" s="264">
        <v>9333</v>
      </c>
      <c r="B9402" s="263">
        <v>85.509255404268131</v>
      </c>
    </row>
    <row r="9403" spans="1:2" x14ac:dyDescent="0.25">
      <c r="A9403" s="264">
        <v>9334</v>
      </c>
      <c r="B9403" s="263">
        <v>148.39573388313613</v>
      </c>
    </row>
    <row r="9404" spans="1:2" x14ac:dyDescent="0.25">
      <c r="A9404" s="264">
        <v>9335</v>
      </c>
      <c r="B9404" s="263">
        <v>88.602229214563891</v>
      </c>
    </row>
    <row r="9405" spans="1:2" x14ac:dyDescent="0.25">
      <c r="A9405" s="264">
        <v>9336</v>
      </c>
      <c r="B9405" s="263">
        <v>104.55760142652088</v>
      </c>
    </row>
    <row r="9406" spans="1:2" x14ac:dyDescent="0.25">
      <c r="A9406" s="264">
        <v>9337</v>
      </c>
      <c r="B9406" s="263">
        <v>106.42033653238896</v>
      </c>
    </row>
    <row r="9407" spans="1:2" x14ac:dyDescent="0.25">
      <c r="A9407" s="264">
        <v>9338</v>
      </c>
      <c r="B9407" s="263">
        <v>163.50859894079503</v>
      </c>
    </row>
    <row r="9408" spans="1:2" x14ac:dyDescent="0.25">
      <c r="A9408" s="264">
        <v>9339</v>
      </c>
      <c r="B9408" s="263">
        <v>101.18685090800155</v>
      </c>
    </row>
    <row r="9409" spans="1:2" x14ac:dyDescent="0.25">
      <c r="A9409" s="264">
        <v>9340</v>
      </c>
      <c r="B9409" s="263">
        <v>93.932781762336703</v>
      </c>
    </row>
    <row r="9410" spans="1:2" x14ac:dyDescent="0.25">
      <c r="A9410" s="264">
        <v>9341</v>
      </c>
      <c r="B9410" s="263">
        <v>109.86473047537625</v>
      </c>
    </row>
    <row r="9411" spans="1:2" x14ac:dyDescent="0.25">
      <c r="A9411" s="264">
        <v>9342</v>
      </c>
      <c r="B9411" s="263">
        <v>89.589613300609273</v>
      </c>
    </row>
    <row r="9412" spans="1:2" x14ac:dyDescent="0.25">
      <c r="A9412" s="264">
        <v>9343</v>
      </c>
      <c r="B9412" s="263">
        <v>106.26183299360092</v>
      </c>
    </row>
    <row r="9413" spans="1:2" x14ac:dyDescent="0.25">
      <c r="A9413" s="264">
        <v>9344</v>
      </c>
      <c r="B9413" s="263">
        <v>114.90138648946287</v>
      </c>
    </row>
    <row r="9414" spans="1:2" x14ac:dyDescent="0.25">
      <c r="A9414" s="264">
        <v>9345</v>
      </c>
      <c r="B9414" s="263">
        <v>141.12874050957942</v>
      </c>
    </row>
    <row r="9415" spans="1:2" x14ac:dyDescent="0.25">
      <c r="A9415" s="264">
        <v>9346</v>
      </c>
      <c r="B9415" s="263">
        <v>143.72999949420958</v>
      </c>
    </row>
    <row r="9416" spans="1:2" x14ac:dyDescent="0.25">
      <c r="A9416" s="264">
        <v>9347</v>
      </c>
      <c r="B9416" s="263">
        <v>140.01552819021046</v>
      </c>
    </row>
    <row r="9417" spans="1:2" x14ac:dyDescent="0.25">
      <c r="A9417" s="264">
        <v>9348</v>
      </c>
      <c r="B9417" s="263">
        <v>109.75209603287573</v>
      </c>
    </row>
    <row r="9418" spans="1:2" x14ac:dyDescent="0.25">
      <c r="A9418" s="264">
        <v>9349</v>
      </c>
      <c r="B9418" s="263">
        <v>177.74223313014289</v>
      </c>
    </row>
    <row r="9419" spans="1:2" x14ac:dyDescent="0.25">
      <c r="A9419" s="264">
        <v>9350</v>
      </c>
      <c r="B9419" s="263">
        <v>120.51978254562816</v>
      </c>
    </row>
    <row r="9420" spans="1:2" x14ac:dyDescent="0.25">
      <c r="A9420" s="264">
        <v>9351</v>
      </c>
      <c r="B9420" s="263">
        <v>94.150757969585669</v>
      </c>
    </row>
    <row r="9421" spans="1:2" x14ac:dyDescent="0.25">
      <c r="A9421" s="264">
        <v>9352</v>
      </c>
      <c r="B9421" s="263">
        <v>151.52929240548414</v>
      </c>
    </row>
    <row r="9422" spans="1:2" x14ac:dyDescent="0.25">
      <c r="A9422" s="264">
        <v>9353</v>
      </c>
      <c r="B9422" s="263">
        <v>111.8603729775716</v>
      </c>
    </row>
    <row r="9423" spans="1:2" x14ac:dyDescent="0.25">
      <c r="A9423" s="264">
        <v>9354</v>
      </c>
      <c r="B9423" s="263">
        <v>80.934819355722638</v>
      </c>
    </row>
    <row r="9424" spans="1:2" x14ac:dyDescent="0.25">
      <c r="A9424" s="264">
        <v>9355</v>
      </c>
      <c r="B9424" s="263">
        <v>87.945638495448094</v>
      </c>
    </row>
    <row r="9425" spans="1:2" x14ac:dyDescent="0.25">
      <c r="A9425" s="264">
        <v>9356</v>
      </c>
      <c r="B9425" s="263">
        <v>93.712868469918533</v>
      </c>
    </row>
    <row r="9426" spans="1:2" x14ac:dyDescent="0.25">
      <c r="A9426" s="264">
        <v>9357</v>
      </c>
      <c r="B9426" s="263">
        <v>178.10385775469848</v>
      </c>
    </row>
    <row r="9427" spans="1:2" x14ac:dyDescent="0.25">
      <c r="A9427" s="264">
        <v>9358</v>
      </c>
      <c r="B9427" s="263">
        <v>131.31103201274504</v>
      </c>
    </row>
    <row r="9428" spans="1:2" x14ac:dyDescent="0.25">
      <c r="A9428" s="264">
        <v>9359</v>
      </c>
      <c r="B9428" s="263">
        <v>122.47554089010917</v>
      </c>
    </row>
    <row r="9429" spans="1:2" x14ac:dyDescent="0.25">
      <c r="A9429" s="264">
        <v>9360</v>
      </c>
      <c r="B9429" s="263">
        <v>134.16847157596985</v>
      </c>
    </row>
    <row r="9430" spans="1:2" x14ac:dyDescent="0.25">
      <c r="A9430" s="264">
        <v>9361</v>
      </c>
      <c r="B9430" s="263">
        <v>134.7551819623452</v>
      </c>
    </row>
    <row r="9431" spans="1:2" x14ac:dyDescent="0.25">
      <c r="A9431" s="264">
        <v>9362</v>
      </c>
      <c r="B9431" s="263">
        <v>115.41622253343046</v>
      </c>
    </row>
    <row r="9432" spans="1:2" x14ac:dyDescent="0.25">
      <c r="A9432" s="264">
        <v>9363</v>
      </c>
      <c r="B9432" s="263">
        <v>109.67432462411119</v>
      </c>
    </row>
    <row r="9433" spans="1:2" x14ac:dyDescent="0.25">
      <c r="A9433" s="264">
        <v>9364</v>
      </c>
      <c r="B9433" s="263">
        <v>94.827115128203076</v>
      </c>
    </row>
    <row r="9434" spans="1:2" x14ac:dyDescent="0.25">
      <c r="A9434" s="264">
        <v>9365</v>
      </c>
      <c r="B9434" s="263">
        <v>159.08927939708514</v>
      </c>
    </row>
    <row r="9435" spans="1:2" x14ac:dyDescent="0.25">
      <c r="A9435" s="264">
        <v>9366</v>
      </c>
      <c r="B9435" s="263">
        <v>127.91074770663946</v>
      </c>
    </row>
    <row r="9436" spans="1:2" x14ac:dyDescent="0.25">
      <c r="A9436" s="264">
        <v>9367</v>
      </c>
      <c r="B9436" s="263">
        <v>92.762141243815947</v>
      </c>
    </row>
    <row r="9437" spans="1:2" x14ac:dyDescent="0.25">
      <c r="A9437" s="264">
        <v>9368</v>
      </c>
      <c r="B9437" s="263">
        <v>98.314923871453288</v>
      </c>
    </row>
    <row r="9438" spans="1:2" x14ac:dyDescent="0.25">
      <c r="A9438" s="264">
        <v>9369</v>
      </c>
      <c r="B9438" s="263">
        <v>120.69642913500913</v>
      </c>
    </row>
    <row r="9439" spans="1:2" x14ac:dyDescent="0.25">
      <c r="A9439" s="264">
        <v>9370</v>
      </c>
      <c r="B9439" s="263">
        <v>133.35318567591116</v>
      </c>
    </row>
    <row r="9440" spans="1:2" x14ac:dyDescent="0.25">
      <c r="A9440" s="264">
        <v>9371</v>
      </c>
      <c r="B9440" s="263">
        <v>126.14784035698301</v>
      </c>
    </row>
    <row r="9441" spans="1:2" x14ac:dyDescent="0.25">
      <c r="A9441" s="264">
        <v>9372</v>
      </c>
      <c r="B9441" s="263">
        <v>120.51718606972319</v>
      </c>
    </row>
    <row r="9442" spans="1:2" x14ac:dyDescent="0.25">
      <c r="A9442" s="264">
        <v>9373</v>
      </c>
      <c r="B9442" s="263">
        <v>136.20576491358239</v>
      </c>
    </row>
    <row r="9443" spans="1:2" x14ac:dyDescent="0.25">
      <c r="A9443" s="264">
        <v>9374</v>
      </c>
      <c r="B9443" s="263">
        <v>114.90662471412995</v>
      </c>
    </row>
    <row r="9444" spans="1:2" x14ac:dyDescent="0.25">
      <c r="A9444" s="264">
        <v>9375</v>
      </c>
      <c r="B9444" s="263">
        <v>105.07365109521885</v>
      </c>
    </row>
    <row r="9445" spans="1:2" x14ac:dyDescent="0.25">
      <c r="A9445" s="264">
        <v>9376</v>
      </c>
      <c r="B9445" s="263">
        <v>86.796438027867453</v>
      </c>
    </row>
    <row r="9446" spans="1:2" x14ac:dyDescent="0.25">
      <c r="A9446" s="264">
        <v>9377</v>
      </c>
      <c r="B9446" s="263">
        <v>116.21299220380368</v>
      </c>
    </row>
    <row r="9447" spans="1:2" x14ac:dyDescent="0.25">
      <c r="A9447" s="264">
        <v>9378</v>
      </c>
      <c r="B9447" s="263">
        <v>106.87776730111132</v>
      </c>
    </row>
    <row r="9448" spans="1:2" x14ac:dyDescent="0.25">
      <c r="A9448" s="264">
        <v>9379</v>
      </c>
      <c r="B9448" s="263">
        <v>97.11689500134203</v>
      </c>
    </row>
    <row r="9449" spans="1:2" x14ac:dyDescent="0.25">
      <c r="A9449" s="264">
        <v>9380</v>
      </c>
      <c r="B9449" s="263">
        <v>113.72177385057694</v>
      </c>
    </row>
    <row r="9450" spans="1:2" x14ac:dyDescent="0.25">
      <c r="A9450" s="264">
        <v>9381</v>
      </c>
      <c r="B9450" s="263">
        <v>107.604731228727</v>
      </c>
    </row>
    <row r="9451" spans="1:2" x14ac:dyDescent="0.25">
      <c r="A9451" s="264">
        <v>9382</v>
      </c>
      <c r="B9451" s="263">
        <v>117.63606036997379</v>
      </c>
    </row>
    <row r="9452" spans="1:2" x14ac:dyDescent="0.25">
      <c r="A9452" s="264">
        <v>9383</v>
      </c>
      <c r="B9452" s="263">
        <v>109.43499726437551</v>
      </c>
    </row>
    <row r="9453" spans="1:2" x14ac:dyDescent="0.25">
      <c r="A9453" s="264">
        <v>9384</v>
      </c>
      <c r="B9453" s="263">
        <v>141.13601011728224</v>
      </c>
    </row>
    <row r="9454" spans="1:2" x14ac:dyDescent="0.25">
      <c r="A9454" s="264">
        <v>9385</v>
      </c>
      <c r="B9454" s="263">
        <v>111.88710483670428</v>
      </c>
    </row>
    <row r="9455" spans="1:2" x14ac:dyDescent="0.25">
      <c r="A9455" s="264">
        <v>9386</v>
      </c>
      <c r="B9455" s="263">
        <v>133.04885140655443</v>
      </c>
    </row>
    <row r="9456" spans="1:2" x14ac:dyDescent="0.25">
      <c r="A9456" s="264">
        <v>9387</v>
      </c>
      <c r="B9456" s="263">
        <v>94.17571043973058</v>
      </c>
    </row>
    <row r="9457" spans="1:2" x14ac:dyDescent="0.25">
      <c r="A9457" s="264">
        <v>9388</v>
      </c>
      <c r="B9457" s="263">
        <v>125.06859378594073</v>
      </c>
    </row>
    <row r="9458" spans="1:2" x14ac:dyDescent="0.25">
      <c r="A9458" s="264">
        <v>9389</v>
      </c>
      <c r="B9458" s="263">
        <v>130.62512693137558</v>
      </c>
    </row>
    <row r="9459" spans="1:2" x14ac:dyDescent="0.25">
      <c r="A9459" s="264">
        <v>9390</v>
      </c>
      <c r="B9459" s="263">
        <v>89.121321022013547</v>
      </c>
    </row>
    <row r="9460" spans="1:2" x14ac:dyDescent="0.25">
      <c r="A9460" s="264">
        <v>9391</v>
      </c>
      <c r="B9460" s="263">
        <v>95.262095025832792</v>
      </c>
    </row>
    <row r="9461" spans="1:2" x14ac:dyDescent="0.25">
      <c r="A9461" s="264">
        <v>9392</v>
      </c>
      <c r="B9461" s="263">
        <v>92.123309642793529</v>
      </c>
    </row>
    <row r="9462" spans="1:2" x14ac:dyDescent="0.25">
      <c r="A9462" s="264">
        <v>9393</v>
      </c>
      <c r="B9462" s="263">
        <v>85.517028572599912</v>
      </c>
    </row>
    <row r="9463" spans="1:2" x14ac:dyDescent="0.25">
      <c r="A9463" s="264">
        <v>9394</v>
      </c>
      <c r="B9463" s="263">
        <v>93.096111576448322</v>
      </c>
    </row>
    <row r="9464" spans="1:2" x14ac:dyDescent="0.25">
      <c r="A9464" s="264">
        <v>9395</v>
      </c>
      <c r="B9464" s="263">
        <v>100.62927816455334</v>
      </c>
    </row>
    <row r="9465" spans="1:2" x14ac:dyDescent="0.25">
      <c r="A9465" s="264">
        <v>9396</v>
      </c>
      <c r="B9465" s="263">
        <v>121.94871611339777</v>
      </c>
    </row>
    <row r="9466" spans="1:2" x14ac:dyDescent="0.25">
      <c r="A9466" s="264">
        <v>9397</v>
      </c>
      <c r="B9466" s="263">
        <v>106.85845998803038</v>
      </c>
    </row>
    <row r="9467" spans="1:2" x14ac:dyDescent="0.25">
      <c r="A9467" s="264">
        <v>9398</v>
      </c>
      <c r="B9467" s="263">
        <v>103.80708476741432</v>
      </c>
    </row>
    <row r="9468" spans="1:2" x14ac:dyDescent="0.25">
      <c r="A9468" s="264">
        <v>9399</v>
      </c>
      <c r="B9468" s="263">
        <v>88.975423369800183</v>
      </c>
    </row>
    <row r="9469" spans="1:2" x14ac:dyDescent="0.25">
      <c r="A9469" s="264">
        <v>9400</v>
      </c>
      <c r="B9469" s="263">
        <v>126.75165066702795</v>
      </c>
    </row>
    <row r="9470" spans="1:2" x14ac:dyDescent="0.25">
      <c r="A9470" s="264">
        <v>9401</v>
      </c>
      <c r="B9470" s="263">
        <v>101.02307181010255</v>
      </c>
    </row>
    <row r="9471" spans="1:2" x14ac:dyDescent="0.25">
      <c r="A9471" s="264">
        <v>9402</v>
      </c>
      <c r="B9471" s="263">
        <v>123.81926560566376</v>
      </c>
    </row>
    <row r="9472" spans="1:2" x14ac:dyDescent="0.25">
      <c r="A9472" s="264">
        <v>9403</v>
      </c>
      <c r="B9472" s="263">
        <v>119.28664048557437</v>
      </c>
    </row>
    <row r="9473" spans="1:2" x14ac:dyDescent="0.25">
      <c r="A9473" s="264">
        <v>9404</v>
      </c>
      <c r="B9473" s="263">
        <v>147.03281223148008</v>
      </c>
    </row>
    <row r="9474" spans="1:2" x14ac:dyDescent="0.25">
      <c r="A9474" s="264">
        <v>9405</v>
      </c>
      <c r="B9474" s="263">
        <v>138.70823872302114</v>
      </c>
    </row>
    <row r="9475" spans="1:2" x14ac:dyDescent="0.25">
      <c r="A9475" s="264">
        <v>9406</v>
      </c>
      <c r="B9475" s="263">
        <v>110.83898687145442</v>
      </c>
    </row>
    <row r="9476" spans="1:2" x14ac:dyDescent="0.25">
      <c r="A9476" s="264">
        <v>9407</v>
      </c>
      <c r="B9476" s="263">
        <v>158.77349718365664</v>
      </c>
    </row>
    <row r="9477" spans="1:2" x14ac:dyDescent="0.25">
      <c r="A9477" s="264">
        <v>9408</v>
      </c>
      <c r="B9477" s="263">
        <v>120.70048037209304</v>
      </c>
    </row>
    <row r="9478" spans="1:2" x14ac:dyDescent="0.25">
      <c r="A9478" s="264">
        <v>9409</v>
      </c>
      <c r="B9478" s="263">
        <v>156.77303090616917</v>
      </c>
    </row>
    <row r="9479" spans="1:2" x14ac:dyDescent="0.25">
      <c r="A9479" s="264">
        <v>9410</v>
      </c>
      <c r="B9479" s="263">
        <v>168.80459503744768</v>
      </c>
    </row>
    <row r="9480" spans="1:2" x14ac:dyDescent="0.25">
      <c r="A9480" s="264">
        <v>9411</v>
      </c>
      <c r="B9480" s="263">
        <v>85.905980402581676</v>
      </c>
    </row>
    <row r="9481" spans="1:2" x14ac:dyDescent="0.25">
      <c r="A9481" s="264">
        <v>9412</v>
      </c>
      <c r="B9481" s="263">
        <v>148.88154400689666</v>
      </c>
    </row>
    <row r="9482" spans="1:2" x14ac:dyDescent="0.25">
      <c r="A9482" s="264">
        <v>9413</v>
      </c>
      <c r="B9482" s="263">
        <v>127.62210628594443</v>
      </c>
    </row>
    <row r="9483" spans="1:2" x14ac:dyDescent="0.25">
      <c r="A9483" s="264">
        <v>9414</v>
      </c>
      <c r="B9483" s="263">
        <v>130.06265330417938</v>
      </c>
    </row>
    <row r="9484" spans="1:2" x14ac:dyDescent="0.25">
      <c r="A9484" s="264">
        <v>9415</v>
      </c>
      <c r="B9484" s="263">
        <v>99.161925325462903</v>
      </c>
    </row>
    <row r="9485" spans="1:2" x14ac:dyDescent="0.25">
      <c r="A9485" s="264">
        <v>9416</v>
      </c>
      <c r="B9485" s="263">
        <v>129.44279291408358</v>
      </c>
    </row>
    <row r="9486" spans="1:2" x14ac:dyDescent="0.25">
      <c r="A9486" s="264">
        <v>9417</v>
      </c>
      <c r="B9486" s="263">
        <v>150.9717673686682</v>
      </c>
    </row>
    <row r="9487" spans="1:2" x14ac:dyDescent="0.25">
      <c r="A9487" s="264">
        <v>9418</v>
      </c>
      <c r="B9487" s="263">
        <v>143.76202836506096</v>
      </c>
    </row>
    <row r="9488" spans="1:2" x14ac:dyDescent="0.25">
      <c r="A9488" s="264">
        <v>9419</v>
      </c>
      <c r="B9488" s="263">
        <v>97.589153584800101</v>
      </c>
    </row>
    <row r="9489" spans="1:2" x14ac:dyDescent="0.25">
      <c r="A9489" s="264">
        <v>9420</v>
      </c>
      <c r="B9489" s="263">
        <v>126.5267279679456</v>
      </c>
    </row>
    <row r="9490" spans="1:2" x14ac:dyDescent="0.25">
      <c r="A9490" s="264">
        <v>9421</v>
      </c>
      <c r="B9490" s="263">
        <v>140.23090357621311</v>
      </c>
    </row>
    <row r="9491" spans="1:2" x14ac:dyDescent="0.25">
      <c r="A9491" s="264">
        <v>9422</v>
      </c>
      <c r="B9491" s="263">
        <v>96.124599759754147</v>
      </c>
    </row>
    <row r="9492" spans="1:2" x14ac:dyDescent="0.25">
      <c r="A9492" s="264">
        <v>9423</v>
      </c>
      <c r="B9492" s="263">
        <v>136.58560221783827</v>
      </c>
    </row>
    <row r="9493" spans="1:2" x14ac:dyDescent="0.25">
      <c r="A9493" s="264">
        <v>9424</v>
      </c>
      <c r="B9493" s="263">
        <v>149.61955081479917</v>
      </c>
    </row>
    <row r="9494" spans="1:2" x14ac:dyDescent="0.25">
      <c r="A9494" s="264">
        <v>9425</v>
      </c>
      <c r="B9494" s="263">
        <v>73.397752353833042</v>
      </c>
    </row>
    <row r="9495" spans="1:2" x14ac:dyDescent="0.25">
      <c r="A9495" s="264">
        <v>9426</v>
      </c>
      <c r="B9495" s="263">
        <v>85.780079679237701</v>
      </c>
    </row>
    <row r="9496" spans="1:2" x14ac:dyDescent="0.25">
      <c r="A9496" s="264">
        <v>9427</v>
      </c>
      <c r="B9496" s="263">
        <v>91.228896217958351</v>
      </c>
    </row>
    <row r="9497" spans="1:2" x14ac:dyDescent="0.25">
      <c r="A9497" s="264">
        <v>9428</v>
      </c>
      <c r="B9497" s="263">
        <v>117.66912267258428</v>
      </c>
    </row>
    <row r="9498" spans="1:2" x14ac:dyDescent="0.25">
      <c r="A9498" s="264">
        <v>9429</v>
      </c>
      <c r="B9498" s="263">
        <v>139.51264475871938</v>
      </c>
    </row>
    <row r="9499" spans="1:2" x14ac:dyDescent="0.25">
      <c r="A9499" s="264">
        <v>9430</v>
      </c>
      <c r="B9499" s="263">
        <v>111.75469779803063</v>
      </c>
    </row>
    <row r="9500" spans="1:2" x14ac:dyDescent="0.25">
      <c r="A9500" s="264">
        <v>9431</v>
      </c>
      <c r="B9500" s="263">
        <v>131.84782584989688</v>
      </c>
    </row>
    <row r="9501" spans="1:2" x14ac:dyDescent="0.25">
      <c r="A9501" s="264">
        <v>9432</v>
      </c>
      <c r="B9501" s="263">
        <v>117.2962303773608</v>
      </c>
    </row>
    <row r="9502" spans="1:2" x14ac:dyDescent="0.25">
      <c r="A9502" s="264">
        <v>9433</v>
      </c>
      <c r="B9502" s="263">
        <v>145.26780419284353</v>
      </c>
    </row>
    <row r="9503" spans="1:2" x14ac:dyDescent="0.25">
      <c r="A9503" s="264">
        <v>9434</v>
      </c>
      <c r="B9503" s="263">
        <v>132.97355690432585</v>
      </c>
    </row>
    <row r="9504" spans="1:2" x14ac:dyDescent="0.25">
      <c r="A9504" s="264">
        <v>9435</v>
      </c>
      <c r="B9504" s="263">
        <v>145.25168736038242</v>
      </c>
    </row>
    <row r="9505" spans="1:2" x14ac:dyDescent="0.25">
      <c r="A9505" s="264">
        <v>9436</v>
      </c>
      <c r="B9505" s="263">
        <v>149.85004476141407</v>
      </c>
    </row>
    <row r="9506" spans="1:2" x14ac:dyDescent="0.25">
      <c r="A9506" s="264">
        <v>9437</v>
      </c>
      <c r="B9506" s="263">
        <v>117.44888842813592</v>
      </c>
    </row>
    <row r="9507" spans="1:2" x14ac:dyDescent="0.25">
      <c r="A9507" s="264">
        <v>9438</v>
      </c>
      <c r="B9507" s="263">
        <v>138.26320002210116</v>
      </c>
    </row>
    <row r="9508" spans="1:2" x14ac:dyDescent="0.25">
      <c r="A9508" s="264">
        <v>9439</v>
      </c>
      <c r="B9508" s="263">
        <v>76.198746037516258</v>
      </c>
    </row>
    <row r="9509" spans="1:2" x14ac:dyDescent="0.25">
      <c r="A9509" s="264">
        <v>9440</v>
      </c>
      <c r="B9509" s="263">
        <v>106.32772827463022</v>
      </c>
    </row>
    <row r="9510" spans="1:2" x14ac:dyDescent="0.25">
      <c r="A9510" s="264">
        <v>9441</v>
      </c>
      <c r="B9510" s="263">
        <v>137.05143955523573</v>
      </c>
    </row>
    <row r="9511" spans="1:2" x14ac:dyDescent="0.25">
      <c r="A9511" s="264">
        <v>9442</v>
      </c>
      <c r="B9511" s="263">
        <v>97.454846739605173</v>
      </c>
    </row>
    <row r="9512" spans="1:2" x14ac:dyDescent="0.25">
      <c r="A9512" s="264">
        <v>9443</v>
      </c>
      <c r="B9512" s="263">
        <v>92.33455000194661</v>
      </c>
    </row>
    <row r="9513" spans="1:2" x14ac:dyDescent="0.25">
      <c r="A9513" s="264">
        <v>9444</v>
      </c>
      <c r="B9513" s="263">
        <v>155.29288604955593</v>
      </c>
    </row>
    <row r="9514" spans="1:2" x14ac:dyDescent="0.25">
      <c r="A9514" s="264">
        <v>9445</v>
      </c>
      <c r="B9514" s="263">
        <v>120.21499233280079</v>
      </c>
    </row>
    <row r="9515" spans="1:2" x14ac:dyDescent="0.25">
      <c r="A9515" s="264">
        <v>9446</v>
      </c>
      <c r="B9515" s="263">
        <v>108.95318451529107</v>
      </c>
    </row>
    <row r="9516" spans="1:2" x14ac:dyDescent="0.25">
      <c r="A9516" s="264">
        <v>9447</v>
      </c>
      <c r="B9516" s="263">
        <v>94.607048494796956</v>
      </c>
    </row>
    <row r="9517" spans="1:2" x14ac:dyDescent="0.25">
      <c r="A9517" s="264">
        <v>9448</v>
      </c>
      <c r="B9517" s="263">
        <v>145.33543023261529</v>
      </c>
    </row>
    <row r="9518" spans="1:2" x14ac:dyDescent="0.25">
      <c r="A9518" s="264">
        <v>9449</v>
      </c>
      <c r="B9518" s="263">
        <v>139.23196796076496</v>
      </c>
    </row>
    <row r="9519" spans="1:2" x14ac:dyDescent="0.25">
      <c r="A9519" s="264">
        <v>9450</v>
      </c>
      <c r="B9519" s="263">
        <v>84.471646199577151</v>
      </c>
    </row>
    <row r="9520" spans="1:2" x14ac:dyDescent="0.25">
      <c r="A9520" s="264">
        <v>9451</v>
      </c>
      <c r="B9520" s="263">
        <v>132.60330444865616</v>
      </c>
    </row>
    <row r="9521" spans="1:2" x14ac:dyDescent="0.25">
      <c r="A9521" s="264">
        <v>9452</v>
      </c>
      <c r="B9521" s="263">
        <v>78.091944565240382</v>
      </c>
    </row>
    <row r="9522" spans="1:2" x14ac:dyDescent="0.25">
      <c r="A9522" s="264">
        <v>9453</v>
      </c>
      <c r="B9522" s="263">
        <v>138.44603438902988</v>
      </c>
    </row>
    <row r="9523" spans="1:2" x14ac:dyDescent="0.25">
      <c r="A9523" s="264">
        <v>9454</v>
      </c>
      <c r="B9523" s="263">
        <v>130.88540053359802</v>
      </c>
    </row>
    <row r="9524" spans="1:2" x14ac:dyDescent="0.25">
      <c r="A9524" s="264">
        <v>9455</v>
      </c>
      <c r="B9524" s="263">
        <v>136.98679927203059</v>
      </c>
    </row>
    <row r="9525" spans="1:2" x14ac:dyDescent="0.25">
      <c r="A9525" s="264">
        <v>9456</v>
      </c>
      <c r="B9525" s="263">
        <v>134.81617072819429</v>
      </c>
    </row>
    <row r="9526" spans="1:2" x14ac:dyDescent="0.25">
      <c r="A9526" s="264">
        <v>9457</v>
      </c>
      <c r="B9526" s="263">
        <v>116.92323575979187</v>
      </c>
    </row>
    <row r="9527" spans="1:2" x14ac:dyDescent="0.25">
      <c r="A9527" s="264">
        <v>9458</v>
      </c>
      <c r="B9527" s="263">
        <v>121.39743867727933</v>
      </c>
    </row>
    <row r="9528" spans="1:2" x14ac:dyDescent="0.25">
      <c r="A9528" s="264">
        <v>9459</v>
      </c>
      <c r="B9528" s="263">
        <v>183.86124630100139</v>
      </c>
    </row>
    <row r="9529" spans="1:2" x14ac:dyDescent="0.25">
      <c r="A9529" s="264">
        <v>9460</v>
      </c>
      <c r="B9529" s="263">
        <v>136.9397187871545</v>
      </c>
    </row>
    <row r="9530" spans="1:2" x14ac:dyDescent="0.25">
      <c r="A9530" s="264">
        <v>9461</v>
      </c>
      <c r="B9530" s="263">
        <v>125.10320258605078</v>
      </c>
    </row>
    <row r="9531" spans="1:2" x14ac:dyDescent="0.25">
      <c r="A9531" s="264">
        <v>9462</v>
      </c>
      <c r="B9531" s="263">
        <v>121.20424140930302</v>
      </c>
    </row>
    <row r="9532" spans="1:2" x14ac:dyDescent="0.25">
      <c r="A9532" s="264">
        <v>9463</v>
      </c>
      <c r="B9532" s="263">
        <v>82.449772415267745</v>
      </c>
    </row>
    <row r="9533" spans="1:2" x14ac:dyDescent="0.25">
      <c r="A9533" s="264">
        <v>9464</v>
      </c>
      <c r="B9533" s="263">
        <v>109.73931447156649</v>
      </c>
    </row>
    <row r="9534" spans="1:2" x14ac:dyDescent="0.25">
      <c r="A9534" s="264">
        <v>9465</v>
      </c>
      <c r="B9534" s="263">
        <v>141.7470837150257</v>
      </c>
    </row>
    <row r="9535" spans="1:2" x14ac:dyDescent="0.25">
      <c r="A9535" s="264">
        <v>9466</v>
      </c>
      <c r="B9535" s="263">
        <v>168.81171267088095</v>
      </c>
    </row>
    <row r="9536" spans="1:2" x14ac:dyDescent="0.25">
      <c r="A9536" s="264">
        <v>9467</v>
      </c>
      <c r="B9536" s="263">
        <v>135.70923064428203</v>
      </c>
    </row>
    <row r="9537" spans="1:2" x14ac:dyDescent="0.25">
      <c r="A9537" s="264">
        <v>9468</v>
      </c>
      <c r="B9537" s="263">
        <v>107.49707902168363</v>
      </c>
    </row>
    <row r="9538" spans="1:2" x14ac:dyDescent="0.25">
      <c r="A9538" s="264">
        <v>9469</v>
      </c>
      <c r="B9538" s="263">
        <v>176.69333632030316</v>
      </c>
    </row>
    <row r="9539" spans="1:2" x14ac:dyDescent="0.25">
      <c r="A9539" s="264">
        <v>9470</v>
      </c>
      <c r="B9539" s="263">
        <v>81.594068090316028</v>
      </c>
    </row>
    <row r="9540" spans="1:2" x14ac:dyDescent="0.25">
      <c r="A9540" s="264">
        <v>9471</v>
      </c>
      <c r="B9540" s="263">
        <v>156.05345444203923</v>
      </c>
    </row>
    <row r="9541" spans="1:2" x14ac:dyDescent="0.25">
      <c r="A9541" s="264">
        <v>9472</v>
      </c>
      <c r="B9541" s="263">
        <v>127.85010319954272</v>
      </c>
    </row>
    <row r="9542" spans="1:2" x14ac:dyDescent="0.25">
      <c r="A9542" s="264">
        <v>9473</v>
      </c>
      <c r="B9542" s="263">
        <v>93.010318874870549</v>
      </c>
    </row>
    <row r="9543" spans="1:2" x14ac:dyDescent="0.25">
      <c r="A9543" s="264">
        <v>9474</v>
      </c>
      <c r="B9543" s="263">
        <v>142.50146693609156</v>
      </c>
    </row>
    <row r="9544" spans="1:2" x14ac:dyDescent="0.25">
      <c r="A9544" s="264">
        <v>9475</v>
      </c>
      <c r="B9544" s="263">
        <v>115.18346856034121</v>
      </c>
    </row>
    <row r="9545" spans="1:2" x14ac:dyDescent="0.25">
      <c r="A9545" s="264">
        <v>9476</v>
      </c>
      <c r="B9545" s="263">
        <v>82.192236518926165</v>
      </c>
    </row>
    <row r="9546" spans="1:2" x14ac:dyDescent="0.25">
      <c r="A9546" s="264">
        <v>9477</v>
      </c>
      <c r="B9546" s="263">
        <v>76.543211719228879</v>
      </c>
    </row>
    <row r="9547" spans="1:2" x14ac:dyDescent="0.25">
      <c r="A9547" s="264">
        <v>9478</v>
      </c>
      <c r="B9547" s="263">
        <v>93.833320638756504</v>
      </c>
    </row>
    <row r="9548" spans="1:2" x14ac:dyDescent="0.25">
      <c r="A9548" s="264">
        <v>9479</v>
      </c>
      <c r="B9548" s="263">
        <v>136.69603768265821</v>
      </c>
    </row>
    <row r="9549" spans="1:2" x14ac:dyDescent="0.25">
      <c r="A9549" s="264">
        <v>9480</v>
      </c>
      <c r="B9549" s="263">
        <v>140.3405589172072</v>
      </c>
    </row>
    <row r="9550" spans="1:2" x14ac:dyDescent="0.25">
      <c r="A9550" s="264">
        <v>9481</v>
      </c>
      <c r="B9550" s="263">
        <v>97.148844724816428</v>
      </c>
    </row>
    <row r="9551" spans="1:2" x14ac:dyDescent="0.25">
      <c r="A9551" s="264">
        <v>9482</v>
      </c>
      <c r="B9551" s="263">
        <v>106.97068635719491</v>
      </c>
    </row>
    <row r="9552" spans="1:2" x14ac:dyDescent="0.25">
      <c r="A9552" s="264">
        <v>9483</v>
      </c>
      <c r="B9552" s="263">
        <v>116.08521788508428</v>
      </c>
    </row>
    <row r="9553" spans="1:2" x14ac:dyDescent="0.25">
      <c r="A9553" s="264">
        <v>9484</v>
      </c>
      <c r="B9553" s="263">
        <v>80.996859540347458</v>
      </c>
    </row>
    <row r="9554" spans="1:2" x14ac:dyDescent="0.25">
      <c r="A9554" s="264">
        <v>9485</v>
      </c>
      <c r="B9554" s="263">
        <v>108.56658293094101</v>
      </c>
    </row>
    <row r="9555" spans="1:2" x14ac:dyDescent="0.25">
      <c r="A9555" s="264">
        <v>9486</v>
      </c>
      <c r="B9555" s="263">
        <v>152.73858606436926</v>
      </c>
    </row>
    <row r="9556" spans="1:2" x14ac:dyDescent="0.25">
      <c r="A9556" s="264">
        <v>9487</v>
      </c>
      <c r="B9556" s="263">
        <v>159.10440002180613</v>
      </c>
    </row>
    <row r="9557" spans="1:2" x14ac:dyDescent="0.25">
      <c r="A9557" s="264">
        <v>9488</v>
      </c>
      <c r="B9557" s="263">
        <v>140.23092777888598</v>
      </c>
    </row>
    <row r="9558" spans="1:2" x14ac:dyDescent="0.25">
      <c r="A9558" s="264">
        <v>9489</v>
      </c>
      <c r="B9558" s="263">
        <v>150.80813792597124</v>
      </c>
    </row>
    <row r="9559" spans="1:2" x14ac:dyDescent="0.25">
      <c r="A9559" s="264">
        <v>9490</v>
      </c>
      <c r="B9559" s="263">
        <v>137.33614026854474</v>
      </c>
    </row>
    <row r="9560" spans="1:2" x14ac:dyDescent="0.25">
      <c r="A9560" s="264">
        <v>9491</v>
      </c>
      <c r="B9560" s="263">
        <v>126.13645119834061</v>
      </c>
    </row>
    <row r="9561" spans="1:2" x14ac:dyDescent="0.25">
      <c r="A9561" s="264">
        <v>9492</v>
      </c>
      <c r="B9561" s="263">
        <v>93.611787987004774</v>
      </c>
    </row>
    <row r="9562" spans="1:2" x14ac:dyDescent="0.25">
      <c r="A9562" s="264">
        <v>9493</v>
      </c>
      <c r="B9562" s="263">
        <v>78.006214380610288</v>
      </c>
    </row>
    <row r="9563" spans="1:2" x14ac:dyDescent="0.25">
      <c r="A9563" s="264">
        <v>9494</v>
      </c>
      <c r="B9563" s="263">
        <v>124.79066786136414</v>
      </c>
    </row>
    <row r="9564" spans="1:2" x14ac:dyDescent="0.25">
      <c r="A9564" s="264">
        <v>9495</v>
      </c>
      <c r="B9564" s="263">
        <v>148.62781851768793</v>
      </c>
    </row>
    <row r="9565" spans="1:2" x14ac:dyDescent="0.25">
      <c r="A9565" s="264">
        <v>9496</v>
      </c>
      <c r="B9565" s="263">
        <v>110.27969347304985</v>
      </c>
    </row>
    <row r="9566" spans="1:2" x14ac:dyDescent="0.25">
      <c r="A9566" s="264">
        <v>9497</v>
      </c>
      <c r="B9566" s="263">
        <v>134.64556880995673</v>
      </c>
    </row>
    <row r="9567" spans="1:2" x14ac:dyDescent="0.25">
      <c r="A9567" s="264">
        <v>9498</v>
      </c>
      <c r="B9567" s="263">
        <v>169.7756815434451</v>
      </c>
    </row>
    <row r="9568" spans="1:2" x14ac:dyDescent="0.25">
      <c r="A9568" s="264">
        <v>9499</v>
      </c>
      <c r="B9568" s="263">
        <v>96.58331452355938</v>
      </c>
    </row>
    <row r="9569" spans="1:2" x14ac:dyDescent="0.25">
      <c r="A9569" s="264">
        <v>9500</v>
      </c>
      <c r="B9569" s="263">
        <v>131.24452562035765</v>
      </c>
    </row>
    <row r="9570" spans="1:2" x14ac:dyDescent="0.25">
      <c r="A9570" s="264">
        <v>9501</v>
      </c>
      <c r="B9570" s="263">
        <v>126.91422830423117</v>
      </c>
    </row>
    <row r="9571" spans="1:2" x14ac:dyDescent="0.25">
      <c r="A9571" s="264">
        <v>9502</v>
      </c>
      <c r="B9571" s="263">
        <v>126.99957522876502</v>
      </c>
    </row>
    <row r="9572" spans="1:2" x14ac:dyDescent="0.25">
      <c r="A9572" s="264">
        <v>9503</v>
      </c>
      <c r="B9572" s="263">
        <v>69.398068711625953</v>
      </c>
    </row>
    <row r="9573" spans="1:2" x14ac:dyDescent="0.25">
      <c r="A9573" s="264">
        <v>9504</v>
      </c>
      <c r="B9573" s="263">
        <v>125.47868512003959</v>
      </c>
    </row>
    <row r="9574" spans="1:2" x14ac:dyDescent="0.25">
      <c r="A9574" s="264">
        <v>9505</v>
      </c>
      <c r="B9574" s="263">
        <v>142.79045827416098</v>
      </c>
    </row>
    <row r="9575" spans="1:2" x14ac:dyDescent="0.25">
      <c r="A9575" s="264">
        <v>9506</v>
      </c>
      <c r="B9575" s="263">
        <v>119.40520153432186</v>
      </c>
    </row>
    <row r="9576" spans="1:2" x14ac:dyDescent="0.25">
      <c r="A9576" s="264">
        <v>9507</v>
      </c>
      <c r="B9576" s="263">
        <v>112.17957313578063</v>
      </c>
    </row>
    <row r="9577" spans="1:2" x14ac:dyDescent="0.25">
      <c r="A9577" s="264">
        <v>9508</v>
      </c>
      <c r="B9577" s="263">
        <v>116.22539604657439</v>
      </c>
    </row>
    <row r="9578" spans="1:2" x14ac:dyDescent="0.25">
      <c r="A9578" s="264">
        <v>9509</v>
      </c>
      <c r="B9578" s="263">
        <v>112.84455719453442</v>
      </c>
    </row>
    <row r="9579" spans="1:2" x14ac:dyDescent="0.25">
      <c r="A9579" s="264">
        <v>9510</v>
      </c>
      <c r="B9579" s="263">
        <v>137.33643005248371</v>
      </c>
    </row>
    <row r="9580" spans="1:2" x14ac:dyDescent="0.25">
      <c r="A9580" s="264">
        <v>9511</v>
      </c>
      <c r="B9580" s="263">
        <v>96.326004505075986</v>
      </c>
    </row>
    <row r="9581" spans="1:2" x14ac:dyDescent="0.25">
      <c r="A9581" s="264">
        <v>9512</v>
      </c>
      <c r="B9581" s="263">
        <v>100.8835391330085</v>
      </c>
    </row>
    <row r="9582" spans="1:2" x14ac:dyDescent="0.25">
      <c r="A9582" s="264">
        <v>9513</v>
      </c>
      <c r="B9582" s="263">
        <v>145.03475254392026</v>
      </c>
    </row>
    <row r="9583" spans="1:2" x14ac:dyDescent="0.25">
      <c r="A9583" s="264">
        <v>9514</v>
      </c>
      <c r="B9583" s="263">
        <v>101.04341125359835</v>
      </c>
    </row>
    <row r="9584" spans="1:2" x14ac:dyDescent="0.25">
      <c r="A9584" s="264">
        <v>9515</v>
      </c>
      <c r="B9584" s="263">
        <v>140.06178171568413</v>
      </c>
    </row>
    <row r="9585" spans="1:2" x14ac:dyDescent="0.25">
      <c r="A9585" s="264">
        <v>9516</v>
      </c>
      <c r="B9585" s="263">
        <v>142.6279023955841</v>
      </c>
    </row>
    <row r="9586" spans="1:2" x14ac:dyDescent="0.25">
      <c r="A9586" s="264">
        <v>9517</v>
      </c>
      <c r="B9586" s="263">
        <v>152.8540804519198</v>
      </c>
    </row>
    <row r="9587" spans="1:2" x14ac:dyDescent="0.25">
      <c r="A9587" s="264">
        <v>9518</v>
      </c>
      <c r="B9587" s="263">
        <v>162.40677177394758</v>
      </c>
    </row>
    <row r="9588" spans="1:2" x14ac:dyDescent="0.25">
      <c r="A9588" s="264">
        <v>9519</v>
      </c>
      <c r="B9588" s="263">
        <v>131.70533227927143</v>
      </c>
    </row>
    <row r="9589" spans="1:2" x14ac:dyDescent="0.25">
      <c r="A9589" s="264">
        <v>9520</v>
      </c>
      <c r="B9589" s="263">
        <v>122.80145935677038</v>
      </c>
    </row>
    <row r="9590" spans="1:2" x14ac:dyDescent="0.25">
      <c r="A9590" s="264">
        <v>9521</v>
      </c>
      <c r="B9590" s="263">
        <v>111.89170144106758</v>
      </c>
    </row>
    <row r="9591" spans="1:2" x14ac:dyDescent="0.25">
      <c r="A9591" s="264">
        <v>9522</v>
      </c>
      <c r="B9591" s="263">
        <v>149.86390303200889</v>
      </c>
    </row>
    <row r="9592" spans="1:2" x14ac:dyDescent="0.25">
      <c r="A9592" s="264">
        <v>9523</v>
      </c>
      <c r="B9592" s="263">
        <v>135.75635593560114</v>
      </c>
    </row>
    <row r="9593" spans="1:2" x14ac:dyDescent="0.25">
      <c r="A9593" s="264">
        <v>9524</v>
      </c>
      <c r="B9593" s="263">
        <v>113.24390788810945</v>
      </c>
    </row>
    <row r="9594" spans="1:2" x14ac:dyDescent="0.25">
      <c r="A9594" s="264">
        <v>9525</v>
      </c>
      <c r="B9594" s="263">
        <v>122.74586823359128</v>
      </c>
    </row>
    <row r="9595" spans="1:2" x14ac:dyDescent="0.25">
      <c r="A9595" s="264">
        <v>9526</v>
      </c>
      <c r="B9595" s="263">
        <v>109.99651305192626</v>
      </c>
    </row>
    <row r="9596" spans="1:2" x14ac:dyDescent="0.25">
      <c r="A9596" s="264">
        <v>9527</v>
      </c>
      <c r="B9596" s="263">
        <v>109.70982338754044</v>
      </c>
    </row>
    <row r="9597" spans="1:2" x14ac:dyDescent="0.25">
      <c r="A9597" s="264">
        <v>9528</v>
      </c>
      <c r="B9597" s="263">
        <v>102.61401060186462</v>
      </c>
    </row>
    <row r="9598" spans="1:2" x14ac:dyDescent="0.25">
      <c r="A9598" s="264">
        <v>9529</v>
      </c>
      <c r="B9598" s="263">
        <v>96.206503698558066</v>
      </c>
    </row>
    <row r="9599" spans="1:2" x14ac:dyDescent="0.25">
      <c r="A9599" s="264">
        <v>9530</v>
      </c>
      <c r="B9599" s="263">
        <v>124.83396597843051</v>
      </c>
    </row>
    <row r="9600" spans="1:2" x14ac:dyDescent="0.25">
      <c r="A9600" s="264">
        <v>9531</v>
      </c>
      <c r="B9600" s="263">
        <v>118.99758469625655</v>
      </c>
    </row>
    <row r="9601" spans="1:2" x14ac:dyDescent="0.25">
      <c r="A9601" s="264">
        <v>9532</v>
      </c>
      <c r="B9601" s="263">
        <v>148.34744837900718</v>
      </c>
    </row>
    <row r="9602" spans="1:2" x14ac:dyDescent="0.25">
      <c r="A9602" s="264">
        <v>9533</v>
      </c>
      <c r="B9602" s="263">
        <v>152.19744837110926</v>
      </c>
    </row>
    <row r="9603" spans="1:2" x14ac:dyDescent="0.25">
      <c r="A9603" s="264">
        <v>9534</v>
      </c>
      <c r="B9603" s="263">
        <v>132.74853978050285</v>
      </c>
    </row>
    <row r="9604" spans="1:2" x14ac:dyDescent="0.25">
      <c r="A9604" s="264">
        <v>9535</v>
      </c>
      <c r="B9604" s="263">
        <v>141.19895364510847</v>
      </c>
    </row>
    <row r="9605" spans="1:2" x14ac:dyDescent="0.25">
      <c r="A9605" s="264">
        <v>9536</v>
      </c>
      <c r="B9605" s="263">
        <v>125.07716814181603</v>
      </c>
    </row>
    <row r="9606" spans="1:2" x14ac:dyDescent="0.25">
      <c r="A9606" s="264">
        <v>9537</v>
      </c>
      <c r="B9606" s="263">
        <v>115.97620875467857</v>
      </c>
    </row>
    <row r="9607" spans="1:2" x14ac:dyDescent="0.25">
      <c r="A9607" s="264">
        <v>9538</v>
      </c>
      <c r="B9607" s="263">
        <v>112.05846440835559</v>
      </c>
    </row>
    <row r="9608" spans="1:2" x14ac:dyDescent="0.25">
      <c r="A9608" s="264">
        <v>9539</v>
      </c>
      <c r="B9608" s="263">
        <v>146.63859521619673</v>
      </c>
    </row>
    <row r="9609" spans="1:2" x14ac:dyDescent="0.25">
      <c r="A9609" s="264">
        <v>9540</v>
      </c>
      <c r="B9609" s="263">
        <v>114.97219969262204</v>
      </c>
    </row>
    <row r="9610" spans="1:2" x14ac:dyDescent="0.25">
      <c r="A9610" s="264">
        <v>9541</v>
      </c>
      <c r="B9610" s="263">
        <v>85.436094049882485</v>
      </c>
    </row>
    <row r="9611" spans="1:2" x14ac:dyDescent="0.25">
      <c r="A9611" s="264">
        <v>9542</v>
      </c>
      <c r="B9611" s="263">
        <v>137.81844232446093</v>
      </c>
    </row>
    <row r="9612" spans="1:2" x14ac:dyDescent="0.25">
      <c r="A9612" s="264">
        <v>9543</v>
      </c>
      <c r="B9612" s="263">
        <v>89.180988180468489</v>
      </c>
    </row>
    <row r="9613" spans="1:2" x14ac:dyDescent="0.25">
      <c r="A9613" s="264">
        <v>9544</v>
      </c>
      <c r="B9613" s="263">
        <v>136.95056166451442</v>
      </c>
    </row>
    <row r="9614" spans="1:2" x14ac:dyDescent="0.25">
      <c r="A9614" s="264">
        <v>9545</v>
      </c>
      <c r="B9614" s="263">
        <v>129.30018344184543</v>
      </c>
    </row>
    <row r="9615" spans="1:2" x14ac:dyDescent="0.25">
      <c r="A9615" s="264">
        <v>9546</v>
      </c>
      <c r="B9615" s="263">
        <v>110.2859641197</v>
      </c>
    </row>
    <row r="9616" spans="1:2" x14ac:dyDescent="0.25">
      <c r="A9616" s="264">
        <v>9547</v>
      </c>
      <c r="B9616" s="263">
        <v>75.021453875308126</v>
      </c>
    </row>
    <row r="9617" spans="1:2" x14ac:dyDescent="0.25">
      <c r="A9617" s="264">
        <v>9548</v>
      </c>
      <c r="B9617" s="263">
        <v>119.17970420596866</v>
      </c>
    </row>
    <row r="9618" spans="1:2" x14ac:dyDescent="0.25">
      <c r="A9618" s="264">
        <v>9549</v>
      </c>
      <c r="B9618" s="263">
        <v>120.91470409572855</v>
      </c>
    </row>
    <row r="9619" spans="1:2" x14ac:dyDescent="0.25">
      <c r="A9619" s="264">
        <v>9550</v>
      </c>
      <c r="B9619" s="263">
        <v>107.94590555269411</v>
      </c>
    </row>
    <row r="9620" spans="1:2" x14ac:dyDescent="0.25">
      <c r="A9620" s="264">
        <v>9551</v>
      </c>
      <c r="B9620" s="263">
        <v>178.3198565701623</v>
      </c>
    </row>
    <row r="9621" spans="1:2" x14ac:dyDescent="0.25">
      <c r="A9621" s="264">
        <v>9552</v>
      </c>
      <c r="B9621" s="263">
        <v>124.67557303066512</v>
      </c>
    </row>
    <row r="9622" spans="1:2" x14ac:dyDescent="0.25">
      <c r="A9622" s="264">
        <v>9553</v>
      </c>
      <c r="B9622" s="263">
        <v>143.18383926038584</v>
      </c>
    </row>
    <row r="9623" spans="1:2" x14ac:dyDescent="0.25">
      <c r="A9623" s="264">
        <v>9554</v>
      </c>
      <c r="B9623" s="263">
        <v>149.33702402841385</v>
      </c>
    </row>
    <row r="9624" spans="1:2" x14ac:dyDescent="0.25">
      <c r="A9624" s="264">
        <v>9555</v>
      </c>
      <c r="B9624" s="263">
        <v>138.67614544733428</v>
      </c>
    </row>
    <row r="9625" spans="1:2" x14ac:dyDescent="0.25">
      <c r="A9625" s="264">
        <v>9556</v>
      </c>
      <c r="B9625" s="263">
        <v>111.47556347653921</v>
      </c>
    </row>
    <row r="9626" spans="1:2" x14ac:dyDescent="0.25">
      <c r="A9626" s="264">
        <v>9557</v>
      </c>
      <c r="B9626" s="263">
        <v>109.93031225821512</v>
      </c>
    </row>
    <row r="9627" spans="1:2" x14ac:dyDescent="0.25">
      <c r="A9627" s="264">
        <v>9558</v>
      </c>
      <c r="B9627" s="263">
        <v>143.12317666018527</v>
      </c>
    </row>
    <row r="9628" spans="1:2" x14ac:dyDescent="0.25">
      <c r="A9628" s="264">
        <v>9559</v>
      </c>
      <c r="B9628" s="263">
        <v>87.187503353195268</v>
      </c>
    </row>
    <row r="9629" spans="1:2" x14ac:dyDescent="0.25">
      <c r="A9629" s="264">
        <v>9560</v>
      </c>
      <c r="B9629" s="263">
        <v>125.00306058877467</v>
      </c>
    </row>
    <row r="9630" spans="1:2" x14ac:dyDescent="0.25">
      <c r="A9630" s="264">
        <v>9561</v>
      </c>
      <c r="B9630" s="263">
        <v>113.53567746560496</v>
      </c>
    </row>
    <row r="9631" spans="1:2" x14ac:dyDescent="0.25">
      <c r="A9631" s="264">
        <v>9562</v>
      </c>
      <c r="B9631" s="263">
        <v>154.57455395183027</v>
      </c>
    </row>
    <row r="9632" spans="1:2" x14ac:dyDescent="0.25">
      <c r="A9632" s="264">
        <v>9563</v>
      </c>
      <c r="B9632" s="263">
        <v>154.7845357196741</v>
      </c>
    </row>
    <row r="9633" spans="1:2" x14ac:dyDescent="0.25">
      <c r="A9633" s="264">
        <v>9564</v>
      </c>
      <c r="B9633" s="263">
        <v>103.21058529592297</v>
      </c>
    </row>
    <row r="9634" spans="1:2" x14ac:dyDescent="0.25">
      <c r="A9634" s="264">
        <v>9565</v>
      </c>
      <c r="B9634" s="263">
        <v>132.28912657343344</v>
      </c>
    </row>
    <row r="9635" spans="1:2" x14ac:dyDescent="0.25">
      <c r="A9635" s="264">
        <v>9566</v>
      </c>
      <c r="B9635" s="263">
        <v>111.18339305755315</v>
      </c>
    </row>
    <row r="9636" spans="1:2" x14ac:dyDescent="0.25">
      <c r="A9636" s="264">
        <v>9567</v>
      </c>
      <c r="B9636" s="263">
        <v>139.57281575863837</v>
      </c>
    </row>
    <row r="9637" spans="1:2" x14ac:dyDescent="0.25">
      <c r="A9637" s="264">
        <v>9568</v>
      </c>
      <c r="B9637" s="263">
        <v>202.83739696519152</v>
      </c>
    </row>
    <row r="9638" spans="1:2" x14ac:dyDescent="0.25">
      <c r="A9638" s="264">
        <v>9569</v>
      </c>
      <c r="B9638" s="263">
        <v>109.42893213055136</v>
      </c>
    </row>
    <row r="9639" spans="1:2" x14ac:dyDescent="0.25">
      <c r="A9639" s="264">
        <v>9570</v>
      </c>
      <c r="B9639" s="263">
        <v>92.629578809633301</v>
      </c>
    </row>
    <row r="9640" spans="1:2" x14ac:dyDescent="0.25">
      <c r="A9640" s="264">
        <v>9571</v>
      </c>
      <c r="B9640" s="263">
        <v>109.04723430647761</v>
      </c>
    </row>
    <row r="9641" spans="1:2" x14ac:dyDescent="0.25">
      <c r="A9641" s="264">
        <v>9572</v>
      </c>
      <c r="B9641" s="263">
        <v>105.85490096743001</v>
      </c>
    </row>
    <row r="9642" spans="1:2" x14ac:dyDescent="0.25">
      <c r="A9642" s="264">
        <v>9573</v>
      </c>
      <c r="B9642" s="263">
        <v>158.63201039221715</v>
      </c>
    </row>
    <row r="9643" spans="1:2" x14ac:dyDescent="0.25">
      <c r="A9643" s="264">
        <v>9574</v>
      </c>
      <c r="B9643" s="263">
        <v>89.953802153238342</v>
      </c>
    </row>
    <row r="9644" spans="1:2" x14ac:dyDescent="0.25">
      <c r="A9644" s="264">
        <v>9575</v>
      </c>
      <c r="B9644" s="263">
        <v>126.16795782164083</v>
      </c>
    </row>
    <row r="9645" spans="1:2" x14ac:dyDescent="0.25">
      <c r="A9645" s="264">
        <v>9576</v>
      </c>
      <c r="B9645" s="263">
        <v>122.80872278156112</v>
      </c>
    </row>
    <row r="9646" spans="1:2" x14ac:dyDescent="0.25">
      <c r="A9646" s="264">
        <v>9577</v>
      </c>
      <c r="B9646" s="263">
        <v>123.58776701526371</v>
      </c>
    </row>
    <row r="9647" spans="1:2" x14ac:dyDescent="0.25">
      <c r="A9647" s="264">
        <v>9578</v>
      </c>
      <c r="B9647" s="263">
        <v>63.241206753113005</v>
      </c>
    </row>
    <row r="9648" spans="1:2" x14ac:dyDescent="0.25">
      <c r="A9648" s="264">
        <v>9579</v>
      </c>
      <c r="B9648" s="263">
        <v>117.22289309039587</v>
      </c>
    </row>
    <row r="9649" spans="1:2" x14ac:dyDescent="0.25">
      <c r="A9649" s="264">
        <v>9580</v>
      </c>
      <c r="B9649" s="263">
        <v>110.52717699721498</v>
      </c>
    </row>
    <row r="9650" spans="1:2" x14ac:dyDescent="0.25">
      <c r="A9650" s="264">
        <v>9581</v>
      </c>
      <c r="B9650" s="263">
        <v>136.46217064098323</v>
      </c>
    </row>
    <row r="9651" spans="1:2" x14ac:dyDescent="0.25">
      <c r="A9651" s="264">
        <v>9582</v>
      </c>
      <c r="B9651" s="263">
        <v>166.60064091827365</v>
      </c>
    </row>
    <row r="9652" spans="1:2" x14ac:dyDescent="0.25">
      <c r="A9652" s="264">
        <v>9583</v>
      </c>
      <c r="B9652" s="263">
        <v>99.404057271305092</v>
      </c>
    </row>
    <row r="9653" spans="1:2" x14ac:dyDescent="0.25">
      <c r="A9653" s="264">
        <v>9584</v>
      </c>
      <c r="B9653" s="263">
        <v>105.45768605597425</v>
      </c>
    </row>
    <row r="9654" spans="1:2" x14ac:dyDescent="0.25">
      <c r="A9654" s="264">
        <v>9585</v>
      </c>
      <c r="B9654" s="263">
        <v>127.20583104058359</v>
      </c>
    </row>
    <row r="9655" spans="1:2" x14ac:dyDescent="0.25">
      <c r="A9655" s="264">
        <v>9586</v>
      </c>
      <c r="B9655" s="263">
        <v>120.22246959437642</v>
      </c>
    </row>
    <row r="9656" spans="1:2" x14ac:dyDescent="0.25">
      <c r="A9656" s="264">
        <v>9587</v>
      </c>
      <c r="B9656" s="263">
        <v>127.41807638955096</v>
      </c>
    </row>
    <row r="9657" spans="1:2" x14ac:dyDescent="0.25">
      <c r="A9657" s="264">
        <v>9588</v>
      </c>
      <c r="B9657" s="263">
        <v>121.51065057906737</v>
      </c>
    </row>
    <row r="9658" spans="1:2" x14ac:dyDescent="0.25">
      <c r="A9658" s="264">
        <v>9589</v>
      </c>
      <c r="B9658" s="263">
        <v>180.24218894075142</v>
      </c>
    </row>
    <row r="9659" spans="1:2" x14ac:dyDescent="0.25">
      <c r="A9659" s="264">
        <v>9590</v>
      </c>
      <c r="B9659" s="263">
        <v>91.13328533312901</v>
      </c>
    </row>
    <row r="9660" spans="1:2" x14ac:dyDescent="0.25">
      <c r="A9660" s="264">
        <v>9591</v>
      </c>
      <c r="B9660" s="263">
        <v>143.2275063322142</v>
      </c>
    </row>
    <row r="9661" spans="1:2" x14ac:dyDescent="0.25">
      <c r="A9661" s="264">
        <v>9592</v>
      </c>
      <c r="B9661" s="263">
        <v>128.57178878189211</v>
      </c>
    </row>
    <row r="9662" spans="1:2" x14ac:dyDescent="0.25">
      <c r="A9662" s="264">
        <v>9593</v>
      </c>
      <c r="B9662" s="263">
        <v>139.59957053333795</v>
      </c>
    </row>
    <row r="9663" spans="1:2" x14ac:dyDescent="0.25">
      <c r="A9663" s="264">
        <v>9594</v>
      </c>
      <c r="B9663" s="263">
        <v>136.78614494170006</v>
      </c>
    </row>
    <row r="9664" spans="1:2" x14ac:dyDescent="0.25">
      <c r="A9664" s="264">
        <v>9595</v>
      </c>
      <c r="B9664" s="263">
        <v>142.73910374719446</v>
      </c>
    </row>
    <row r="9665" spans="1:2" x14ac:dyDescent="0.25">
      <c r="A9665" s="264">
        <v>9596</v>
      </c>
      <c r="B9665" s="263">
        <v>140.69649801463831</v>
      </c>
    </row>
    <row r="9666" spans="1:2" x14ac:dyDescent="0.25">
      <c r="A9666" s="264">
        <v>9597</v>
      </c>
      <c r="B9666" s="263">
        <v>149.23244916446234</v>
      </c>
    </row>
    <row r="9667" spans="1:2" x14ac:dyDescent="0.25">
      <c r="A9667" s="264">
        <v>9598</v>
      </c>
      <c r="B9667" s="263">
        <v>112.17308252729546</v>
      </c>
    </row>
    <row r="9668" spans="1:2" x14ac:dyDescent="0.25">
      <c r="A9668" s="264">
        <v>9599</v>
      </c>
      <c r="B9668" s="263">
        <v>149.19412757253625</v>
      </c>
    </row>
    <row r="9669" spans="1:2" x14ac:dyDescent="0.25">
      <c r="A9669" s="264">
        <v>9600</v>
      </c>
      <c r="B9669" s="263">
        <v>115.90962609957836</v>
      </c>
    </row>
    <row r="9670" spans="1:2" x14ac:dyDescent="0.25">
      <c r="A9670" s="264">
        <v>9601</v>
      </c>
      <c r="B9670" s="263">
        <v>109.76015708601659</v>
      </c>
    </row>
    <row r="9671" spans="1:2" x14ac:dyDescent="0.25">
      <c r="A9671" s="264">
        <v>9602</v>
      </c>
      <c r="B9671" s="263">
        <v>136.6523053914824</v>
      </c>
    </row>
    <row r="9672" spans="1:2" x14ac:dyDescent="0.25">
      <c r="A9672" s="264">
        <v>9603</v>
      </c>
      <c r="B9672" s="263">
        <v>186.31137271472249</v>
      </c>
    </row>
    <row r="9673" spans="1:2" x14ac:dyDescent="0.25">
      <c r="A9673" s="264">
        <v>9604</v>
      </c>
      <c r="B9673" s="263">
        <v>120.14043607067559</v>
      </c>
    </row>
    <row r="9674" spans="1:2" x14ac:dyDescent="0.25">
      <c r="A9674" s="264">
        <v>9605</v>
      </c>
      <c r="B9674" s="263">
        <v>161.43647622657846</v>
      </c>
    </row>
    <row r="9675" spans="1:2" x14ac:dyDescent="0.25">
      <c r="A9675" s="264">
        <v>9606</v>
      </c>
      <c r="B9675" s="263">
        <v>114.06724998593354</v>
      </c>
    </row>
    <row r="9676" spans="1:2" x14ac:dyDescent="0.25">
      <c r="A9676" s="264">
        <v>9607</v>
      </c>
      <c r="B9676" s="263">
        <v>147.0270470784568</v>
      </c>
    </row>
    <row r="9677" spans="1:2" x14ac:dyDescent="0.25">
      <c r="A9677" s="264">
        <v>9608</v>
      </c>
      <c r="B9677" s="263">
        <v>97.67461666807506</v>
      </c>
    </row>
    <row r="9678" spans="1:2" x14ac:dyDescent="0.25">
      <c r="A9678" s="264">
        <v>9609</v>
      </c>
      <c r="B9678" s="263">
        <v>136.79492426573961</v>
      </c>
    </row>
    <row r="9679" spans="1:2" x14ac:dyDescent="0.25">
      <c r="A9679" s="264">
        <v>9610</v>
      </c>
      <c r="B9679" s="263">
        <v>92.056525099641092</v>
      </c>
    </row>
    <row r="9680" spans="1:2" x14ac:dyDescent="0.25">
      <c r="A9680" s="264">
        <v>9611</v>
      </c>
      <c r="B9680" s="263">
        <v>115.7019381016338</v>
      </c>
    </row>
    <row r="9681" spans="1:2" x14ac:dyDescent="0.25">
      <c r="A9681" s="264">
        <v>9612</v>
      </c>
      <c r="B9681" s="263">
        <v>135.04636819833505</v>
      </c>
    </row>
    <row r="9682" spans="1:2" x14ac:dyDescent="0.25">
      <c r="A9682" s="264">
        <v>9613</v>
      </c>
      <c r="B9682" s="263">
        <v>89.028906965519184</v>
      </c>
    </row>
    <row r="9683" spans="1:2" x14ac:dyDescent="0.25">
      <c r="A9683" s="264">
        <v>9614</v>
      </c>
      <c r="B9683" s="263">
        <v>152.2268834088238</v>
      </c>
    </row>
    <row r="9684" spans="1:2" x14ac:dyDescent="0.25">
      <c r="A9684" s="264">
        <v>9615</v>
      </c>
      <c r="B9684" s="263">
        <v>134.93386192755531</v>
      </c>
    </row>
    <row r="9685" spans="1:2" x14ac:dyDescent="0.25">
      <c r="A9685" s="264">
        <v>9616</v>
      </c>
      <c r="B9685" s="263">
        <v>108.72643560180754</v>
      </c>
    </row>
    <row r="9686" spans="1:2" x14ac:dyDescent="0.25">
      <c r="A9686" s="264">
        <v>9617</v>
      </c>
      <c r="B9686" s="263">
        <v>156.75433306982049</v>
      </c>
    </row>
    <row r="9687" spans="1:2" x14ac:dyDescent="0.25">
      <c r="A9687" s="264">
        <v>9618</v>
      </c>
      <c r="B9687" s="263">
        <v>111.3408718656988</v>
      </c>
    </row>
    <row r="9688" spans="1:2" x14ac:dyDescent="0.25">
      <c r="A9688" s="264">
        <v>9619</v>
      </c>
      <c r="B9688" s="263">
        <v>129.86812997260549</v>
      </c>
    </row>
    <row r="9689" spans="1:2" x14ac:dyDescent="0.25">
      <c r="A9689" s="264">
        <v>9620</v>
      </c>
      <c r="B9689" s="263">
        <v>154.99537470251897</v>
      </c>
    </row>
    <row r="9690" spans="1:2" x14ac:dyDescent="0.25">
      <c r="A9690" s="264">
        <v>9621</v>
      </c>
      <c r="B9690" s="263">
        <v>112.03043007206253</v>
      </c>
    </row>
    <row r="9691" spans="1:2" x14ac:dyDescent="0.25">
      <c r="A9691" s="264">
        <v>9622</v>
      </c>
      <c r="B9691" s="263">
        <v>148.68493626829428</v>
      </c>
    </row>
    <row r="9692" spans="1:2" x14ac:dyDescent="0.25">
      <c r="A9692" s="264">
        <v>9623</v>
      </c>
      <c r="B9692" s="263">
        <v>99.288511470022229</v>
      </c>
    </row>
    <row r="9693" spans="1:2" x14ac:dyDescent="0.25">
      <c r="A9693" s="264">
        <v>9624</v>
      </c>
      <c r="B9693" s="263">
        <v>91.381789319126369</v>
      </c>
    </row>
    <row r="9694" spans="1:2" x14ac:dyDescent="0.25">
      <c r="A9694" s="264">
        <v>9625</v>
      </c>
      <c r="B9694" s="263">
        <v>87.094377157369678</v>
      </c>
    </row>
    <row r="9695" spans="1:2" x14ac:dyDescent="0.25">
      <c r="A9695" s="264">
        <v>9626</v>
      </c>
      <c r="B9695" s="263">
        <v>140.62239363235864</v>
      </c>
    </row>
    <row r="9696" spans="1:2" x14ac:dyDescent="0.25">
      <c r="A9696" s="264">
        <v>9627</v>
      </c>
      <c r="B9696" s="263">
        <v>119.25908966509643</v>
      </c>
    </row>
    <row r="9697" spans="1:2" x14ac:dyDescent="0.25">
      <c r="A9697" s="264">
        <v>9628</v>
      </c>
      <c r="B9697" s="263">
        <v>137.44346662767703</v>
      </c>
    </row>
    <row r="9698" spans="1:2" x14ac:dyDescent="0.25">
      <c r="A9698" s="264">
        <v>9629</v>
      </c>
      <c r="B9698" s="263">
        <v>114.13454534481234</v>
      </c>
    </row>
    <row r="9699" spans="1:2" x14ac:dyDescent="0.25">
      <c r="A9699" s="264">
        <v>9630</v>
      </c>
      <c r="B9699" s="263">
        <v>114.29138627657149</v>
      </c>
    </row>
    <row r="9700" spans="1:2" x14ac:dyDescent="0.25">
      <c r="A9700" s="264">
        <v>9631</v>
      </c>
      <c r="B9700" s="263">
        <v>139.95309074447891</v>
      </c>
    </row>
    <row r="9701" spans="1:2" x14ac:dyDescent="0.25">
      <c r="A9701" s="264">
        <v>9632</v>
      </c>
      <c r="B9701" s="263">
        <v>60.348868937130177</v>
      </c>
    </row>
    <row r="9702" spans="1:2" x14ac:dyDescent="0.25">
      <c r="A9702" s="264">
        <v>9633</v>
      </c>
      <c r="B9702" s="263">
        <v>152.76013824515854</v>
      </c>
    </row>
    <row r="9703" spans="1:2" x14ac:dyDescent="0.25">
      <c r="A9703" s="264">
        <v>9634</v>
      </c>
      <c r="B9703" s="263">
        <v>116.73692530671805</v>
      </c>
    </row>
    <row r="9704" spans="1:2" x14ac:dyDescent="0.25">
      <c r="A9704" s="264">
        <v>9635</v>
      </c>
      <c r="B9704" s="263">
        <v>107.25866833078855</v>
      </c>
    </row>
    <row r="9705" spans="1:2" x14ac:dyDescent="0.25">
      <c r="A9705" s="264">
        <v>9636</v>
      </c>
      <c r="B9705" s="263">
        <v>121.40013963925853</v>
      </c>
    </row>
    <row r="9706" spans="1:2" x14ac:dyDescent="0.25">
      <c r="A9706" s="264">
        <v>9637</v>
      </c>
      <c r="B9706" s="263">
        <v>126.59845283565599</v>
      </c>
    </row>
    <row r="9707" spans="1:2" x14ac:dyDescent="0.25">
      <c r="A9707" s="264">
        <v>9638</v>
      </c>
      <c r="B9707" s="263">
        <v>116.44241716275857</v>
      </c>
    </row>
    <row r="9708" spans="1:2" x14ac:dyDescent="0.25">
      <c r="A9708" s="264">
        <v>9639</v>
      </c>
      <c r="B9708" s="263">
        <v>117.66906840635372</v>
      </c>
    </row>
    <row r="9709" spans="1:2" x14ac:dyDescent="0.25">
      <c r="A9709" s="264">
        <v>9640</v>
      </c>
      <c r="B9709" s="263">
        <v>57.517735307099144</v>
      </c>
    </row>
    <row r="9710" spans="1:2" x14ac:dyDescent="0.25">
      <c r="A9710" s="264">
        <v>9641</v>
      </c>
      <c r="B9710" s="263">
        <v>94.310610932869764</v>
      </c>
    </row>
    <row r="9711" spans="1:2" x14ac:dyDescent="0.25">
      <c r="A9711" s="264">
        <v>9642</v>
      </c>
      <c r="B9711" s="263">
        <v>105.93953476820884</v>
      </c>
    </row>
    <row r="9712" spans="1:2" x14ac:dyDescent="0.25">
      <c r="A9712" s="264">
        <v>9643</v>
      </c>
      <c r="B9712" s="263">
        <v>84.41225207141899</v>
      </c>
    </row>
    <row r="9713" spans="1:2" x14ac:dyDescent="0.25">
      <c r="A9713" s="264">
        <v>9644</v>
      </c>
      <c r="B9713" s="263">
        <v>101.32680510647629</v>
      </c>
    </row>
    <row r="9714" spans="1:2" x14ac:dyDescent="0.25">
      <c r="A9714" s="264">
        <v>9645</v>
      </c>
      <c r="B9714" s="263">
        <v>141.16676193437638</v>
      </c>
    </row>
    <row r="9715" spans="1:2" x14ac:dyDescent="0.25">
      <c r="A9715" s="264">
        <v>9646</v>
      </c>
      <c r="B9715" s="263">
        <v>104.45484134217678</v>
      </c>
    </row>
    <row r="9716" spans="1:2" x14ac:dyDescent="0.25">
      <c r="A9716" s="264">
        <v>9647</v>
      </c>
      <c r="B9716" s="263">
        <v>143.88378511235254</v>
      </c>
    </row>
    <row r="9717" spans="1:2" x14ac:dyDescent="0.25">
      <c r="A9717" s="264">
        <v>9648</v>
      </c>
      <c r="B9717" s="263">
        <v>141.5100717967473</v>
      </c>
    </row>
    <row r="9718" spans="1:2" x14ac:dyDescent="0.25">
      <c r="A9718" s="264">
        <v>9649</v>
      </c>
      <c r="B9718" s="263">
        <v>95.490423545124315</v>
      </c>
    </row>
    <row r="9719" spans="1:2" x14ac:dyDescent="0.25">
      <c r="A9719" s="264">
        <v>9650</v>
      </c>
      <c r="B9719" s="263">
        <v>115.39924980910844</v>
      </c>
    </row>
    <row r="9720" spans="1:2" x14ac:dyDescent="0.25">
      <c r="A9720" s="264">
        <v>9651</v>
      </c>
      <c r="B9720" s="263">
        <v>181.45537182251243</v>
      </c>
    </row>
    <row r="9721" spans="1:2" x14ac:dyDescent="0.25">
      <c r="A9721" s="264">
        <v>9652</v>
      </c>
      <c r="B9721" s="263">
        <v>138.00630766405212</v>
      </c>
    </row>
    <row r="9722" spans="1:2" x14ac:dyDescent="0.25">
      <c r="A9722" s="264">
        <v>9653</v>
      </c>
      <c r="B9722" s="263">
        <v>154.27811497074879</v>
      </c>
    </row>
    <row r="9723" spans="1:2" x14ac:dyDescent="0.25">
      <c r="A9723" s="264">
        <v>9654</v>
      </c>
      <c r="B9723" s="263">
        <v>99.842346315232604</v>
      </c>
    </row>
    <row r="9724" spans="1:2" x14ac:dyDescent="0.25">
      <c r="A9724" s="264">
        <v>9655</v>
      </c>
      <c r="B9724" s="263">
        <v>114.72210958331881</v>
      </c>
    </row>
    <row r="9725" spans="1:2" x14ac:dyDescent="0.25">
      <c r="A9725" s="264">
        <v>9656</v>
      </c>
      <c r="B9725" s="263">
        <v>128.48593610048633</v>
      </c>
    </row>
    <row r="9726" spans="1:2" x14ac:dyDescent="0.25">
      <c r="A9726" s="264">
        <v>9657</v>
      </c>
      <c r="B9726" s="263">
        <v>110.27917697047155</v>
      </c>
    </row>
    <row r="9727" spans="1:2" x14ac:dyDescent="0.25">
      <c r="A9727" s="264">
        <v>9658</v>
      </c>
      <c r="B9727" s="263">
        <v>153.14882238441183</v>
      </c>
    </row>
    <row r="9728" spans="1:2" x14ac:dyDescent="0.25">
      <c r="A9728" s="264">
        <v>9659</v>
      </c>
      <c r="B9728" s="263">
        <v>132.36264132514339</v>
      </c>
    </row>
    <row r="9729" spans="1:2" x14ac:dyDescent="0.25">
      <c r="A9729" s="264">
        <v>9660</v>
      </c>
      <c r="B9729" s="263">
        <v>129.21085335443499</v>
      </c>
    </row>
    <row r="9730" spans="1:2" x14ac:dyDescent="0.25">
      <c r="A9730" s="264">
        <v>9661</v>
      </c>
      <c r="B9730" s="263">
        <v>128.26550644754425</v>
      </c>
    </row>
    <row r="9731" spans="1:2" x14ac:dyDescent="0.25">
      <c r="A9731" s="264">
        <v>9662</v>
      </c>
      <c r="B9731" s="263">
        <v>96.726733440647791</v>
      </c>
    </row>
    <row r="9732" spans="1:2" x14ac:dyDescent="0.25">
      <c r="A9732" s="264">
        <v>9663</v>
      </c>
      <c r="B9732" s="263">
        <v>131.04752482959688</v>
      </c>
    </row>
    <row r="9733" spans="1:2" x14ac:dyDescent="0.25">
      <c r="A9733" s="264">
        <v>9664</v>
      </c>
      <c r="B9733" s="263">
        <v>126.72567118287866</v>
      </c>
    </row>
    <row r="9734" spans="1:2" x14ac:dyDescent="0.25">
      <c r="A9734" s="264">
        <v>9665</v>
      </c>
      <c r="B9734" s="263">
        <v>104.32567692092258</v>
      </c>
    </row>
    <row r="9735" spans="1:2" x14ac:dyDescent="0.25">
      <c r="A9735" s="264">
        <v>9666</v>
      </c>
      <c r="B9735" s="263">
        <v>145.53631832276375</v>
      </c>
    </row>
    <row r="9736" spans="1:2" x14ac:dyDescent="0.25">
      <c r="A9736" s="264">
        <v>9667</v>
      </c>
      <c r="B9736" s="263">
        <v>93.944998290659115</v>
      </c>
    </row>
    <row r="9737" spans="1:2" x14ac:dyDescent="0.25">
      <c r="A9737" s="264">
        <v>9668</v>
      </c>
      <c r="B9737" s="263">
        <v>126.5804745078113</v>
      </c>
    </row>
    <row r="9738" spans="1:2" x14ac:dyDescent="0.25">
      <c r="A9738" s="264">
        <v>9669</v>
      </c>
      <c r="B9738" s="263">
        <v>92.818198694102847</v>
      </c>
    </row>
    <row r="9739" spans="1:2" x14ac:dyDescent="0.25">
      <c r="A9739" s="264">
        <v>9670</v>
      </c>
      <c r="B9739" s="263">
        <v>86.830168347841038</v>
      </c>
    </row>
    <row r="9740" spans="1:2" x14ac:dyDescent="0.25">
      <c r="A9740" s="264">
        <v>9671</v>
      </c>
      <c r="B9740" s="263">
        <v>147.17111572645695</v>
      </c>
    </row>
    <row r="9741" spans="1:2" x14ac:dyDescent="0.25">
      <c r="A9741" s="264">
        <v>9672</v>
      </c>
      <c r="B9741" s="263">
        <v>95.200145187528918</v>
      </c>
    </row>
    <row r="9742" spans="1:2" x14ac:dyDescent="0.25">
      <c r="A9742" s="264">
        <v>9673</v>
      </c>
      <c r="B9742" s="263">
        <v>61.458381311108631</v>
      </c>
    </row>
    <row r="9743" spans="1:2" x14ac:dyDescent="0.25">
      <c r="A9743" s="264">
        <v>9674</v>
      </c>
      <c r="B9743" s="263">
        <v>104.54558909583379</v>
      </c>
    </row>
    <row r="9744" spans="1:2" x14ac:dyDescent="0.25">
      <c r="A9744" s="264">
        <v>9675</v>
      </c>
      <c r="B9744" s="263">
        <v>131.80201267240943</v>
      </c>
    </row>
    <row r="9745" spans="1:2" x14ac:dyDescent="0.25">
      <c r="A9745" s="264">
        <v>9676</v>
      </c>
      <c r="B9745" s="263">
        <v>122.81779195638316</v>
      </c>
    </row>
    <row r="9746" spans="1:2" x14ac:dyDescent="0.25">
      <c r="A9746" s="264">
        <v>9677</v>
      </c>
      <c r="B9746" s="263">
        <v>101.17300687975033</v>
      </c>
    </row>
    <row r="9747" spans="1:2" x14ac:dyDescent="0.25">
      <c r="A9747" s="264">
        <v>9678</v>
      </c>
      <c r="B9747" s="263">
        <v>148.91244804060926</v>
      </c>
    </row>
    <row r="9748" spans="1:2" x14ac:dyDescent="0.25">
      <c r="A9748" s="264">
        <v>9679</v>
      </c>
      <c r="B9748" s="263">
        <v>95.464261653980955</v>
      </c>
    </row>
    <row r="9749" spans="1:2" x14ac:dyDescent="0.25">
      <c r="A9749" s="264">
        <v>9680</v>
      </c>
      <c r="B9749" s="263">
        <v>93.254169715928242</v>
      </c>
    </row>
    <row r="9750" spans="1:2" x14ac:dyDescent="0.25">
      <c r="A9750" s="264">
        <v>9681</v>
      </c>
      <c r="B9750" s="263">
        <v>113.16728083271815</v>
      </c>
    </row>
    <row r="9751" spans="1:2" x14ac:dyDescent="0.25">
      <c r="A9751" s="264">
        <v>9682</v>
      </c>
      <c r="B9751" s="263">
        <v>74.998768820184111</v>
      </c>
    </row>
    <row r="9752" spans="1:2" x14ac:dyDescent="0.25">
      <c r="A9752" s="264">
        <v>9683</v>
      </c>
      <c r="B9752" s="263">
        <v>100.67675285517001</v>
      </c>
    </row>
    <row r="9753" spans="1:2" x14ac:dyDescent="0.25">
      <c r="A9753" s="264">
        <v>9684</v>
      </c>
      <c r="B9753" s="263">
        <v>163.94029446040184</v>
      </c>
    </row>
    <row r="9754" spans="1:2" x14ac:dyDescent="0.25">
      <c r="A9754" s="264">
        <v>9685</v>
      </c>
      <c r="B9754" s="263">
        <v>61.879370343042211</v>
      </c>
    </row>
    <row r="9755" spans="1:2" x14ac:dyDescent="0.25">
      <c r="A9755" s="264">
        <v>9686</v>
      </c>
      <c r="B9755" s="263">
        <v>103.47950004118874</v>
      </c>
    </row>
    <row r="9756" spans="1:2" x14ac:dyDescent="0.25">
      <c r="A9756" s="264">
        <v>9687</v>
      </c>
      <c r="B9756" s="263">
        <v>122.76353015180487</v>
      </c>
    </row>
    <row r="9757" spans="1:2" x14ac:dyDescent="0.25">
      <c r="A9757" s="264">
        <v>9688</v>
      </c>
      <c r="B9757" s="263">
        <v>122.12708951983856</v>
      </c>
    </row>
    <row r="9758" spans="1:2" x14ac:dyDescent="0.25">
      <c r="A9758" s="264">
        <v>9689</v>
      </c>
      <c r="B9758" s="263">
        <v>107.44046996387377</v>
      </c>
    </row>
    <row r="9759" spans="1:2" x14ac:dyDescent="0.25">
      <c r="A9759" s="264">
        <v>9690</v>
      </c>
      <c r="B9759" s="263">
        <v>121.87774297506994</v>
      </c>
    </row>
    <row r="9760" spans="1:2" x14ac:dyDescent="0.25">
      <c r="A9760" s="264">
        <v>9691</v>
      </c>
      <c r="B9760" s="263">
        <v>155.92531134776982</v>
      </c>
    </row>
    <row r="9761" spans="1:2" x14ac:dyDescent="0.25">
      <c r="A9761" s="264">
        <v>9692</v>
      </c>
      <c r="B9761" s="263">
        <v>85.590806456694366</v>
      </c>
    </row>
    <row r="9762" spans="1:2" x14ac:dyDescent="0.25">
      <c r="A9762" s="264">
        <v>9693</v>
      </c>
      <c r="B9762" s="263">
        <v>164.336199614858</v>
      </c>
    </row>
    <row r="9763" spans="1:2" x14ac:dyDescent="0.25">
      <c r="A9763" s="264">
        <v>9694</v>
      </c>
      <c r="B9763" s="263">
        <v>140.93405428950931</v>
      </c>
    </row>
    <row r="9764" spans="1:2" x14ac:dyDescent="0.25">
      <c r="A9764" s="264">
        <v>9695</v>
      </c>
      <c r="B9764" s="263">
        <v>123.49871290763501</v>
      </c>
    </row>
    <row r="9765" spans="1:2" x14ac:dyDescent="0.25">
      <c r="A9765" s="264">
        <v>9696</v>
      </c>
      <c r="B9765" s="263">
        <v>149.60038621523523</v>
      </c>
    </row>
    <row r="9766" spans="1:2" x14ac:dyDescent="0.25">
      <c r="A9766" s="264">
        <v>9697</v>
      </c>
      <c r="B9766" s="263">
        <v>66.855300279975467</v>
      </c>
    </row>
    <row r="9767" spans="1:2" x14ac:dyDescent="0.25">
      <c r="A9767" s="264">
        <v>9698</v>
      </c>
      <c r="B9767" s="263">
        <v>136.30122860699151</v>
      </c>
    </row>
    <row r="9768" spans="1:2" x14ac:dyDescent="0.25">
      <c r="A9768" s="264">
        <v>9699</v>
      </c>
      <c r="B9768" s="263">
        <v>107.15754362816688</v>
      </c>
    </row>
    <row r="9769" spans="1:2" x14ac:dyDescent="0.25">
      <c r="A9769" s="264">
        <v>9700</v>
      </c>
      <c r="B9769" s="263">
        <v>131.85163216581597</v>
      </c>
    </row>
    <row r="9770" spans="1:2" x14ac:dyDescent="0.25">
      <c r="A9770" s="264">
        <v>9701</v>
      </c>
      <c r="B9770" s="263">
        <v>153.96595803746774</v>
      </c>
    </row>
    <row r="9771" spans="1:2" x14ac:dyDescent="0.25">
      <c r="A9771" s="264">
        <v>9702</v>
      </c>
      <c r="B9771" s="263">
        <v>151.93377584186871</v>
      </c>
    </row>
    <row r="9772" spans="1:2" x14ac:dyDescent="0.25">
      <c r="A9772" s="264">
        <v>9703</v>
      </c>
      <c r="B9772" s="263">
        <v>100.42505372722283</v>
      </c>
    </row>
    <row r="9773" spans="1:2" x14ac:dyDescent="0.25">
      <c r="A9773" s="264">
        <v>9704</v>
      </c>
      <c r="B9773" s="263">
        <v>118.1495316319957</v>
      </c>
    </row>
    <row r="9774" spans="1:2" x14ac:dyDescent="0.25">
      <c r="A9774" s="264">
        <v>9705</v>
      </c>
      <c r="B9774" s="263">
        <v>159.05428339880658</v>
      </c>
    </row>
    <row r="9775" spans="1:2" x14ac:dyDescent="0.25">
      <c r="A9775" s="264">
        <v>9706</v>
      </c>
      <c r="B9775" s="263">
        <v>113.95579716343352</v>
      </c>
    </row>
    <row r="9776" spans="1:2" x14ac:dyDescent="0.25">
      <c r="A9776" s="264">
        <v>9707</v>
      </c>
      <c r="B9776" s="263">
        <v>128.8297438321076</v>
      </c>
    </row>
    <row r="9777" spans="1:2" x14ac:dyDescent="0.25">
      <c r="A9777" s="264">
        <v>9708</v>
      </c>
      <c r="B9777" s="263">
        <v>86.900368010823669</v>
      </c>
    </row>
    <row r="9778" spans="1:2" x14ac:dyDescent="0.25">
      <c r="A9778" s="264">
        <v>9709</v>
      </c>
      <c r="B9778" s="263">
        <v>131.90745371094039</v>
      </c>
    </row>
    <row r="9779" spans="1:2" x14ac:dyDescent="0.25">
      <c r="A9779" s="264">
        <v>9710</v>
      </c>
      <c r="B9779" s="263">
        <v>104.37246430652606</v>
      </c>
    </row>
    <row r="9780" spans="1:2" x14ac:dyDescent="0.25">
      <c r="A9780" s="264">
        <v>9711</v>
      </c>
      <c r="B9780" s="263">
        <v>150.86230894539088</v>
      </c>
    </row>
    <row r="9781" spans="1:2" x14ac:dyDescent="0.25">
      <c r="A9781" s="264">
        <v>9712</v>
      </c>
      <c r="B9781" s="263">
        <v>74.571336808256632</v>
      </c>
    </row>
    <row r="9782" spans="1:2" x14ac:dyDescent="0.25">
      <c r="A9782" s="264">
        <v>9713</v>
      </c>
      <c r="B9782" s="263">
        <v>171.95187292442321</v>
      </c>
    </row>
    <row r="9783" spans="1:2" x14ac:dyDescent="0.25">
      <c r="A9783" s="264">
        <v>9714</v>
      </c>
      <c r="B9783" s="263">
        <v>156.76319397866678</v>
      </c>
    </row>
    <row r="9784" spans="1:2" x14ac:dyDescent="0.25">
      <c r="A9784" s="264">
        <v>9715</v>
      </c>
      <c r="B9784" s="263">
        <v>97.477574509097082</v>
      </c>
    </row>
    <row r="9785" spans="1:2" x14ac:dyDescent="0.25">
      <c r="A9785" s="264">
        <v>9716</v>
      </c>
      <c r="B9785" s="263">
        <v>118.04901712774672</v>
      </c>
    </row>
    <row r="9786" spans="1:2" x14ac:dyDescent="0.25">
      <c r="A9786" s="264">
        <v>9717</v>
      </c>
      <c r="B9786" s="263">
        <v>137.98448964805669</v>
      </c>
    </row>
    <row r="9787" spans="1:2" x14ac:dyDescent="0.25">
      <c r="A9787" s="264">
        <v>9718</v>
      </c>
      <c r="B9787" s="263">
        <v>78.66937560907968</v>
      </c>
    </row>
    <row r="9788" spans="1:2" x14ac:dyDescent="0.25">
      <c r="A9788" s="264">
        <v>9719</v>
      </c>
      <c r="B9788" s="263">
        <v>144.55238622606524</v>
      </c>
    </row>
    <row r="9789" spans="1:2" x14ac:dyDescent="0.25">
      <c r="A9789" s="264">
        <v>9720</v>
      </c>
      <c r="B9789" s="263">
        <v>115.96262241951787</v>
      </c>
    </row>
    <row r="9790" spans="1:2" x14ac:dyDescent="0.25">
      <c r="A9790" s="264">
        <v>9721</v>
      </c>
      <c r="B9790" s="263">
        <v>104.16421082387333</v>
      </c>
    </row>
    <row r="9791" spans="1:2" x14ac:dyDescent="0.25">
      <c r="A9791" s="264">
        <v>9722</v>
      </c>
      <c r="B9791" s="263">
        <v>105.07921594380338</v>
      </c>
    </row>
    <row r="9792" spans="1:2" x14ac:dyDescent="0.25">
      <c r="A9792" s="264">
        <v>9723</v>
      </c>
      <c r="B9792" s="263">
        <v>119.42823650659342</v>
      </c>
    </row>
    <row r="9793" spans="1:2" x14ac:dyDescent="0.25">
      <c r="A9793" s="264">
        <v>9724</v>
      </c>
      <c r="B9793" s="263">
        <v>156.3911248877103</v>
      </c>
    </row>
    <row r="9794" spans="1:2" x14ac:dyDescent="0.25">
      <c r="A9794" s="264">
        <v>9725</v>
      </c>
      <c r="B9794" s="263">
        <v>150.13071076551873</v>
      </c>
    </row>
    <row r="9795" spans="1:2" x14ac:dyDescent="0.25">
      <c r="A9795" s="264">
        <v>9726</v>
      </c>
      <c r="B9795" s="263">
        <v>127.44538102969366</v>
      </c>
    </row>
    <row r="9796" spans="1:2" x14ac:dyDescent="0.25">
      <c r="A9796" s="264">
        <v>9727</v>
      </c>
      <c r="B9796" s="263">
        <v>132.59644509996858</v>
      </c>
    </row>
    <row r="9797" spans="1:2" x14ac:dyDescent="0.25">
      <c r="A9797" s="264">
        <v>9728</v>
      </c>
      <c r="B9797" s="263">
        <v>108.5977632291749</v>
      </c>
    </row>
    <row r="9798" spans="1:2" x14ac:dyDescent="0.25">
      <c r="A9798" s="264">
        <v>9729</v>
      </c>
      <c r="B9798" s="263">
        <v>98.455367934857662</v>
      </c>
    </row>
    <row r="9799" spans="1:2" x14ac:dyDescent="0.25">
      <c r="A9799" s="264">
        <v>9730</v>
      </c>
      <c r="B9799" s="263">
        <v>122.98007390431212</v>
      </c>
    </row>
    <row r="9800" spans="1:2" x14ac:dyDescent="0.25">
      <c r="A9800" s="264">
        <v>9731</v>
      </c>
      <c r="B9800" s="263">
        <v>99.739042675436295</v>
      </c>
    </row>
    <row r="9801" spans="1:2" x14ac:dyDescent="0.25">
      <c r="A9801" s="264">
        <v>9732</v>
      </c>
      <c r="B9801" s="263">
        <v>127.58939936969092</v>
      </c>
    </row>
    <row r="9802" spans="1:2" x14ac:dyDescent="0.25">
      <c r="A9802" s="264">
        <v>9733</v>
      </c>
      <c r="B9802" s="263">
        <v>84.419460856302692</v>
      </c>
    </row>
    <row r="9803" spans="1:2" x14ac:dyDescent="0.25">
      <c r="A9803" s="264">
        <v>9734</v>
      </c>
      <c r="B9803" s="263">
        <v>141.69379148037686</v>
      </c>
    </row>
    <row r="9804" spans="1:2" x14ac:dyDescent="0.25">
      <c r="A9804" s="264">
        <v>9735</v>
      </c>
      <c r="B9804" s="263">
        <v>103.21179600034159</v>
      </c>
    </row>
    <row r="9805" spans="1:2" x14ac:dyDescent="0.25">
      <c r="A9805" s="264">
        <v>9736</v>
      </c>
      <c r="B9805" s="263">
        <v>125.13376573181873</v>
      </c>
    </row>
    <row r="9806" spans="1:2" x14ac:dyDescent="0.25">
      <c r="A9806" s="264">
        <v>9737</v>
      </c>
      <c r="B9806" s="263">
        <v>108.00621054287883</v>
      </c>
    </row>
    <row r="9807" spans="1:2" x14ac:dyDescent="0.25">
      <c r="A9807" s="264">
        <v>9738</v>
      </c>
      <c r="B9807" s="263">
        <v>126.6872186918321</v>
      </c>
    </row>
    <row r="9808" spans="1:2" x14ac:dyDescent="0.25">
      <c r="A9808" s="264">
        <v>9739</v>
      </c>
      <c r="B9808" s="263">
        <v>95.567564967731471</v>
      </c>
    </row>
    <row r="9809" spans="1:2" x14ac:dyDescent="0.25">
      <c r="A9809" s="264">
        <v>9740</v>
      </c>
      <c r="B9809" s="263">
        <v>131.73161394471975</v>
      </c>
    </row>
    <row r="9810" spans="1:2" x14ac:dyDescent="0.25">
      <c r="A9810" s="264">
        <v>9741</v>
      </c>
      <c r="B9810" s="263">
        <v>73.157982973719015</v>
      </c>
    </row>
    <row r="9811" spans="1:2" x14ac:dyDescent="0.25">
      <c r="A9811" s="264">
        <v>9742</v>
      </c>
      <c r="B9811" s="263">
        <v>108.88412166856524</v>
      </c>
    </row>
    <row r="9812" spans="1:2" x14ac:dyDescent="0.25">
      <c r="A9812" s="264">
        <v>9743</v>
      </c>
      <c r="B9812" s="263">
        <v>122.62449454843737</v>
      </c>
    </row>
    <row r="9813" spans="1:2" x14ac:dyDescent="0.25">
      <c r="A9813" s="264">
        <v>9744</v>
      </c>
      <c r="B9813" s="263">
        <v>105.05100705457951</v>
      </c>
    </row>
    <row r="9814" spans="1:2" x14ac:dyDescent="0.25">
      <c r="A9814" s="264">
        <v>9745</v>
      </c>
      <c r="B9814" s="263">
        <v>118.54296729392708</v>
      </c>
    </row>
    <row r="9815" spans="1:2" x14ac:dyDescent="0.25">
      <c r="A9815" s="264">
        <v>9746</v>
      </c>
      <c r="B9815" s="263">
        <v>104.81876530688517</v>
      </c>
    </row>
    <row r="9816" spans="1:2" x14ac:dyDescent="0.25">
      <c r="A9816" s="264">
        <v>9747</v>
      </c>
      <c r="B9816" s="263">
        <v>125.54894610535786</v>
      </c>
    </row>
    <row r="9817" spans="1:2" x14ac:dyDescent="0.25">
      <c r="A9817" s="264">
        <v>9748</v>
      </c>
      <c r="B9817" s="263">
        <v>140.6535029683476</v>
      </c>
    </row>
    <row r="9818" spans="1:2" x14ac:dyDescent="0.25">
      <c r="A9818" s="264">
        <v>9749</v>
      </c>
      <c r="B9818" s="263">
        <v>153.66488350283171</v>
      </c>
    </row>
    <row r="9819" spans="1:2" x14ac:dyDescent="0.25">
      <c r="A9819" s="264">
        <v>9750</v>
      </c>
      <c r="B9819" s="263">
        <v>114.35058799098574</v>
      </c>
    </row>
    <row r="9820" spans="1:2" x14ac:dyDescent="0.25">
      <c r="A9820" s="264">
        <v>9751</v>
      </c>
      <c r="B9820" s="263">
        <v>112.63042553664427</v>
      </c>
    </row>
    <row r="9821" spans="1:2" x14ac:dyDescent="0.25">
      <c r="A9821" s="264">
        <v>9752</v>
      </c>
      <c r="B9821" s="263">
        <v>109.15337710808416</v>
      </c>
    </row>
    <row r="9822" spans="1:2" x14ac:dyDescent="0.25">
      <c r="A9822" s="264">
        <v>9753</v>
      </c>
      <c r="B9822" s="263">
        <v>138.23269808229497</v>
      </c>
    </row>
    <row r="9823" spans="1:2" x14ac:dyDescent="0.25">
      <c r="A9823" s="264">
        <v>9754</v>
      </c>
      <c r="B9823" s="263">
        <v>116.59098829832855</v>
      </c>
    </row>
    <row r="9824" spans="1:2" x14ac:dyDescent="0.25">
      <c r="A9824" s="264">
        <v>9755</v>
      </c>
      <c r="B9824" s="263">
        <v>126.88565702758456</v>
      </c>
    </row>
    <row r="9825" spans="1:2" x14ac:dyDescent="0.25">
      <c r="A9825" s="264">
        <v>9756</v>
      </c>
      <c r="B9825" s="263">
        <v>142.12897673527877</v>
      </c>
    </row>
    <row r="9826" spans="1:2" x14ac:dyDescent="0.25">
      <c r="A9826" s="264">
        <v>9757</v>
      </c>
      <c r="B9826" s="263">
        <v>101.32238045910375</v>
      </c>
    </row>
    <row r="9827" spans="1:2" x14ac:dyDescent="0.25">
      <c r="A9827" s="264">
        <v>9758</v>
      </c>
      <c r="B9827" s="263">
        <v>136.42085681313159</v>
      </c>
    </row>
    <row r="9828" spans="1:2" x14ac:dyDescent="0.25">
      <c r="A9828" s="264">
        <v>9759</v>
      </c>
      <c r="B9828" s="263">
        <v>122.7051968878114</v>
      </c>
    </row>
    <row r="9829" spans="1:2" x14ac:dyDescent="0.25">
      <c r="A9829" s="264">
        <v>9760</v>
      </c>
      <c r="B9829" s="263">
        <v>111.17235718599558</v>
      </c>
    </row>
    <row r="9830" spans="1:2" x14ac:dyDescent="0.25">
      <c r="A9830" s="264">
        <v>9761</v>
      </c>
      <c r="B9830" s="263">
        <v>128.67510833357898</v>
      </c>
    </row>
    <row r="9831" spans="1:2" x14ac:dyDescent="0.25">
      <c r="A9831" s="264">
        <v>9762</v>
      </c>
      <c r="B9831" s="263">
        <v>122.96857471961256</v>
      </c>
    </row>
    <row r="9832" spans="1:2" x14ac:dyDescent="0.25">
      <c r="A9832" s="264">
        <v>9763</v>
      </c>
      <c r="B9832" s="263">
        <v>120.87141969710767</v>
      </c>
    </row>
    <row r="9833" spans="1:2" x14ac:dyDescent="0.25">
      <c r="A9833" s="264">
        <v>9764</v>
      </c>
      <c r="B9833" s="263">
        <v>125.91570007096519</v>
      </c>
    </row>
    <row r="9834" spans="1:2" x14ac:dyDescent="0.25">
      <c r="A9834" s="264">
        <v>9765</v>
      </c>
      <c r="B9834" s="263">
        <v>134.63082677666293</v>
      </c>
    </row>
    <row r="9835" spans="1:2" x14ac:dyDescent="0.25">
      <c r="A9835" s="264">
        <v>9766</v>
      </c>
      <c r="B9835" s="263">
        <v>66.526184126132819</v>
      </c>
    </row>
    <row r="9836" spans="1:2" x14ac:dyDescent="0.25">
      <c r="A9836" s="264">
        <v>9767</v>
      </c>
      <c r="B9836" s="263">
        <v>91.998825712315892</v>
      </c>
    </row>
    <row r="9837" spans="1:2" x14ac:dyDescent="0.25">
      <c r="A9837" s="264">
        <v>9768</v>
      </c>
      <c r="B9837" s="263">
        <v>120.18101319945086</v>
      </c>
    </row>
    <row r="9838" spans="1:2" x14ac:dyDescent="0.25">
      <c r="A9838" s="264">
        <v>9769</v>
      </c>
      <c r="B9838" s="263">
        <v>119.35352021962447</v>
      </c>
    </row>
    <row r="9839" spans="1:2" x14ac:dyDescent="0.25">
      <c r="A9839" s="264">
        <v>9770</v>
      </c>
      <c r="B9839" s="263">
        <v>88.200200237291554</v>
      </c>
    </row>
    <row r="9840" spans="1:2" x14ac:dyDescent="0.25">
      <c r="A9840" s="264">
        <v>9771</v>
      </c>
      <c r="B9840" s="263">
        <v>127.82572449542025</v>
      </c>
    </row>
    <row r="9841" spans="1:2" x14ac:dyDescent="0.25">
      <c r="A9841" s="264">
        <v>9772</v>
      </c>
      <c r="B9841" s="263">
        <v>94.908839926958706</v>
      </c>
    </row>
    <row r="9842" spans="1:2" x14ac:dyDescent="0.25">
      <c r="A9842" s="264">
        <v>9773</v>
      </c>
      <c r="B9842" s="263">
        <v>93.331796960257748</v>
      </c>
    </row>
    <row r="9843" spans="1:2" x14ac:dyDescent="0.25">
      <c r="A9843" s="264">
        <v>9774</v>
      </c>
      <c r="B9843" s="263">
        <v>112.21990070116243</v>
      </c>
    </row>
    <row r="9844" spans="1:2" x14ac:dyDescent="0.25">
      <c r="A9844" s="264">
        <v>9775</v>
      </c>
      <c r="B9844" s="263">
        <v>152.51081795671411</v>
      </c>
    </row>
    <row r="9845" spans="1:2" x14ac:dyDescent="0.25">
      <c r="A9845" s="264">
        <v>9776</v>
      </c>
      <c r="B9845" s="263">
        <v>142.75597380203794</v>
      </c>
    </row>
    <row r="9846" spans="1:2" x14ac:dyDescent="0.25">
      <c r="A9846" s="264">
        <v>9777</v>
      </c>
      <c r="B9846" s="263">
        <v>90.26287033736223</v>
      </c>
    </row>
    <row r="9847" spans="1:2" x14ac:dyDescent="0.25">
      <c r="A9847" s="264">
        <v>9778</v>
      </c>
      <c r="B9847" s="263">
        <v>161.19066298812962</v>
      </c>
    </row>
    <row r="9848" spans="1:2" x14ac:dyDescent="0.25">
      <c r="A9848" s="264">
        <v>9779</v>
      </c>
      <c r="B9848" s="263">
        <v>64.220835626950731</v>
      </c>
    </row>
    <row r="9849" spans="1:2" x14ac:dyDescent="0.25">
      <c r="A9849" s="264">
        <v>9780</v>
      </c>
      <c r="B9849" s="263">
        <v>120.21807213932581</v>
      </c>
    </row>
    <row r="9850" spans="1:2" x14ac:dyDescent="0.25">
      <c r="A9850" s="264">
        <v>9781</v>
      </c>
      <c r="B9850" s="263">
        <v>58.794934501375963</v>
      </c>
    </row>
    <row r="9851" spans="1:2" x14ac:dyDescent="0.25">
      <c r="A9851" s="264">
        <v>9782</v>
      </c>
      <c r="B9851" s="263">
        <v>164.55318433108661</v>
      </c>
    </row>
    <row r="9852" spans="1:2" x14ac:dyDescent="0.25">
      <c r="A9852" s="264">
        <v>9783</v>
      </c>
      <c r="B9852" s="263">
        <v>78.883492885170682</v>
      </c>
    </row>
    <row r="9853" spans="1:2" x14ac:dyDescent="0.25">
      <c r="A9853" s="264">
        <v>9784</v>
      </c>
      <c r="B9853" s="263">
        <v>128.94070540827531</v>
      </c>
    </row>
    <row r="9854" spans="1:2" x14ac:dyDescent="0.25">
      <c r="A9854" s="264">
        <v>9785</v>
      </c>
      <c r="B9854" s="263">
        <v>113.05663051731561</v>
      </c>
    </row>
    <row r="9855" spans="1:2" x14ac:dyDescent="0.25">
      <c r="A9855" s="264">
        <v>9786</v>
      </c>
      <c r="B9855" s="263">
        <v>140.59749359141247</v>
      </c>
    </row>
    <row r="9856" spans="1:2" x14ac:dyDescent="0.25">
      <c r="A9856" s="264">
        <v>9787</v>
      </c>
      <c r="B9856" s="263">
        <v>116.6121920511016</v>
      </c>
    </row>
    <row r="9857" spans="1:2" x14ac:dyDescent="0.25">
      <c r="A9857" s="264">
        <v>9788</v>
      </c>
      <c r="B9857" s="263">
        <v>111.08041134092234</v>
      </c>
    </row>
    <row r="9858" spans="1:2" x14ac:dyDescent="0.25">
      <c r="A9858" s="264">
        <v>9789</v>
      </c>
      <c r="B9858" s="263">
        <v>129.57287706662919</v>
      </c>
    </row>
    <row r="9859" spans="1:2" x14ac:dyDescent="0.25">
      <c r="A9859" s="264">
        <v>9790</v>
      </c>
      <c r="B9859" s="263">
        <v>80.780789265935141</v>
      </c>
    </row>
    <row r="9860" spans="1:2" x14ac:dyDescent="0.25">
      <c r="A9860" s="264">
        <v>9791</v>
      </c>
      <c r="B9860" s="263">
        <v>108.01157851860745</v>
      </c>
    </row>
    <row r="9861" spans="1:2" x14ac:dyDescent="0.25">
      <c r="A9861" s="264">
        <v>9792</v>
      </c>
      <c r="B9861" s="263">
        <v>174.42464360016947</v>
      </c>
    </row>
    <row r="9862" spans="1:2" x14ac:dyDescent="0.25">
      <c r="A9862" s="264">
        <v>9793</v>
      </c>
      <c r="B9862" s="263">
        <v>92.97233312738507</v>
      </c>
    </row>
    <row r="9863" spans="1:2" x14ac:dyDescent="0.25">
      <c r="A9863" s="264">
        <v>9794</v>
      </c>
      <c r="B9863" s="263">
        <v>124.42078286486158</v>
      </c>
    </row>
    <row r="9864" spans="1:2" x14ac:dyDescent="0.25">
      <c r="A9864" s="264">
        <v>9795</v>
      </c>
      <c r="B9864" s="263">
        <v>128.20758489908945</v>
      </c>
    </row>
    <row r="9865" spans="1:2" x14ac:dyDescent="0.25">
      <c r="A9865" s="264">
        <v>9796</v>
      </c>
      <c r="B9865" s="263">
        <v>127.04101874278733</v>
      </c>
    </row>
    <row r="9866" spans="1:2" x14ac:dyDescent="0.25">
      <c r="A9866" s="264">
        <v>9797</v>
      </c>
      <c r="B9866" s="263">
        <v>126.51311993336176</v>
      </c>
    </row>
    <row r="9867" spans="1:2" x14ac:dyDescent="0.25">
      <c r="A9867" s="264">
        <v>9798</v>
      </c>
      <c r="B9867" s="263">
        <v>149.60274346294085</v>
      </c>
    </row>
    <row r="9868" spans="1:2" x14ac:dyDescent="0.25">
      <c r="A9868" s="264">
        <v>9799</v>
      </c>
      <c r="B9868" s="263">
        <v>150.85044687038263</v>
      </c>
    </row>
    <row r="9869" spans="1:2" x14ac:dyDescent="0.25">
      <c r="A9869" s="264">
        <v>9800</v>
      </c>
      <c r="B9869" s="263">
        <v>123.4119718780949</v>
      </c>
    </row>
    <row r="9870" spans="1:2" x14ac:dyDescent="0.25">
      <c r="A9870" s="264">
        <v>9801</v>
      </c>
      <c r="B9870" s="263">
        <v>112.74362422323922</v>
      </c>
    </row>
    <row r="9871" spans="1:2" x14ac:dyDescent="0.25">
      <c r="A9871" s="264">
        <v>9802</v>
      </c>
      <c r="B9871" s="263">
        <v>114.14542335579253</v>
      </c>
    </row>
    <row r="9872" spans="1:2" x14ac:dyDescent="0.25">
      <c r="A9872" s="264">
        <v>9803</v>
      </c>
      <c r="B9872" s="263">
        <v>160.31596186671885</v>
      </c>
    </row>
    <row r="9873" spans="1:2" x14ac:dyDescent="0.25">
      <c r="A9873" s="264">
        <v>9804</v>
      </c>
      <c r="B9873" s="263">
        <v>130.62037983210831</v>
      </c>
    </row>
    <row r="9874" spans="1:2" x14ac:dyDescent="0.25">
      <c r="A9874" s="264">
        <v>9805</v>
      </c>
      <c r="B9874" s="263">
        <v>145.55626962171806</v>
      </c>
    </row>
    <row r="9875" spans="1:2" x14ac:dyDescent="0.25">
      <c r="A9875" s="264">
        <v>9806</v>
      </c>
      <c r="B9875" s="263">
        <v>110.32197848174675</v>
      </c>
    </row>
    <row r="9876" spans="1:2" x14ac:dyDescent="0.25">
      <c r="A9876" s="264">
        <v>9807</v>
      </c>
      <c r="B9876" s="263">
        <v>103.72319403413559</v>
      </c>
    </row>
    <row r="9877" spans="1:2" x14ac:dyDescent="0.25">
      <c r="A9877" s="264">
        <v>9808</v>
      </c>
      <c r="B9877" s="263">
        <v>76.354350442256845</v>
      </c>
    </row>
    <row r="9878" spans="1:2" x14ac:dyDescent="0.25">
      <c r="A9878" s="264">
        <v>9809</v>
      </c>
      <c r="B9878" s="263">
        <v>78.782229041433212</v>
      </c>
    </row>
    <row r="9879" spans="1:2" x14ac:dyDescent="0.25">
      <c r="A9879" s="264">
        <v>9810</v>
      </c>
      <c r="B9879" s="263">
        <v>98.334004812525023</v>
      </c>
    </row>
    <row r="9880" spans="1:2" x14ac:dyDescent="0.25">
      <c r="A9880" s="264">
        <v>9811</v>
      </c>
      <c r="B9880" s="263">
        <v>80.574397494284696</v>
      </c>
    </row>
    <row r="9881" spans="1:2" x14ac:dyDescent="0.25">
      <c r="A9881" s="264">
        <v>9812</v>
      </c>
      <c r="B9881" s="263">
        <v>99.269293743149461</v>
      </c>
    </row>
    <row r="9882" spans="1:2" x14ac:dyDescent="0.25">
      <c r="A9882" s="264">
        <v>9813</v>
      </c>
      <c r="B9882" s="263">
        <v>145.84417728184198</v>
      </c>
    </row>
    <row r="9883" spans="1:2" x14ac:dyDescent="0.25">
      <c r="A9883" s="264">
        <v>9814</v>
      </c>
      <c r="B9883" s="263">
        <v>140.83861338666327</v>
      </c>
    </row>
    <row r="9884" spans="1:2" x14ac:dyDescent="0.25">
      <c r="A9884" s="264">
        <v>9815</v>
      </c>
      <c r="B9884" s="263">
        <v>118.76809175453305</v>
      </c>
    </row>
    <row r="9885" spans="1:2" x14ac:dyDescent="0.25">
      <c r="A9885" s="264">
        <v>9816</v>
      </c>
      <c r="B9885" s="263">
        <v>101.33975954244832</v>
      </c>
    </row>
    <row r="9886" spans="1:2" x14ac:dyDescent="0.25">
      <c r="A9886" s="264">
        <v>9817</v>
      </c>
      <c r="B9886" s="263">
        <v>117.91485585761262</v>
      </c>
    </row>
    <row r="9887" spans="1:2" x14ac:dyDescent="0.25">
      <c r="A9887" s="264">
        <v>9818</v>
      </c>
      <c r="B9887" s="263">
        <v>123.92696674800011</v>
      </c>
    </row>
    <row r="9888" spans="1:2" x14ac:dyDescent="0.25">
      <c r="A9888" s="264">
        <v>9819</v>
      </c>
      <c r="B9888" s="263">
        <v>128.6438843824134</v>
      </c>
    </row>
    <row r="9889" spans="1:2" x14ac:dyDescent="0.25">
      <c r="A9889" s="264">
        <v>9820</v>
      </c>
      <c r="B9889" s="263">
        <v>112.04533062780028</v>
      </c>
    </row>
    <row r="9890" spans="1:2" x14ac:dyDescent="0.25">
      <c r="A9890" s="264">
        <v>9821</v>
      </c>
      <c r="B9890" s="263">
        <v>98.962360961222743</v>
      </c>
    </row>
    <row r="9891" spans="1:2" x14ac:dyDescent="0.25">
      <c r="A9891" s="264">
        <v>9822</v>
      </c>
      <c r="B9891" s="263">
        <v>127.79443392467127</v>
      </c>
    </row>
    <row r="9892" spans="1:2" x14ac:dyDescent="0.25">
      <c r="A9892" s="264">
        <v>9823</v>
      </c>
      <c r="B9892" s="263">
        <v>107.42034610952625</v>
      </c>
    </row>
    <row r="9893" spans="1:2" x14ac:dyDescent="0.25">
      <c r="A9893" s="264">
        <v>9824</v>
      </c>
      <c r="B9893" s="263">
        <v>85.712268059472564</v>
      </c>
    </row>
    <row r="9894" spans="1:2" x14ac:dyDescent="0.25">
      <c r="A9894" s="264">
        <v>9825</v>
      </c>
      <c r="B9894" s="263">
        <v>133.45872487288295</v>
      </c>
    </row>
    <row r="9895" spans="1:2" x14ac:dyDescent="0.25">
      <c r="A9895" s="264">
        <v>9826</v>
      </c>
      <c r="B9895" s="263">
        <v>146.65660565419088</v>
      </c>
    </row>
    <row r="9896" spans="1:2" x14ac:dyDescent="0.25">
      <c r="A9896" s="264">
        <v>9827</v>
      </c>
      <c r="B9896" s="263">
        <v>83.204780296851112</v>
      </c>
    </row>
    <row r="9897" spans="1:2" x14ac:dyDescent="0.25">
      <c r="A9897" s="264">
        <v>9828</v>
      </c>
      <c r="B9897" s="263">
        <v>108.49291760055716</v>
      </c>
    </row>
    <row r="9898" spans="1:2" x14ac:dyDescent="0.25">
      <c r="A9898" s="264">
        <v>9829</v>
      </c>
      <c r="B9898" s="263">
        <v>102.49460839582846</v>
      </c>
    </row>
    <row r="9899" spans="1:2" x14ac:dyDescent="0.25">
      <c r="A9899" s="264">
        <v>9830</v>
      </c>
      <c r="B9899" s="263">
        <v>154.21305667504589</v>
      </c>
    </row>
    <row r="9900" spans="1:2" x14ac:dyDescent="0.25">
      <c r="A9900" s="264">
        <v>9831</v>
      </c>
      <c r="B9900" s="263">
        <v>135.59951541759989</v>
      </c>
    </row>
    <row r="9901" spans="1:2" x14ac:dyDescent="0.25">
      <c r="A9901" s="264">
        <v>9832</v>
      </c>
      <c r="B9901" s="263">
        <v>163.87158073783633</v>
      </c>
    </row>
    <row r="9902" spans="1:2" x14ac:dyDescent="0.25">
      <c r="A9902" s="264">
        <v>9833</v>
      </c>
      <c r="B9902" s="263">
        <v>111.62700933795617</v>
      </c>
    </row>
    <row r="9903" spans="1:2" x14ac:dyDescent="0.25">
      <c r="A9903" s="264">
        <v>9834</v>
      </c>
      <c r="B9903" s="263">
        <v>111.92613319899509</v>
      </c>
    </row>
    <row r="9904" spans="1:2" x14ac:dyDescent="0.25">
      <c r="A9904" s="264">
        <v>9835</v>
      </c>
      <c r="B9904" s="263">
        <v>125.28684026006047</v>
      </c>
    </row>
    <row r="9905" spans="1:2" x14ac:dyDescent="0.25">
      <c r="A9905" s="264">
        <v>9836</v>
      </c>
      <c r="B9905" s="263">
        <v>119.91296808844103</v>
      </c>
    </row>
    <row r="9906" spans="1:2" x14ac:dyDescent="0.25">
      <c r="A9906" s="264">
        <v>9837</v>
      </c>
      <c r="B9906" s="263">
        <v>77.394095630156187</v>
      </c>
    </row>
    <row r="9907" spans="1:2" x14ac:dyDescent="0.25">
      <c r="A9907" s="264">
        <v>9838</v>
      </c>
      <c r="B9907" s="263">
        <v>86.931737364527791</v>
      </c>
    </row>
    <row r="9908" spans="1:2" x14ac:dyDescent="0.25">
      <c r="A9908" s="264">
        <v>9839</v>
      </c>
      <c r="B9908" s="263">
        <v>93.739506794903761</v>
      </c>
    </row>
    <row r="9909" spans="1:2" x14ac:dyDescent="0.25">
      <c r="A9909" s="264">
        <v>9840</v>
      </c>
      <c r="B9909" s="263">
        <v>102.36893378476306</v>
      </c>
    </row>
    <row r="9910" spans="1:2" x14ac:dyDescent="0.25">
      <c r="A9910" s="264">
        <v>9841</v>
      </c>
      <c r="B9910" s="263">
        <v>149.00319947800455</v>
      </c>
    </row>
    <row r="9911" spans="1:2" x14ac:dyDescent="0.25">
      <c r="A9911" s="264">
        <v>9842</v>
      </c>
      <c r="B9911" s="263">
        <v>134.13596382351548</v>
      </c>
    </row>
    <row r="9912" spans="1:2" x14ac:dyDescent="0.25">
      <c r="A9912" s="264">
        <v>9843</v>
      </c>
      <c r="B9912" s="263">
        <v>122.36301768602742</v>
      </c>
    </row>
    <row r="9913" spans="1:2" x14ac:dyDescent="0.25">
      <c r="A9913" s="264">
        <v>9844</v>
      </c>
      <c r="B9913" s="263">
        <v>125.48809893772525</v>
      </c>
    </row>
    <row r="9914" spans="1:2" x14ac:dyDescent="0.25">
      <c r="A9914" s="264">
        <v>9845</v>
      </c>
      <c r="B9914" s="263">
        <v>94.382541657450062</v>
      </c>
    </row>
    <row r="9915" spans="1:2" x14ac:dyDescent="0.25">
      <c r="A9915" s="264">
        <v>9846</v>
      </c>
      <c r="B9915" s="263">
        <v>129.57624552787016</v>
      </c>
    </row>
    <row r="9916" spans="1:2" x14ac:dyDescent="0.25">
      <c r="A9916" s="264">
        <v>9847</v>
      </c>
      <c r="B9916" s="263">
        <v>133.38871979879735</v>
      </c>
    </row>
    <row r="9917" spans="1:2" x14ac:dyDescent="0.25">
      <c r="A9917" s="264">
        <v>9848</v>
      </c>
      <c r="B9917" s="263">
        <v>149.27357167613519</v>
      </c>
    </row>
    <row r="9918" spans="1:2" x14ac:dyDescent="0.25">
      <c r="A9918" s="264">
        <v>9849</v>
      </c>
      <c r="B9918" s="263">
        <v>181.19114980585749</v>
      </c>
    </row>
    <row r="9919" spans="1:2" x14ac:dyDescent="0.25">
      <c r="A9919" s="264">
        <v>9850</v>
      </c>
      <c r="B9919" s="263">
        <v>165.48267240053022</v>
      </c>
    </row>
    <row r="9920" spans="1:2" x14ac:dyDescent="0.25">
      <c r="A9920" s="264">
        <v>9851</v>
      </c>
      <c r="B9920" s="263">
        <v>106.93124641355902</v>
      </c>
    </row>
    <row r="9921" spans="1:2" x14ac:dyDescent="0.25">
      <c r="A9921" s="264">
        <v>9852</v>
      </c>
      <c r="B9921" s="263">
        <v>132.01186313667455</v>
      </c>
    </row>
    <row r="9922" spans="1:2" x14ac:dyDescent="0.25">
      <c r="A9922" s="264">
        <v>9853</v>
      </c>
      <c r="B9922" s="263">
        <v>80.583265347623751</v>
      </c>
    </row>
    <row r="9923" spans="1:2" x14ac:dyDescent="0.25">
      <c r="A9923" s="264">
        <v>9854</v>
      </c>
      <c r="B9923" s="263">
        <v>146.02602778542331</v>
      </c>
    </row>
    <row r="9924" spans="1:2" x14ac:dyDescent="0.25">
      <c r="A9924" s="264">
        <v>9855</v>
      </c>
      <c r="B9924" s="263">
        <v>84.102275669013807</v>
      </c>
    </row>
    <row r="9925" spans="1:2" x14ac:dyDescent="0.25">
      <c r="A9925" s="264">
        <v>9856</v>
      </c>
      <c r="B9925" s="263">
        <v>135.13554593965685</v>
      </c>
    </row>
    <row r="9926" spans="1:2" x14ac:dyDescent="0.25">
      <c r="A9926" s="264">
        <v>9857</v>
      </c>
      <c r="B9926" s="263">
        <v>77.681354870426759</v>
      </c>
    </row>
    <row r="9927" spans="1:2" x14ac:dyDescent="0.25">
      <c r="A9927" s="264">
        <v>9858</v>
      </c>
      <c r="B9927" s="263">
        <v>169.61922179685436</v>
      </c>
    </row>
    <row r="9928" spans="1:2" x14ac:dyDescent="0.25">
      <c r="A9928" s="264">
        <v>9859</v>
      </c>
      <c r="B9928" s="263">
        <v>98.285451548869432</v>
      </c>
    </row>
    <row r="9929" spans="1:2" x14ac:dyDescent="0.25">
      <c r="A9929" s="264">
        <v>9860</v>
      </c>
      <c r="B9929" s="263">
        <v>136.43964715531428</v>
      </c>
    </row>
    <row r="9930" spans="1:2" x14ac:dyDescent="0.25">
      <c r="A9930" s="264">
        <v>9861</v>
      </c>
      <c r="B9930" s="263">
        <v>143.99919152712334</v>
      </c>
    </row>
    <row r="9931" spans="1:2" x14ac:dyDescent="0.25">
      <c r="A9931" s="264">
        <v>9862</v>
      </c>
      <c r="B9931" s="263">
        <v>107.07590376290359</v>
      </c>
    </row>
    <row r="9932" spans="1:2" x14ac:dyDescent="0.25">
      <c r="A9932" s="264">
        <v>9863</v>
      </c>
      <c r="B9932" s="263">
        <v>129.20737191931843</v>
      </c>
    </row>
    <row r="9933" spans="1:2" x14ac:dyDescent="0.25">
      <c r="A9933" s="264">
        <v>9864</v>
      </c>
      <c r="B9933" s="263">
        <v>112.40703548734479</v>
      </c>
    </row>
    <row r="9934" spans="1:2" x14ac:dyDescent="0.25">
      <c r="A9934" s="264">
        <v>9865</v>
      </c>
      <c r="B9934" s="263">
        <v>137.11282803508888</v>
      </c>
    </row>
    <row r="9935" spans="1:2" x14ac:dyDescent="0.25">
      <c r="A9935" s="264">
        <v>9866</v>
      </c>
      <c r="B9935" s="263">
        <v>116.13268320967919</v>
      </c>
    </row>
    <row r="9936" spans="1:2" x14ac:dyDescent="0.25">
      <c r="A9936" s="264">
        <v>9867</v>
      </c>
      <c r="B9936" s="263">
        <v>128.35019212043315</v>
      </c>
    </row>
    <row r="9937" spans="1:2" x14ac:dyDescent="0.25">
      <c r="A9937" s="264">
        <v>9868</v>
      </c>
      <c r="B9937" s="263">
        <v>113.35541383841529</v>
      </c>
    </row>
    <row r="9938" spans="1:2" x14ac:dyDescent="0.25">
      <c r="A9938" s="264">
        <v>9869</v>
      </c>
      <c r="B9938" s="263">
        <v>121.11077175547891</v>
      </c>
    </row>
    <row r="9939" spans="1:2" x14ac:dyDescent="0.25">
      <c r="A9939" s="264">
        <v>9870</v>
      </c>
      <c r="B9939" s="263">
        <v>84.14529600709092</v>
      </c>
    </row>
    <row r="9940" spans="1:2" x14ac:dyDescent="0.25">
      <c r="A9940" s="264">
        <v>9871</v>
      </c>
      <c r="B9940" s="263">
        <v>86.784199398455755</v>
      </c>
    </row>
    <row r="9941" spans="1:2" x14ac:dyDescent="0.25">
      <c r="A9941" s="264">
        <v>9872</v>
      </c>
      <c r="B9941" s="263">
        <v>116.92407318639003</v>
      </c>
    </row>
    <row r="9942" spans="1:2" x14ac:dyDescent="0.25">
      <c r="A9942" s="264">
        <v>9873</v>
      </c>
      <c r="B9942" s="263">
        <v>100.51402227855655</v>
      </c>
    </row>
    <row r="9943" spans="1:2" x14ac:dyDescent="0.25">
      <c r="A9943" s="264">
        <v>9874</v>
      </c>
      <c r="B9943" s="263">
        <v>101.99475895344324</v>
      </c>
    </row>
    <row r="9944" spans="1:2" x14ac:dyDescent="0.25">
      <c r="A9944" s="264">
        <v>9875</v>
      </c>
      <c r="B9944" s="263">
        <v>120.33098022556668</v>
      </c>
    </row>
    <row r="9945" spans="1:2" x14ac:dyDescent="0.25">
      <c r="A9945" s="264">
        <v>9876</v>
      </c>
      <c r="B9945" s="263">
        <v>113.01642180304046</v>
      </c>
    </row>
    <row r="9946" spans="1:2" x14ac:dyDescent="0.25">
      <c r="A9946" s="264">
        <v>9877</v>
      </c>
      <c r="B9946" s="263">
        <v>146.97422585688699</v>
      </c>
    </row>
    <row r="9947" spans="1:2" x14ac:dyDescent="0.25">
      <c r="A9947" s="264">
        <v>9878</v>
      </c>
      <c r="B9947" s="263">
        <v>129.469961998705</v>
      </c>
    </row>
    <row r="9948" spans="1:2" x14ac:dyDescent="0.25">
      <c r="A9948" s="264">
        <v>9879</v>
      </c>
      <c r="B9948" s="263">
        <v>96.302444872252025</v>
      </c>
    </row>
    <row r="9949" spans="1:2" x14ac:dyDescent="0.25">
      <c r="A9949" s="264">
        <v>9880</v>
      </c>
      <c r="B9949" s="263">
        <v>100.12877358178912</v>
      </c>
    </row>
    <row r="9950" spans="1:2" x14ac:dyDescent="0.25">
      <c r="A9950" s="264">
        <v>9881</v>
      </c>
      <c r="B9950" s="263">
        <v>52.162768776743775</v>
      </c>
    </row>
    <row r="9951" spans="1:2" x14ac:dyDescent="0.25">
      <c r="A9951" s="264">
        <v>9882</v>
      </c>
      <c r="B9951" s="263">
        <v>108.40992732561691</v>
      </c>
    </row>
    <row r="9952" spans="1:2" x14ac:dyDescent="0.25">
      <c r="A9952" s="264">
        <v>9883</v>
      </c>
      <c r="B9952" s="263">
        <v>123.71918505143826</v>
      </c>
    </row>
    <row r="9953" spans="1:2" x14ac:dyDescent="0.25">
      <c r="A9953" s="264">
        <v>9884</v>
      </c>
      <c r="B9953" s="263">
        <v>139.50342251951665</v>
      </c>
    </row>
    <row r="9954" spans="1:2" x14ac:dyDescent="0.25">
      <c r="A9954" s="264">
        <v>9885</v>
      </c>
      <c r="B9954" s="263">
        <v>96.074989100512525</v>
      </c>
    </row>
    <row r="9955" spans="1:2" x14ac:dyDescent="0.25">
      <c r="A9955" s="264">
        <v>9886</v>
      </c>
      <c r="B9955" s="263">
        <v>132.36952932266112</v>
      </c>
    </row>
    <row r="9956" spans="1:2" x14ac:dyDescent="0.25">
      <c r="A9956" s="264">
        <v>9887</v>
      </c>
      <c r="B9956" s="263">
        <v>118.29477785099682</v>
      </c>
    </row>
    <row r="9957" spans="1:2" x14ac:dyDescent="0.25">
      <c r="A9957" s="264">
        <v>9888</v>
      </c>
      <c r="B9957" s="263">
        <v>110.63721825902486</v>
      </c>
    </row>
    <row r="9958" spans="1:2" x14ac:dyDescent="0.25">
      <c r="A9958" s="264">
        <v>9889</v>
      </c>
      <c r="B9958" s="263">
        <v>128.10637315236838</v>
      </c>
    </row>
    <row r="9959" spans="1:2" x14ac:dyDescent="0.25">
      <c r="A9959" s="264">
        <v>9890</v>
      </c>
      <c r="B9959" s="263">
        <v>79.354970262724009</v>
      </c>
    </row>
    <row r="9960" spans="1:2" x14ac:dyDescent="0.25">
      <c r="A9960" s="264">
        <v>9891</v>
      </c>
      <c r="B9960" s="263">
        <v>157.01962533662618</v>
      </c>
    </row>
    <row r="9961" spans="1:2" x14ac:dyDescent="0.25">
      <c r="A9961" s="264">
        <v>9892</v>
      </c>
      <c r="B9961" s="263">
        <v>152.60297305811639</v>
      </c>
    </row>
    <row r="9962" spans="1:2" x14ac:dyDescent="0.25">
      <c r="A9962" s="264">
        <v>9893</v>
      </c>
      <c r="B9962" s="263">
        <v>122.15102216022477</v>
      </c>
    </row>
    <row r="9963" spans="1:2" x14ac:dyDescent="0.25">
      <c r="A9963" s="264">
        <v>9894</v>
      </c>
      <c r="B9963" s="263">
        <v>89.548837282895903</v>
      </c>
    </row>
    <row r="9964" spans="1:2" x14ac:dyDescent="0.25">
      <c r="A9964" s="264">
        <v>9895</v>
      </c>
      <c r="B9964" s="263">
        <v>134.55640293752288</v>
      </c>
    </row>
    <row r="9965" spans="1:2" x14ac:dyDescent="0.25">
      <c r="A9965" s="264">
        <v>9896</v>
      </c>
      <c r="B9965" s="263">
        <v>155.43901846227266</v>
      </c>
    </row>
    <row r="9966" spans="1:2" x14ac:dyDescent="0.25">
      <c r="A9966" s="264">
        <v>9897</v>
      </c>
      <c r="B9966" s="263">
        <v>163.90228496451661</v>
      </c>
    </row>
    <row r="9967" spans="1:2" x14ac:dyDescent="0.25">
      <c r="A9967" s="264">
        <v>9898</v>
      </c>
      <c r="B9967" s="263">
        <v>100.21826100889038</v>
      </c>
    </row>
    <row r="9968" spans="1:2" x14ac:dyDescent="0.25">
      <c r="A9968" s="264">
        <v>9899</v>
      </c>
      <c r="B9968" s="263">
        <v>84.144070516771166</v>
      </c>
    </row>
    <row r="9969" spans="1:2" x14ac:dyDescent="0.25">
      <c r="A9969" s="264">
        <v>9900</v>
      </c>
      <c r="B9969" s="263">
        <v>116.11591697106368</v>
      </c>
    </row>
    <row r="9970" spans="1:2" x14ac:dyDescent="0.25">
      <c r="A9970" s="264">
        <v>9901</v>
      </c>
      <c r="B9970" s="263">
        <v>129.70468083722514</v>
      </c>
    </row>
    <row r="9971" spans="1:2" x14ac:dyDescent="0.25">
      <c r="A9971" s="264">
        <v>9902</v>
      </c>
      <c r="B9971" s="263">
        <v>122.34442677260077</v>
      </c>
    </row>
    <row r="9972" spans="1:2" x14ac:dyDescent="0.25">
      <c r="A9972" s="264">
        <v>9903</v>
      </c>
      <c r="B9972" s="263">
        <v>119.08321870039973</v>
      </c>
    </row>
    <row r="9973" spans="1:2" x14ac:dyDescent="0.25">
      <c r="A9973" s="264">
        <v>9904</v>
      </c>
      <c r="B9973" s="263">
        <v>103.18478265659752</v>
      </c>
    </row>
    <row r="9974" spans="1:2" x14ac:dyDescent="0.25">
      <c r="A9974" s="264">
        <v>9905</v>
      </c>
      <c r="B9974" s="263">
        <v>68.92568675008269</v>
      </c>
    </row>
    <row r="9975" spans="1:2" x14ac:dyDescent="0.25">
      <c r="A9975" s="264">
        <v>9906</v>
      </c>
      <c r="B9975" s="263">
        <v>81.920836544544812</v>
      </c>
    </row>
    <row r="9976" spans="1:2" x14ac:dyDescent="0.25">
      <c r="A9976" s="264">
        <v>9907</v>
      </c>
      <c r="B9976" s="263">
        <v>132.12407342786892</v>
      </c>
    </row>
    <row r="9977" spans="1:2" x14ac:dyDescent="0.25">
      <c r="A9977" s="264">
        <v>9908</v>
      </c>
      <c r="B9977" s="263">
        <v>121.46073729163025</v>
      </c>
    </row>
    <row r="9978" spans="1:2" x14ac:dyDescent="0.25">
      <c r="A9978" s="264">
        <v>9909</v>
      </c>
      <c r="B9978" s="263">
        <v>136.7789140459343</v>
      </c>
    </row>
    <row r="9979" spans="1:2" x14ac:dyDescent="0.25">
      <c r="A9979" s="264">
        <v>9910</v>
      </c>
      <c r="B9979" s="263">
        <v>126.06839125947221</v>
      </c>
    </row>
    <row r="9980" spans="1:2" x14ac:dyDescent="0.25">
      <c r="A9980" s="264">
        <v>9911</v>
      </c>
      <c r="B9980" s="263">
        <v>96.249450604140478</v>
      </c>
    </row>
    <row r="9981" spans="1:2" x14ac:dyDescent="0.25">
      <c r="A9981" s="264">
        <v>9912</v>
      </c>
      <c r="B9981" s="263">
        <v>126.37469510368274</v>
      </c>
    </row>
    <row r="9982" spans="1:2" x14ac:dyDescent="0.25">
      <c r="A9982" s="264">
        <v>9913</v>
      </c>
      <c r="B9982" s="263">
        <v>124.942901427561</v>
      </c>
    </row>
    <row r="9983" spans="1:2" x14ac:dyDescent="0.25">
      <c r="A9983" s="264">
        <v>9914</v>
      </c>
      <c r="B9983" s="263">
        <v>79.429355545734083</v>
      </c>
    </row>
    <row r="9984" spans="1:2" x14ac:dyDescent="0.25">
      <c r="A9984" s="264">
        <v>9915</v>
      </c>
      <c r="B9984" s="263">
        <v>83.448741984295737</v>
      </c>
    </row>
    <row r="9985" spans="1:2" x14ac:dyDescent="0.25">
      <c r="A9985" s="264">
        <v>9916</v>
      </c>
      <c r="B9985" s="263">
        <v>155.614311171964</v>
      </c>
    </row>
    <row r="9986" spans="1:2" x14ac:dyDescent="0.25">
      <c r="A9986" s="264">
        <v>9917</v>
      </c>
      <c r="B9986" s="263">
        <v>78.857923751262135</v>
      </c>
    </row>
    <row r="9987" spans="1:2" x14ac:dyDescent="0.25">
      <c r="A9987" s="264">
        <v>9918</v>
      </c>
      <c r="B9987" s="263">
        <v>129.10732126169631</v>
      </c>
    </row>
    <row r="9988" spans="1:2" x14ac:dyDescent="0.25">
      <c r="A9988" s="264">
        <v>9919</v>
      </c>
      <c r="B9988" s="263">
        <v>134.59142314971075</v>
      </c>
    </row>
    <row r="9989" spans="1:2" x14ac:dyDescent="0.25">
      <c r="A9989" s="264">
        <v>9920</v>
      </c>
      <c r="B9989" s="263">
        <v>150.57098574813898</v>
      </c>
    </row>
    <row r="9990" spans="1:2" x14ac:dyDescent="0.25">
      <c r="A9990" s="264">
        <v>9921</v>
      </c>
      <c r="B9990" s="263">
        <v>101.83582703556026</v>
      </c>
    </row>
    <row r="9991" spans="1:2" x14ac:dyDescent="0.25">
      <c r="A9991" s="264">
        <v>9922</v>
      </c>
      <c r="B9991" s="263">
        <v>132.72820619577652</v>
      </c>
    </row>
    <row r="9992" spans="1:2" x14ac:dyDescent="0.25">
      <c r="A9992" s="264">
        <v>9923</v>
      </c>
      <c r="B9992" s="263">
        <v>100.52280398217397</v>
      </c>
    </row>
    <row r="9993" spans="1:2" x14ac:dyDescent="0.25">
      <c r="A9993" s="264">
        <v>9924</v>
      </c>
      <c r="B9993" s="263">
        <v>111.63975659749715</v>
      </c>
    </row>
    <row r="9994" spans="1:2" x14ac:dyDescent="0.25">
      <c r="A9994" s="264">
        <v>9925</v>
      </c>
      <c r="B9994" s="263">
        <v>140.45138771292801</v>
      </c>
    </row>
    <row r="9995" spans="1:2" x14ac:dyDescent="0.25">
      <c r="A9995" s="264">
        <v>9926</v>
      </c>
      <c r="B9995" s="263">
        <v>115.70671424425581</v>
      </c>
    </row>
    <row r="9996" spans="1:2" x14ac:dyDescent="0.25">
      <c r="A9996" s="264">
        <v>9927</v>
      </c>
      <c r="B9996" s="263">
        <v>114.38895135531617</v>
      </c>
    </row>
    <row r="9997" spans="1:2" x14ac:dyDescent="0.25">
      <c r="A9997" s="264">
        <v>9928</v>
      </c>
      <c r="B9997" s="263">
        <v>108.57926490409065</v>
      </c>
    </row>
    <row r="9998" spans="1:2" x14ac:dyDescent="0.25">
      <c r="A9998" s="264">
        <v>9929</v>
      </c>
      <c r="B9998" s="263">
        <v>151.05133744569261</v>
      </c>
    </row>
    <row r="9999" spans="1:2" x14ac:dyDescent="0.25">
      <c r="A9999" s="264">
        <v>9930</v>
      </c>
      <c r="B9999" s="263">
        <v>108.80510354423032</v>
      </c>
    </row>
    <row r="10000" spans="1:2" x14ac:dyDescent="0.25">
      <c r="A10000" s="264">
        <v>9931</v>
      </c>
      <c r="B10000" s="263">
        <v>103.93970323586483</v>
      </c>
    </row>
    <row r="10001" spans="1:2" x14ac:dyDescent="0.25">
      <c r="A10001" s="264">
        <v>9932</v>
      </c>
      <c r="B10001" s="263">
        <v>142.03947510815797</v>
      </c>
    </row>
    <row r="10002" spans="1:2" x14ac:dyDescent="0.25">
      <c r="A10002" s="264">
        <v>9933</v>
      </c>
      <c r="B10002" s="263">
        <v>125.57301706626443</v>
      </c>
    </row>
    <row r="10003" spans="1:2" x14ac:dyDescent="0.25">
      <c r="A10003" s="264">
        <v>9934</v>
      </c>
      <c r="B10003" s="263">
        <v>144.19627467490042</v>
      </c>
    </row>
    <row r="10004" spans="1:2" x14ac:dyDescent="0.25">
      <c r="A10004" s="264">
        <v>9935</v>
      </c>
      <c r="B10004" s="263">
        <v>163.70865338069274</v>
      </c>
    </row>
    <row r="10005" spans="1:2" x14ac:dyDescent="0.25">
      <c r="A10005" s="264">
        <v>9936</v>
      </c>
      <c r="B10005" s="263">
        <v>96.679334629005893</v>
      </c>
    </row>
    <row r="10006" spans="1:2" x14ac:dyDescent="0.25">
      <c r="A10006" s="264">
        <v>9937</v>
      </c>
      <c r="B10006" s="263">
        <v>109.57941315901869</v>
      </c>
    </row>
    <row r="10007" spans="1:2" x14ac:dyDescent="0.25">
      <c r="A10007" s="264">
        <v>9938</v>
      </c>
      <c r="B10007" s="263">
        <v>110.56111644703842</v>
      </c>
    </row>
    <row r="10008" spans="1:2" x14ac:dyDescent="0.25">
      <c r="A10008" s="264">
        <v>9939</v>
      </c>
      <c r="B10008" s="263">
        <v>142.51557691833628</v>
      </c>
    </row>
    <row r="10009" spans="1:2" x14ac:dyDescent="0.25">
      <c r="A10009" s="264">
        <v>9940</v>
      </c>
      <c r="B10009" s="263">
        <v>95.898080192112502</v>
      </c>
    </row>
    <row r="10010" spans="1:2" x14ac:dyDescent="0.25">
      <c r="A10010" s="264">
        <v>9941</v>
      </c>
      <c r="B10010" s="263">
        <v>117.35547355559525</v>
      </c>
    </row>
    <row r="10011" spans="1:2" x14ac:dyDescent="0.25">
      <c r="A10011" s="264">
        <v>9942</v>
      </c>
      <c r="B10011" s="263">
        <v>100.24352872876304</v>
      </c>
    </row>
    <row r="10012" spans="1:2" x14ac:dyDescent="0.25">
      <c r="A10012" s="264">
        <v>9943</v>
      </c>
      <c r="B10012" s="263">
        <v>149.3720199002228</v>
      </c>
    </row>
    <row r="10013" spans="1:2" x14ac:dyDescent="0.25">
      <c r="A10013" s="264">
        <v>9944</v>
      </c>
      <c r="B10013" s="263">
        <v>142.29148453785649</v>
      </c>
    </row>
    <row r="10014" spans="1:2" x14ac:dyDescent="0.25">
      <c r="A10014" s="264">
        <v>9945</v>
      </c>
      <c r="B10014" s="263">
        <v>115.26299908877547</v>
      </c>
    </row>
    <row r="10015" spans="1:2" x14ac:dyDescent="0.25">
      <c r="A10015" s="264">
        <v>9946</v>
      </c>
      <c r="B10015" s="263">
        <v>118.14652262899114</v>
      </c>
    </row>
    <row r="10016" spans="1:2" x14ac:dyDescent="0.25">
      <c r="A10016" s="264">
        <v>9947</v>
      </c>
      <c r="B10016" s="263">
        <v>121.18119441166117</v>
      </c>
    </row>
    <row r="10017" spans="1:2" x14ac:dyDescent="0.25">
      <c r="A10017" s="264">
        <v>9948</v>
      </c>
      <c r="B10017" s="263">
        <v>120.23995092928001</v>
      </c>
    </row>
    <row r="10018" spans="1:2" x14ac:dyDescent="0.25">
      <c r="A10018" s="264">
        <v>9949</v>
      </c>
      <c r="B10018" s="263">
        <v>130.99887548372652</v>
      </c>
    </row>
    <row r="10019" spans="1:2" x14ac:dyDescent="0.25">
      <c r="A10019" s="264">
        <v>9950</v>
      </c>
      <c r="B10019" s="263">
        <v>122.58333603096536</v>
      </c>
    </row>
    <row r="10020" spans="1:2" x14ac:dyDescent="0.25">
      <c r="A10020" s="264">
        <v>9951</v>
      </c>
      <c r="B10020" s="263">
        <v>132.3974551700008</v>
      </c>
    </row>
    <row r="10021" spans="1:2" x14ac:dyDescent="0.25">
      <c r="A10021" s="264">
        <v>9952</v>
      </c>
      <c r="B10021" s="263">
        <v>138.58596018455356</v>
      </c>
    </row>
    <row r="10022" spans="1:2" x14ac:dyDescent="0.25">
      <c r="A10022" s="264">
        <v>9953</v>
      </c>
      <c r="B10022" s="263">
        <v>97.973058378634235</v>
      </c>
    </row>
    <row r="10023" spans="1:2" x14ac:dyDescent="0.25">
      <c r="A10023" s="264">
        <v>9954</v>
      </c>
      <c r="B10023" s="263">
        <v>95.202215008435559</v>
      </c>
    </row>
    <row r="10024" spans="1:2" x14ac:dyDescent="0.25">
      <c r="A10024" s="264">
        <v>9955</v>
      </c>
      <c r="B10024" s="263">
        <v>136.33901899607548</v>
      </c>
    </row>
    <row r="10025" spans="1:2" x14ac:dyDescent="0.25">
      <c r="A10025" s="264">
        <v>9956</v>
      </c>
      <c r="B10025" s="263">
        <v>112.01894444640379</v>
      </c>
    </row>
    <row r="10026" spans="1:2" x14ac:dyDescent="0.25">
      <c r="A10026" s="264">
        <v>9957</v>
      </c>
      <c r="B10026" s="263">
        <v>108.86078008519489</v>
      </c>
    </row>
    <row r="10027" spans="1:2" x14ac:dyDescent="0.25">
      <c r="A10027" s="264">
        <v>9958</v>
      </c>
      <c r="B10027" s="263">
        <v>129.49618465502996</v>
      </c>
    </row>
    <row r="10028" spans="1:2" x14ac:dyDescent="0.25">
      <c r="A10028" s="264">
        <v>9959</v>
      </c>
      <c r="B10028" s="263">
        <v>108.84695535800454</v>
      </c>
    </row>
    <row r="10029" spans="1:2" x14ac:dyDescent="0.25">
      <c r="A10029" s="264">
        <v>9960</v>
      </c>
      <c r="B10029" s="263">
        <v>137.87269429009297</v>
      </c>
    </row>
    <row r="10030" spans="1:2" x14ac:dyDescent="0.25">
      <c r="A10030" s="264">
        <v>9961</v>
      </c>
      <c r="B10030" s="263">
        <v>163.85599863590534</v>
      </c>
    </row>
    <row r="10031" spans="1:2" x14ac:dyDescent="0.25">
      <c r="A10031" s="264">
        <v>9962</v>
      </c>
      <c r="B10031" s="263">
        <v>113.39313633706561</v>
      </c>
    </row>
    <row r="10032" spans="1:2" x14ac:dyDescent="0.25">
      <c r="A10032" s="264">
        <v>9963</v>
      </c>
      <c r="B10032" s="263">
        <v>108.07430706475596</v>
      </c>
    </row>
    <row r="10033" spans="1:2" x14ac:dyDescent="0.25">
      <c r="A10033" s="264">
        <v>9964</v>
      </c>
      <c r="B10033" s="263">
        <v>93.411757828706442</v>
      </c>
    </row>
    <row r="10034" spans="1:2" x14ac:dyDescent="0.25">
      <c r="A10034" s="264">
        <v>9965</v>
      </c>
      <c r="B10034" s="263">
        <v>108.45867054122476</v>
      </c>
    </row>
    <row r="10035" spans="1:2" x14ac:dyDescent="0.25">
      <c r="A10035" s="264">
        <v>9966</v>
      </c>
      <c r="B10035" s="263">
        <v>126.42273793759578</v>
      </c>
    </row>
    <row r="10036" spans="1:2" x14ac:dyDescent="0.25">
      <c r="A10036" s="264">
        <v>9967</v>
      </c>
      <c r="B10036" s="263">
        <v>129.60479190674758</v>
      </c>
    </row>
    <row r="10037" spans="1:2" x14ac:dyDescent="0.25">
      <c r="A10037" s="264">
        <v>9968</v>
      </c>
      <c r="B10037" s="263">
        <v>120.4935647819581</v>
      </c>
    </row>
    <row r="10038" spans="1:2" x14ac:dyDescent="0.25">
      <c r="A10038" s="264">
        <v>9969</v>
      </c>
      <c r="B10038" s="263">
        <v>96.431381811662988</v>
      </c>
    </row>
    <row r="10039" spans="1:2" x14ac:dyDescent="0.25">
      <c r="A10039" s="264">
        <v>9970</v>
      </c>
      <c r="B10039" s="263">
        <v>134.35637504789119</v>
      </c>
    </row>
    <row r="10040" spans="1:2" x14ac:dyDescent="0.25">
      <c r="A10040" s="264">
        <v>9971</v>
      </c>
      <c r="B10040" s="263">
        <v>136.17033288853952</v>
      </c>
    </row>
    <row r="10041" spans="1:2" x14ac:dyDescent="0.25">
      <c r="A10041" s="264">
        <v>9972</v>
      </c>
      <c r="B10041" s="263">
        <v>103.29220479419092</v>
      </c>
    </row>
    <row r="10042" spans="1:2" x14ac:dyDescent="0.25">
      <c r="A10042" s="264">
        <v>9973</v>
      </c>
      <c r="B10042" s="263">
        <v>136.91069329070038</v>
      </c>
    </row>
    <row r="10043" spans="1:2" x14ac:dyDescent="0.25">
      <c r="A10043" s="264">
        <v>9974</v>
      </c>
      <c r="B10043" s="263">
        <v>131.43009678144452</v>
      </c>
    </row>
    <row r="10044" spans="1:2" x14ac:dyDescent="0.25">
      <c r="A10044" s="264">
        <v>9975</v>
      </c>
      <c r="B10044" s="263">
        <v>141.57451519000639</v>
      </c>
    </row>
    <row r="10045" spans="1:2" x14ac:dyDescent="0.25">
      <c r="A10045" s="264">
        <v>9976</v>
      </c>
      <c r="B10045" s="263">
        <v>124.04004002075617</v>
      </c>
    </row>
    <row r="10046" spans="1:2" x14ac:dyDescent="0.25">
      <c r="A10046" s="264">
        <v>9977</v>
      </c>
      <c r="B10046" s="263">
        <v>133.20401508887875</v>
      </c>
    </row>
    <row r="10047" spans="1:2" x14ac:dyDescent="0.25">
      <c r="A10047" s="264">
        <v>9978</v>
      </c>
      <c r="B10047" s="263">
        <v>143.41578682474943</v>
      </c>
    </row>
    <row r="10048" spans="1:2" x14ac:dyDescent="0.25">
      <c r="A10048" s="264">
        <v>9979</v>
      </c>
      <c r="B10048" s="263">
        <v>123.50624860656239</v>
      </c>
    </row>
    <row r="10049" spans="1:2" x14ac:dyDescent="0.25">
      <c r="A10049" s="264">
        <v>9980</v>
      </c>
      <c r="B10049" s="263">
        <v>133.47548363789693</v>
      </c>
    </row>
    <row r="10050" spans="1:2" x14ac:dyDescent="0.25">
      <c r="A10050" s="264">
        <v>9981</v>
      </c>
      <c r="B10050" s="263">
        <v>111.74149494451835</v>
      </c>
    </row>
    <row r="10051" spans="1:2" x14ac:dyDescent="0.25">
      <c r="A10051" s="264">
        <v>9982</v>
      </c>
      <c r="B10051" s="263">
        <v>141.85258724714598</v>
      </c>
    </row>
    <row r="10052" spans="1:2" x14ac:dyDescent="0.25">
      <c r="A10052" s="264">
        <v>9983</v>
      </c>
      <c r="B10052" s="263">
        <v>143.77958863016602</v>
      </c>
    </row>
    <row r="10053" spans="1:2" x14ac:dyDescent="0.25">
      <c r="A10053" s="264">
        <v>9984</v>
      </c>
      <c r="B10053" s="263">
        <v>155.9632389457216</v>
      </c>
    </row>
    <row r="10054" spans="1:2" x14ac:dyDescent="0.25">
      <c r="A10054" s="264">
        <v>9985</v>
      </c>
      <c r="B10054" s="263">
        <v>113.14554930806916</v>
      </c>
    </row>
    <row r="10055" spans="1:2" x14ac:dyDescent="0.25">
      <c r="A10055" s="264">
        <v>9986</v>
      </c>
      <c r="B10055" s="263">
        <v>106.33698556414789</v>
      </c>
    </row>
    <row r="10056" spans="1:2" x14ac:dyDescent="0.25">
      <c r="A10056" s="264">
        <v>9987</v>
      </c>
      <c r="B10056" s="263">
        <v>110.62674849924431</v>
      </c>
    </row>
    <row r="10057" spans="1:2" x14ac:dyDescent="0.25">
      <c r="A10057" s="264">
        <v>9988</v>
      </c>
      <c r="B10057" s="263">
        <v>94.533048235815329</v>
      </c>
    </row>
    <row r="10058" spans="1:2" x14ac:dyDescent="0.25">
      <c r="A10058" s="264">
        <v>9989</v>
      </c>
      <c r="B10058" s="263">
        <v>95.810390291732602</v>
      </c>
    </row>
    <row r="10059" spans="1:2" x14ac:dyDescent="0.25">
      <c r="A10059" s="264">
        <v>9990</v>
      </c>
      <c r="B10059" s="263">
        <v>93.669234369506398</v>
      </c>
    </row>
    <row r="10060" spans="1:2" x14ac:dyDescent="0.25">
      <c r="A10060" s="264">
        <v>9991</v>
      </c>
      <c r="B10060" s="263">
        <v>131.48296023419746</v>
      </c>
    </row>
    <row r="10061" spans="1:2" x14ac:dyDescent="0.25">
      <c r="A10061" s="264">
        <v>9992</v>
      </c>
      <c r="B10061" s="263">
        <v>69.604828690496532</v>
      </c>
    </row>
    <row r="10062" spans="1:2" x14ac:dyDescent="0.25">
      <c r="A10062" s="264">
        <v>9993</v>
      </c>
      <c r="B10062" s="263">
        <v>138.09241721009963</v>
      </c>
    </row>
    <row r="10063" spans="1:2" x14ac:dyDescent="0.25">
      <c r="A10063" s="264">
        <v>9994</v>
      </c>
      <c r="B10063" s="263">
        <v>126.88014959406551</v>
      </c>
    </row>
    <row r="10064" spans="1:2" x14ac:dyDescent="0.25">
      <c r="A10064" s="264">
        <v>9995</v>
      </c>
      <c r="B10064" s="263">
        <v>131.04458005207843</v>
      </c>
    </row>
    <row r="10065" spans="1:2" x14ac:dyDescent="0.25">
      <c r="A10065" s="264">
        <v>9996</v>
      </c>
      <c r="B10065" s="263">
        <v>137.78986313001423</v>
      </c>
    </row>
    <row r="10066" spans="1:2" x14ac:dyDescent="0.25">
      <c r="A10066" s="264">
        <v>9997</v>
      </c>
      <c r="B10066" s="263">
        <v>134.16341766732472</v>
      </c>
    </row>
    <row r="10067" spans="1:2" x14ac:dyDescent="0.25">
      <c r="A10067" s="264">
        <v>9998</v>
      </c>
      <c r="B10067" s="263">
        <v>105.95250189228412</v>
      </c>
    </row>
    <row r="10068" spans="1:2" x14ac:dyDescent="0.25">
      <c r="A10068" s="264">
        <v>9999</v>
      </c>
      <c r="B10068" s="263">
        <v>89.018021341615139</v>
      </c>
    </row>
    <row r="10069" spans="1:2" x14ac:dyDescent="0.25">
      <c r="A10069" s="264">
        <v>10000</v>
      </c>
      <c r="B10069" s="263">
        <v>121.2621326822852</v>
      </c>
    </row>
  </sheetData>
  <mergeCells count="13">
    <mergeCell ref="Q8:V8"/>
    <mergeCell ref="B52:H52"/>
    <mergeCell ref="B53:H53"/>
    <mergeCell ref="B54:H54"/>
    <mergeCell ref="B55:H55"/>
    <mergeCell ref="B56:H56"/>
    <mergeCell ref="B66:H66"/>
    <mergeCell ref="O1:P1"/>
    <mergeCell ref="Q1:V1"/>
    <mergeCell ref="O2:O3"/>
    <mergeCell ref="P2:P3"/>
    <mergeCell ref="Q2:V2"/>
    <mergeCell ref="B7:D7"/>
  </mergeCells>
  <conditionalFormatting sqref="Q7:V7">
    <cfRule type="colorScale" priority="5">
      <colorScale>
        <cfvo type="min"/>
        <cfvo type="max"/>
        <color theme="9" tint="0.79998168889431442"/>
        <color theme="9"/>
      </colorScale>
    </cfRule>
  </conditionalFormatting>
  <conditionalFormatting sqref="E4">
    <cfRule type="iconSet" priority="22">
      <iconSet iconSet="3Symbols2" showValue="0">
        <cfvo type="percent" val="0"/>
        <cfvo type="percent" val="0.5"/>
        <cfvo type="num" val="1"/>
      </iconSet>
    </cfRule>
  </conditionalFormatting>
  <conditionalFormatting sqref="F4">
    <cfRule type="iconSet" priority="23">
      <iconSet showValue="0">
        <cfvo type="percent" val="0"/>
        <cfvo type="num" val="0.2"/>
        <cfvo type="num" val="0.3332"/>
      </iconSet>
    </cfRule>
  </conditionalFormatting>
  <hyperlinks>
    <hyperlink ref="B52" r:id="rId1" display="Download more FREE Statistical PERT templates at https://www.statisticalpert.com" xr:uid="{D86B107C-98F9-4E85-81F2-AFA50E4904DA}"/>
    <hyperlink ref="B53" r:id="rId2" display="Take a Pluralsight course on Statistical PERT" xr:uid="{D36EC8EA-F612-4C28-A643-67E98DFAF5A6}"/>
    <hyperlink ref="B54" r:id="rId3" xr:uid="{FF7226BE-1036-4C44-80F2-4E2CDE32213E}"/>
    <hyperlink ref="B56" r:id="rId4" xr:uid="{825094F6-2FDD-4314-9EB4-377E9CAEF765}"/>
    <hyperlink ref="B54:H54" r:id="rId5" display="Watch Statistical PERT videos on YouTube " xr:uid="{491774C8-36F3-4D7B-87F4-9612144C7A34}"/>
    <hyperlink ref="B55:H55" r:id="rId6" display="Connect with or follow me on LinkedIn" xr:uid="{3C76781F-9C41-4099-8D24-E02B822195F5}"/>
    <hyperlink ref="B53:H53" r:id="rId7" display="Watch a Pluralsight course on Statistical PERT® Normal Edition" xr:uid="{90DA3D31-ECE8-4A42-A5AD-3C1DBD91C694}"/>
    <hyperlink ref="B66" r:id="rId8" display="See the GNU General Public License for more details (http://www.gnu.org/licenses/)." xr:uid="{F7C612A5-05E2-42D3-A94A-BDD04960EEE0}"/>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1" id="{7EDFB516-CEF2-40C4-9B12-755AE87A2B25}">
            <xm:f>IF($B$7=VLookups!$A$43,TRUE,FALSE)</xm:f>
            <x14:dxf>
              <numFmt numFmtId="9" formatCode="&quot;$&quot;#,##0_);\(&quot;$&quot;#,##0\)"/>
            </x14:dxf>
          </x14:cfRule>
          <xm:sqref>B4:D4 G4:G5 K4</xm:sqref>
        </x14:conditionalFormatting>
        <x14:conditionalFormatting xmlns:xm="http://schemas.microsoft.com/office/excel/2006/main">
          <x14:cfRule type="expression" priority="20" id="{27B40E0A-BF0B-4B01-8E1B-D796611112E3}">
            <xm:f>IF($B$7=VLookups!$A$43,TRUE,FALSE)</xm:f>
            <x14:dxf>
              <numFmt numFmtId="9" formatCode="&quot;$&quot;#,##0_);\(&quot;$&quot;#,##0\)"/>
            </x14:dxf>
          </x14:cfRule>
          <xm:sqref>B5:D5</xm:sqref>
        </x14:conditionalFormatting>
        <x14:conditionalFormatting xmlns:xm="http://schemas.microsoft.com/office/excel/2006/main">
          <x14:cfRule type="expression" priority="19" id="{34AA27A6-43C9-4C57-8D44-DE4F78B3E9CF}">
            <xm:f>IF($B$7=VLookups!$A$43,TRUE,FALSE)</xm:f>
            <x14:dxf>
              <numFmt numFmtId="9" formatCode="&quot;$&quot;#,##0_);\(&quot;$&quot;#,##0\)"/>
            </x14:dxf>
          </x14:cfRule>
          <xm:sqref>J5:K5</xm:sqref>
        </x14:conditionalFormatting>
        <x14:conditionalFormatting xmlns:xm="http://schemas.microsoft.com/office/excel/2006/main">
          <x14:cfRule type="expression" priority="18" id="{0014C489-22AA-4759-84B9-FEB605964348}">
            <xm:f>IF($B$7=VLookups!$A$43,TRUE,FALSE)</xm:f>
            <x14:dxf>
              <numFmt numFmtId="9" formatCode="&quot;$&quot;#,##0_);\(&quot;$&quot;#,##0\)"/>
            </x14:dxf>
          </x14:cfRule>
          <xm:sqref>L4:N4</xm:sqref>
        </x14:conditionalFormatting>
        <x14:conditionalFormatting xmlns:xm="http://schemas.microsoft.com/office/excel/2006/main">
          <x14:cfRule type="expression" priority="17" id="{AD40EF7C-E631-46D6-93DA-8867544E0A71}">
            <xm:f>IF($B$7=VLookups!$A$43,TRUE,FALSE)</xm:f>
            <x14:dxf>
              <numFmt numFmtId="9" formatCode="&quot;$&quot;#,##0_);\(&quot;$&quot;#,##0\)"/>
            </x14:dxf>
          </x14:cfRule>
          <xm:sqref>L5:N5</xm:sqref>
        </x14:conditionalFormatting>
        <x14:conditionalFormatting xmlns:xm="http://schemas.microsoft.com/office/excel/2006/main">
          <x14:cfRule type="expression" priority="16" id="{3AA7C039-E78B-446B-9112-5A8B4ED8F9FD}">
            <xm:f>IF($B$7=VLookups!$A$43,TRUE,FALSE)</xm:f>
            <x14:dxf>
              <numFmt numFmtId="9" formatCode="&quot;$&quot;#,##0_);\(&quot;$&quot;#,##0\)"/>
            </x14:dxf>
          </x14:cfRule>
          <xm:sqref>O4</xm:sqref>
        </x14:conditionalFormatting>
        <x14:conditionalFormatting xmlns:xm="http://schemas.microsoft.com/office/excel/2006/main">
          <x14:cfRule type="expression" priority="15" id="{6A6055B0-7AD8-406D-AEE0-B300BB4EFF97}">
            <xm:f>IF($B$7=VLookups!$A$43,TRUE,FALSE)</xm:f>
            <x14:dxf>
              <numFmt numFmtId="9" formatCode="&quot;$&quot;#,##0_);\(&quot;$&quot;#,##0\)"/>
            </x14:dxf>
          </x14:cfRule>
          <xm:sqref>O5</xm:sqref>
        </x14:conditionalFormatting>
        <x14:conditionalFormatting xmlns:xm="http://schemas.microsoft.com/office/excel/2006/main">
          <x14:cfRule type="expression" priority="14" id="{64EF013A-CB75-4B69-81F4-5D43AEC8A379}">
            <xm:f>IF($B$7=VLookups!$A$43,TRUE,FALSE)</xm:f>
            <x14:dxf>
              <numFmt numFmtId="9" formatCode="&quot;$&quot;#,##0_);\(&quot;$&quot;#,##0\)"/>
            </x14:dxf>
          </x14:cfRule>
          <xm:sqref>O7</xm:sqref>
        </x14:conditionalFormatting>
        <x14:conditionalFormatting xmlns:xm="http://schemas.microsoft.com/office/excel/2006/main">
          <x14:cfRule type="expression" priority="13" id="{81E3D728-2991-4EDB-A22E-30DDEC429101}">
            <xm:f>IF($B$7=VLookups!$A$43,TRUE,FALSE)</xm:f>
            <x14:dxf>
              <numFmt numFmtId="9" formatCode="&quot;$&quot;#,##0_);\(&quot;$&quot;#,##0\)"/>
            </x14:dxf>
          </x14:cfRule>
          <xm:sqref>Q5</xm:sqref>
        </x14:conditionalFormatting>
        <x14:conditionalFormatting xmlns:xm="http://schemas.microsoft.com/office/excel/2006/main">
          <x14:cfRule type="expression" priority="12" id="{F3C44D80-9076-4FAF-B551-25BF952A152A}">
            <xm:f>IF($B$7=VLookups!$A$43,TRUE,FALSE)</xm:f>
            <x14:dxf>
              <numFmt numFmtId="9" formatCode="&quot;$&quot;#,##0_);\(&quot;$&quot;#,##0\)"/>
            </x14:dxf>
          </x14:cfRule>
          <xm:sqref>Q7</xm:sqref>
        </x14:conditionalFormatting>
        <x14:conditionalFormatting xmlns:xm="http://schemas.microsoft.com/office/excel/2006/main">
          <x14:cfRule type="expression" priority="11" id="{711336FB-6332-480D-BA86-1967F3928DA9}">
            <xm:f>IF($B$7=VLookups!$A$43,TRUE,FALSE)</xm:f>
            <x14:dxf>
              <numFmt numFmtId="9" formatCode="&quot;$&quot;#,##0_);\(&quot;$&quot;#,##0\)"/>
            </x14:dxf>
          </x14:cfRule>
          <xm:sqref>R5</xm:sqref>
        </x14:conditionalFormatting>
        <x14:conditionalFormatting xmlns:xm="http://schemas.microsoft.com/office/excel/2006/main">
          <x14:cfRule type="expression" priority="10" id="{3BFDC1EC-6807-4BCB-9753-00F1B2981437}">
            <xm:f>IF($B$7=VLookups!$A$43,TRUE,FALSE)</xm:f>
            <x14:dxf>
              <numFmt numFmtId="9" formatCode="&quot;$&quot;#,##0_);\(&quot;$&quot;#,##0\)"/>
            </x14:dxf>
          </x14:cfRule>
          <xm:sqref>R7</xm:sqref>
        </x14:conditionalFormatting>
        <x14:conditionalFormatting xmlns:xm="http://schemas.microsoft.com/office/excel/2006/main">
          <x14:cfRule type="expression" priority="9" id="{9B0BA440-EFC1-4EE4-9CC7-5BB2BF631D16}">
            <xm:f>IF($B$7=VLookups!$A$43,TRUE,FALSE)</xm:f>
            <x14:dxf>
              <numFmt numFmtId="9" formatCode="&quot;$&quot;#,##0_);\(&quot;$&quot;#,##0\)"/>
            </x14:dxf>
          </x14:cfRule>
          <xm:sqref>S5:V5</xm:sqref>
        </x14:conditionalFormatting>
        <x14:conditionalFormatting xmlns:xm="http://schemas.microsoft.com/office/excel/2006/main">
          <x14:cfRule type="expression" priority="8" id="{90CD34DE-C5CF-48D1-B482-49E88B02F1B5}">
            <xm:f>IF($B$7=VLookups!$A$43,TRUE,FALSE)</xm:f>
            <x14:dxf>
              <numFmt numFmtId="9" formatCode="&quot;$&quot;#,##0_);\(&quot;$&quot;#,##0\)"/>
            </x14:dxf>
          </x14:cfRule>
          <xm:sqref>S7:V7</xm:sqref>
        </x14:conditionalFormatting>
        <x14:conditionalFormatting xmlns:xm="http://schemas.microsoft.com/office/excel/2006/main">
          <x14:cfRule type="expression" priority="7" id="{67AA6DEA-6F07-4B0D-8EA3-B6AAFEA2509D}">
            <xm:f>IF($B$7=VLookups!$A$43,TRUE,FALSE)</xm:f>
            <x14:dxf>
              <numFmt numFmtId="9" formatCode="&quot;$&quot;#,##0_);\(&quot;$&quot;#,##0\)"/>
            </x14:dxf>
          </x14:cfRule>
          <xm:sqref>D11:D12</xm:sqref>
        </x14:conditionalFormatting>
        <x14:conditionalFormatting xmlns:xm="http://schemas.microsoft.com/office/excel/2006/main">
          <x14:cfRule type="expression" priority="6" id="{4EB6A04F-1239-4CD3-AE63-91DB90076393}">
            <xm:f>IF($B$7=VLookups!$A$43,TRUE,FALSE)</xm:f>
            <x14:dxf>
              <numFmt numFmtId="9" formatCode="&quot;$&quot;#,##0_);\(&quot;$&quot;#,##0\)"/>
            </x14:dxf>
          </x14:cfRule>
          <xm:sqref>D14:D15</xm:sqref>
        </x14:conditionalFormatting>
        <x14:conditionalFormatting xmlns:xm="http://schemas.microsoft.com/office/excel/2006/main">
          <x14:cfRule type="expression" priority="4" id="{BB0EC879-62E0-4304-8EBA-A3E45421D9EB}">
            <xm:f>IF($B$7=VLookups!$A$43,TRUE,FALSE)</xm:f>
            <x14:dxf>
              <numFmt numFmtId="9" formatCode="&quot;$&quot;#,##0_);\(&quot;$&quot;#,##0\)"/>
            </x14:dxf>
          </x14:cfRule>
          <xm:sqref>Q4:V4</xm:sqref>
        </x14:conditionalFormatting>
        <x14:conditionalFormatting xmlns:xm="http://schemas.microsoft.com/office/excel/2006/main">
          <x14:cfRule type="expression" priority="1" id="{E7B87287-C291-4444-A2A9-A94D190F2C01}">
            <xm:f>IF($B$7=VLookups!$A$43,TRUE,FALSE)</xm:f>
            <x14:dxf>
              <numFmt numFmtId="9" formatCode="&quot;$&quot;#,##0_);\(&quot;$&quot;#,##0\)"/>
            </x14:dxf>
          </x14:cfRule>
          <xm:sqref>Q9:V9</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VLookups!$A$2:$A$8</xm:f>
          </x14:formula1>
          <xm:sqref>I5 H4:H5</xm:sqref>
        </x14:dataValidation>
        <x14:dataValidation type="list" allowBlank="1" showInputMessage="1" showErrorMessage="1" xr:uid="{735B67EE-FC2C-4DCD-8BE8-68CFE43F4800}">
          <x14:formula1>
            <xm:f>VLookups!$A$38:$A$39</xm:f>
          </x14:formula1>
          <xm:sqref>O1:P1</xm:sqref>
        </x14:dataValidation>
        <x14:dataValidation type="list" allowBlank="1" showInputMessage="1" showErrorMessage="1" xr:uid="{D82B7480-A4DB-4F68-87C6-9446969F2FCB}">
          <x14:formula1>
            <xm:f>VLookups!$A$43:$A$44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40" t="s">
        <v>183</v>
      </c>
      <c r="D1" s="340"/>
      <c r="E1" s="340"/>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4a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13" t="s">
        <v>146</v>
      </c>
      <c r="C23" s="313"/>
      <c r="D23" s="313"/>
      <c r="E23" s="313"/>
      <c r="F23" s="313"/>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13" t="s">
        <v>147</v>
      </c>
      <c r="C24" s="313"/>
      <c r="D24" s="313"/>
      <c r="E24" s="313"/>
      <c r="F24" s="313"/>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13" t="s">
        <v>96</v>
      </c>
      <c r="C25" s="313"/>
      <c r="D25" s="313"/>
      <c r="E25" s="313"/>
      <c r="F25" s="313"/>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13" t="s">
        <v>230</v>
      </c>
      <c r="C26" s="313"/>
      <c r="D26" s="313"/>
      <c r="E26" s="313"/>
      <c r="F26" s="313"/>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13" t="s">
        <v>97</v>
      </c>
      <c r="C27" s="313"/>
      <c r="D27" s="313"/>
      <c r="E27" s="313"/>
      <c r="F27" s="313"/>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32" t="s">
        <v>816</v>
      </c>
      <c r="C37" s="332"/>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40" t="s">
        <v>829</v>
      </c>
      <c r="D1" s="340"/>
      <c r="E1" s="340"/>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 t="shared" ref="R2:R13" si="0">IF(OR(ROUND(C$16+0.3,0)&gt;$Q2,ROUND(C$16+0.3,0)=$Q2),C$13^2,"")</f>
        <v>16</v>
      </c>
      <c r="S2" s="21">
        <f t="shared" ref="S2:S13" si="1">IF(OR(ROUND(D$16+0.3,0)&gt;$Q2,ROUND(D$16+0.3,0)=$Q2),D$13^2,"")</f>
        <v>16</v>
      </c>
      <c r="T2" s="21">
        <f t="shared" ref="T2:T13" si="2">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 t="shared" si="0"/>
        <v>16</v>
      </c>
      <c r="S3" s="21">
        <f t="shared" si="1"/>
        <v>16</v>
      </c>
      <c r="T3" s="21">
        <f t="shared" si="2"/>
        <v>16</v>
      </c>
    </row>
    <row r="4" spans="1:21" x14ac:dyDescent="0.25">
      <c r="A4" s="5"/>
      <c r="B4" s="169" t="s">
        <v>157</v>
      </c>
      <c r="C4" s="246">
        <v>2</v>
      </c>
      <c r="D4" s="247"/>
      <c r="E4" s="247"/>
      <c r="F4" s="170" t="s">
        <v>158</v>
      </c>
      <c r="G4" s="5"/>
      <c r="H4" s="5"/>
      <c r="I4" s="5"/>
      <c r="J4" s="5"/>
      <c r="K4" s="5"/>
      <c r="L4" s="5"/>
      <c r="M4" s="5"/>
      <c r="N4" s="5"/>
      <c r="O4" s="5"/>
      <c r="P4" s="5"/>
      <c r="Q4" s="168">
        <f t="shared" ref="Q4:Q68" si="3">Q3+1</f>
        <v>3</v>
      </c>
      <c r="R4" s="21">
        <f t="shared" si="0"/>
        <v>16</v>
      </c>
      <c r="S4" s="21">
        <f t="shared" si="1"/>
        <v>16</v>
      </c>
      <c r="T4" s="21">
        <f t="shared" si="2"/>
        <v>16</v>
      </c>
    </row>
    <row r="5" spans="1:21" x14ac:dyDescent="0.25">
      <c r="A5" s="5"/>
      <c r="B5" s="169" t="s">
        <v>159</v>
      </c>
      <c r="C5" s="248">
        <v>18</v>
      </c>
      <c r="D5" s="249"/>
      <c r="E5" s="249"/>
      <c r="F5" s="170" t="s">
        <v>173</v>
      </c>
      <c r="G5" s="5"/>
      <c r="H5" s="5"/>
      <c r="I5" s="5"/>
      <c r="J5" s="5"/>
      <c r="K5" s="5"/>
      <c r="L5" s="5"/>
      <c r="M5" s="5"/>
      <c r="N5" s="5"/>
      <c r="O5" s="5"/>
      <c r="P5" s="5"/>
      <c r="Q5" s="168">
        <f t="shared" si="3"/>
        <v>4</v>
      </c>
      <c r="R5" s="21">
        <f t="shared" si="0"/>
        <v>16</v>
      </c>
      <c r="S5" s="21">
        <f t="shared" si="1"/>
        <v>16</v>
      </c>
      <c r="T5" s="21">
        <f t="shared" si="2"/>
        <v>16</v>
      </c>
    </row>
    <row r="6" spans="1:21" x14ac:dyDescent="0.25">
      <c r="A6" s="5"/>
      <c r="B6" s="169" t="s">
        <v>160</v>
      </c>
      <c r="C6" s="288" t="s">
        <v>1</v>
      </c>
      <c r="D6" s="289"/>
      <c r="E6" s="289"/>
      <c r="F6" s="170" t="s">
        <v>161</v>
      </c>
      <c r="G6" s="5"/>
      <c r="H6" s="5"/>
      <c r="I6" s="5"/>
      <c r="J6" s="5"/>
      <c r="K6" s="5"/>
      <c r="L6" s="5"/>
      <c r="M6" s="5"/>
      <c r="N6" s="5"/>
      <c r="O6" s="5"/>
      <c r="P6" s="5"/>
      <c r="Q6" s="168">
        <f t="shared" si="3"/>
        <v>5</v>
      </c>
      <c r="R6" s="21">
        <f t="shared" si="0"/>
        <v>16</v>
      </c>
      <c r="S6" s="21">
        <f t="shared" si="1"/>
        <v>16</v>
      </c>
      <c r="T6" s="21">
        <f t="shared" si="2"/>
        <v>16</v>
      </c>
    </row>
    <row r="7" spans="1:21" x14ac:dyDescent="0.25">
      <c r="A7" s="5"/>
      <c r="B7" s="169" t="s">
        <v>162</v>
      </c>
      <c r="C7" s="246">
        <v>10</v>
      </c>
      <c r="D7" s="247"/>
      <c r="E7" s="247"/>
      <c r="F7" s="170" t="s">
        <v>174</v>
      </c>
      <c r="G7" s="5"/>
      <c r="H7" s="5"/>
      <c r="I7" s="5"/>
      <c r="J7" s="5"/>
      <c r="K7" s="5"/>
      <c r="L7" s="5"/>
      <c r="M7" s="5"/>
      <c r="N7" s="5"/>
      <c r="O7" s="5"/>
      <c r="P7" s="5"/>
      <c r="Q7" s="168">
        <f t="shared" si="3"/>
        <v>6</v>
      </c>
      <c r="R7" s="21">
        <f t="shared" si="0"/>
        <v>16</v>
      </c>
      <c r="S7" s="21">
        <f t="shared" si="1"/>
        <v>16</v>
      </c>
      <c r="T7" s="21">
        <f t="shared" si="2"/>
        <v>16</v>
      </c>
    </row>
    <row r="8" spans="1:21" x14ac:dyDescent="0.25">
      <c r="A8" s="5"/>
      <c r="B8" s="169" t="s">
        <v>163</v>
      </c>
      <c r="C8" s="246">
        <v>30</v>
      </c>
      <c r="D8" s="247"/>
      <c r="E8" s="247"/>
      <c r="F8" s="170" t="s">
        <v>175</v>
      </c>
      <c r="G8" s="5"/>
      <c r="H8" s="5"/>
      <c r="I8" s="5"/>
      <c r="J8" s="5"/>
      <c r="K8" s="5"/>
      <c r="L8" s="5"/>
      <c r="M8" s="5"/>
      <c r="N8" s="5"/>
      <c r="O8" s="5"/>
      <c r="P8" s="5"/>
      <c r="Q8" s="168">
        <f t="shared" si="3"/>
        <v>7</v>
      </c>
      <c r="R8" s="21">
        <f t="shared" si="0"/>
        <v>16</v>
      </c>
      <c r="S8" s="21">
        <f t="shared" si="1"/>
        <v>16</v>
      </c>
      <c r="T8" s="21">
        <f t="shared" si="2"/>
        <v>16</v>
      </c>
    </row>
    <row r="9" spans="1:21" x14ac:dyDescent="0.25">
      <c r="A9" s="5"/>
      <c r="B9" s="169" t="s">
        <v>241</v>
      </c>
      <c r="C9" s="248">
        <v>200</v>
      </c>
      <c r="D9" s="249"/>
      <c r="E9" s="249"/>
      <c r="F9" s="170" t="s">
        <v>176</v>
      </c>
      <c r="G9" s="5"/>
      <c r="H9" s="5"/>
      <c r="I9" s="5"/>
      <c r="J9" s="5"/>
      <c r="K9" s="5"/>
      <c r="L9" s="5"/>
      <c r="M9" s="5"/>
      <c r="N9" s="5"/>
      <c r="O9" s="5"/>
      <c r="P9" s="5"/>
      <c r="Q9" s="168">
        <f t="shared" si="3"/>
        <v>8</v>
      </c>
      <c r="R9" s="21">
        <f t="shared" si="0"/>
        <v>16</v>
      </c>
      <c r="S9" s="21">
        <f t="shared" si="1"/>
        <v>16</v>
      </c>
      <c r="T9" s="21">
        <f t="shared" si="2"/>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3"/>
        <v>9</v>
      </c>
      <c r="R10" s="21">
        <f t="shared" si="0"/>
        <v>16</v>
      </c>
      <c r="S10" s="21">
        <f t="shared" si="1"/>
        <v>16</v>
      </c>
      <c r="T10" s="21">
        <f t="shared" si="2"/>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3"/>
        <v>10</v>
      </c>
      <c r="R11" s="21">
        <f t="shared" si="0"/>
        <v>16</v>
      </c>
      <c r="S11" s="21">
        <f t="shared" si="1"/>
        <v>16</v>
      </c>
      <c r="T11" s="21">
        <f t="shared" si="2"/>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3"/>
        <v>11</v>
      </c>
      <c r="R12" s="21">
        <f t="shared" si="0"/>
        <v>16</v>
      </c>
      <c r="S12" s="21">
        <f t="shared" si="1"/>
        <v>16</v>
      </c>
      <c r="T12" s="21">
        <f t="shared" si="2"/>
        <v>16</v>
      </c>
    </row>
    <row r="13" spans="1:21" x14ac:dyDescent="0.25">
      <c r="A13" s="5"/>
      <c r="B13" s="169" t="s">
        <v>165</v>
      </c>
      <c r="C13" s="252">
        <f>IF(OR(ISBLANK(C6),ISBLANK(C7),ISBLANK(C8)),"",(C8-C7)*VLOOKUP(C6,VLookups!$A$2:$B$8,2,FALSE))</f>
        <v>4</v>
      </c>
      <c r="D13" s="253">
        <f>IF(OR(ISBLANK($C$6),ISBLANK($C$7),ISBLANK($C$8)),"",(IF(ISBLANK(D8),$C$8,D8)-IF(ISBLANK(D7),$C$7,D7))*VLOOKUP(IF(ISBLANK(D6),$C$6,D6),VLookups!$A$2:$B$8,2,FALSE))</f>
        <v>4</v>
      </c>
      <c r="E13" s="253">
        <f>IF(OR(ISBLANK($C$6),ISBLANK($C$7),ISBLANK($C$8)),"",(IF(ISBLANK(E8),$C$8,E8)-IF(ISBLANK(E7),$C$7,E7))*VLOOKUP(IF(ISBLANK(E6),$C$6,E6),VLookups!$A$2:$B$8,2,FALSE))</f>
        <v>4</v>
      </c>
      <c r="F13" s="171" t="s">
        <v>178</v>
      </c>
      <c r="G13" s="5"/>
      <c r="H13" s="5"/>
      <c r="I13" s="5"/>
      <c r="J13" s="5"/>
      <c r="K13" s="5"/>
      <c r="L13" s="5"/>
      <c r="M13" s="5"/>
      <c r="N13" s="5"/>
      <c r="O13" s="5"/>
      <c r="P13" s="5"/>
      <c r="Q13" s="168">
        <f t="shared" si="3"/>
        <v>12</v>
      </c>
      <c r="R13" s="21" t="str">
        <f t="shared" si="0"/>
        <v/>
      </c>
      <c r="S13" s="21">
        <f t="shared" si="1"/>
        <v>16</v>
      </c>
      <c r="T13" s="21">
        <f t="shared" si="2"/>
        <v>16</v>
      </c>
    </row>
    <row r="14" spans="1:21" x14ac:dyDescent="0.25">
      <c r="A14" s="5"/>
      <c r="B14" s="308" t="s">
        <v>827</v>
      </c>
      <c r="C14" s="307"/>
      <c r="D14" s="307"/>
      <c r="E14" s="307"/>
      <c r="F14" s="309" t="s">
        <v>828</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3"/>
        <v>14</v>
      </c>
      <c r="R16" s="21" t="str">
        <f t="shared" si="4"/>
        <v/>
      </c>
      <c r="S16" s="21" t="str">
        <f t="shared" si="5"/>
        <v/>
      </c>
      <c r="T16" s="21" t="str">
        <f t="shared" si="6"/>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3"/>
        <v>15</v>
      </c>
      <c r="R17" s="21" t="str">
        <f t="shared" si="4"/>
        <v/>
      </c>
      <c r="S17" s="21" t="str">
        <f t="shared" si="5"/>
        <v/>
      </c>
      <c r="T17" s="21" t="str">
        <f t="shared" si="6"/>
        <v/>
      </c>
    </row>
    <row r="18" spans="1:20" x14ac:dyDescent="0.25">
      <c r="A18" s="5"/>
      <c r="B18" s="169" t="s">
        <v>170</v>
      </c>
      <c r="C18" s="246"/>
      <c r="D18" s="247"/>
      <c r="E18" s="247"/>
      <c r="F18" s="170" t="s">
        <v>242</v>
      </c>
      <c r="G18" s="5"/>
      <c r="H18" s="5"/>
      <c r="I18" s="5"/>
      <c r="J18" s="5"/>
      <c r="K18" s="5"/>
      <c r="L18" s="5"/>
      <c r="M18" s="5"/>
      <c r="N18" s="5"/>
      <c r="O18" s="5"/>
      <c r="P18" s="5"/>
      <c r="Q18" s="168">
        <f t="shared" si="3"/>
        <v>16</v>
      </c>
      <c r="R18" s="21" t="str">
        <f t="shared" si="4"/>
        <v/>
      </c>
      <c r="S18" s="21" t="str">
        <f t="shared" si="5"/>
        <v/>
      </c>
      <c r="T18" s="21" t="str">
        <f t="shared" si="6"/>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3"/>
        <v>17</v>
      </c>
      <c r="R19" s="21" t="str">
        <f t="shared" si="4"/>
        <v/>
      </c>
      <c r="S19" s="21" t="str">
        <f t="shared" si="5"/>
        <v/>
      </c>
      <c r="T19" s="21" t="str">
        <f t="shared" si="6"/>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3"/>
        <v>18</v>
      </c>
      <c r="R20" s="21" t="str">
        <f t="shared" si="4"/>
        <v/>
      </c>
      <c r="S20" s="21" t="str">
        <f t="shared" si="5"/>
        <v/>
      </c>
      <c r="T20" s="21" t="str">
        <f t="shared" si="6"/>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8">
        <f t="shared" si="3"/>
        <v>20</v>
      </c>
      <c r="R22" s="21" t="str">
        <f t="shared" si="4"/>
        <v/>
      </c>
      <c r="S22" s="21" t="str">
        <f t="shared" si="5"/>
        <v/>
      </c>
      <c r="T22" s="21" t="str">
        <f t="shared" si="6"/>
        <v/>
      </c>
    </row>
    <row r="23" spans="1:20" x14ac:dyDescent="0.25">
      <c r="A23" s="2"/>
      <c r="B23" s="19" t="str">
        <f>CONCATENATE("Version ",'Change Log'!$B$2," – © 2015-",YEAR('Change Log'!$A$2),", William W. Davis, MSPM, PMP")</f>
        <v>Version 4a – © 2015-2019, William W. Davis, MSPM, PMP</v>
      </c>
      <c r="C23" s="5"/>
      <c r="D23" s="5"/>
      <c r="E23" s="5"/>
      <c r="F23" s="5"/>
      <c r="G23" s="5"/>
      <c r="H23" s="5"/>
      <c r="I23" s="5"/>
      <c r="J23" s="5"/>
      <c r="K23" s="5"/>
      <c r="L23" s="5"/>
      <c r="M23" s="5"/>
      <c r="N23" s="5"/>
      <c r="O23" s="5"/>
      <c r="P23" s="5"/>
      <c r="Q23" s="168">
        <f t="shared" si="3"/>
        <v>21</v>
      </c>
      <c r="R23" s="21" t="str">
        <f t="shared" si="4"/>
        <v/>
      </c>
      <c r="S23" s="21" t="str">
        <f t="shared" si="5"/>
        <v/>
      </c>
      <c r="T23" s="21" t="str">
        <f t="shared" si="6"/>
        <v/>
      </c>
    </row>
    <row r="24" spans="1:20" x14ac:dyDescent="0.25">
      <c r="A24" s="2"/>
      <c r="B24" s="313" t="s">
        <v>146</v>
      </c>
      <c r="C24" s="313"/>
      <c r="D24" s="313"/>
      <c r="E24" s="313"/>
      <c r="F24" s="313"/>
      <c r="G24" s="5"/>
      <c r="H24" s="5"/>
      <c r="I24" s="5"/>
      <c r="J24" s="5"/>
      <c r="K24" s="5"/>
      <c r="L24" s="5"/>
      <c r="M24" s="5"/>
      <c r="N24" s="5"/>
      <c r="O24" s="5"/>
      <c r="P24" s="5"/>
      <c r="Q24" s="168">
        <f t="shared" si="3"/>
        <v>22</v>
      </c>
      <c r="R24" s="21" t="str">
        <f t="shared" si="4"/>
        <v/>
      </c>
      <c r="S24" s="21" t="str">
        <f t="shared" si="5"/>
        <v/>
      </c>
      <c r="T24" s="21" t="str">
        <f t="shared" si="6"/>
        <v/>
      </c>
    </row>
    <row r="25" spans="1:20" x14ac:dyDescent="0.25">
      <c r="A25" s="2"/>
      <c r="B25" s="313" t="s">
        <v>147</v>
      </c>
      <c r="C25" s="313"/>
      <c r="D25" s="313"/>
      <c r="E25" s="313"/>
      <c r="F25" s="313"/>
      <c r="G25" s="5"/>
      <c r="H25" s="5"/>
      <c r="I25" s="5"/>
      <c r="J25" s="5"/>
      <c r="K25" s="5"/>
      <c r="L25" s="5"/>
      <c r="M25" s="5"/>
      <c r="N25" s="5"/>
      <c r="O25" s="5"/>
      <c r="P25" s="5"/>
      <c r="Q25" s="168">
        <f t="shared" si="3"/>
        <v>23</v>
      </c>
      <c r="R25" s="21" t="str">
        <f t="shared" si="4"/>
        <v/>
      </c>
      <c r="S25" s="21" t="str">
        <f t="shared" si="5"/>
        <v/>
      </c>
      <c r="T25" s="21" t="str">
        <f t="shared" si="6"/>
        <v/>
      </c>
    </row>
    <row r="26" spans="1:20" x14ac:dyDescent="0.25">
      <c r="A26" s="2"/>
      <c r="B26" s="313" t="s">
        <v>96</v>
      </c>
      <c r="C26" s="313"/>
      <c r="D26" s="313"/>
      <c r="E26" s="313"/>
      <c r="F26" s="313"/>
      <c r="G26" s="5"/>
      <c r="H26" s="5"/>
      <c r="I26" s="5"/>
      <c r="J26" s="5"/>
      <c r="K26" s="5"/>
      <c r="L26" s="5"/>
      <c r="M26" s="5"/>
      <c r="N26" s="5"/>
      <c r="O26" s="5"/>
      <c r="P26" s="5"/>
      <c r="Q26" s="168">
        <f t="shared" si="3"/>
        <v>24</v>
      </c>
      <c r="R26" s="21" t="str">
        <f t="shared" si="4"/>
        <v/>
      </c>
      <c r="S26" s="21" t="str">
        <f t="shared" si="5"/>
        <v/>
      </c>
      <c r="T26" s="21" t="str">
        <f t="shared" si="6"/>
        <v/>
      </c>
    </row>
    <row r="27" spans="1:20" x14ac:dyDescent="0.25">
      <c r="A27" s="2"/>
      <c r="B27" s="313" t="s">
        <v>230</v>
      </c>
      <c r="C27" s="313"/>
      <c r="D27" s="313"/>
      <c r="E27" s="313"/>
      <c r="F27" s="313"/>
      <c r="G27" s="5"/>
      <c r="H27" s="5"/>
      <c r="I27" s="5"/>
      <c r="J27" s="5"/>
      <c r="K27" s="5"/>
      <c r="L27" s="5"/>
      <c r="M27" s="5"/>
      <c r="N27" s="5"/>
      <c r="O27" s="5"/>
      <c r="P27" s="5"/>
      <c r="Q27" s="168">
        <f t="shared" si="3"/>
        <v>25</v>
      </c>
      <c r="R27" s="21" t="str">
        <f t="shared" si="4"/>
        <v/>
      </c>
      <c r="S27" s="21" t="str">
        <f t="shared" si="5"/>
        <v/>
      </c>
      <c r="T27" s="21" t="str">
        <f t="shared" si="6"/>
        <v/>
      </c>
    </row>
    <row r="28" spans="1:20" x14ac:dyDescent="0.25">
      <c r="A28" s="2"/>
      <c r="B28" s="313" t="s">
        <v>97</v>
      </c>
      <c r="C28" s="313"/>
      <c r="D28" s="313"/>
      <c r="E28" s="313"/>
      <c r="F28" s="313"/>
      <c r="G28" s="5"/>
      <c r="H28" s="5"/>
      <c r="I28" s="5"/>
      <c r="J28" s="5"/>
      <c r="K28" s="5"/>
      <c r="L28" s="5"/>
      <c r="M28" s="5"/>
      <c r="N28" s="5"/>
      <c r="O28" s="5"/>
      <c r="P28" s="5"/>
      <c r="Q28" s="168">
        <f t="shared" si="3"/>
        <v>26</v>
      </c>
      <c r="R28" s="21" t="str">
        <f t="shared" si="4"/>
        <v/>
      </c>
      <c r="S28" s="21" t="str">
        <f t="shared" si="5"/>
        <v/>
      </c>
      <c r="T28" s="21" t="str">
        <f t="shared" si="6"/>
        <v/>
      </c>
    </row>
    <row r="29" spans="1:20" x14ac:dyDescent="0.25">
      <c r="A29" s="2"/>
      <c r="B29" s="162" t="s">
        <v>225</v>
      </c>
      <c r="C29" s="5"/>
      <c r="D29" s="5"/>
      <c r="E29" s="5"/>
      <c r="F29" s="5"/>
      <c r="G29" s="5"/>
      <c r="H29" s="5"/>
      <c r="I29" s="5"/>
      <c r="J29" s="5"/>
      <c r="K29" s="5"/>
      <c r="L29" s="5"/>
      <c r="M29" s="5"/>
      <c r="N29" s="5"/>
      <c r="O29" s="5"/>
      <c r="P29" s="5"/>
      <c r="Q29" s="168">
        <f t="shared" si="3"/>
        <v>27</v>
      </c>
      <c r="R29" s="21" t="str">
        <f t="shared" si="4"/>
        <v/>
      </c>
      <c r="S29" s="21" t="str">
        <f t="shared" si="5"/>
        <v/>
      </c>
      <c r="T29" s="21" t="str">
        <f t="shared" si="6"/>
        <v/>
      </c>
    </row>
    <row r="30" spans="1:20" x14ac:dyDescent="0.25">
      <c r="A30" s="2"/>
      <c r="B30" s="162" t="s">
        <v>94</v>
      </c>
      <c r="C30" s="5"/>
      <c r="D30" s="5"/>
      <c r="E30" s="5"/>
      <c r="F30" s="5"/>
      <c r="G30" s="5"/>
      <c r="H30" s="5"/>
      <c r="I30" s="5"/>
      <c r="J30" s="5"/>
      <c r="K30" s="5"/>
      <c r="L30" s="5"/>
      <c r="M30" s="5"/>
      <c r="N30" s="5"/>
      <c r="O30" s="5"/>
      <c r="P30" s="5"/>
      <c r="Q30" s="168">
        <f t="shared" si="3"/>
        <v>28</v>
      </c>
      <c r="R30" s="21" t="str">
        <f t="shared" si="4"/>
        <v/>
      </c>
      <c r="S30" s="21" t="str">
        <f t="shared" si="5"/>
        <v/>
      </c>
      <c r="T30" s="21" t="str">
        <f t="shared" si="6"/>
        <v/>
      </c>
    </row>
    <row r="31" spans="1:20" x14ac:dyDescent="0.25">
      <c r="A31" s="19"/>
      <c r="B31" s="162" t="s">
        <v>224</v>
      </c>
      <c r="C31" s="5"/>
      <c r="D31" s="5"/>
      <c r="E31" s="5"/>
      <c r="F31" s="5"/>
      <c r="G31" s="5"/>
      <c r="H31" s="5"/>
      <c r="I31" s="5"/>
      <c r="J31" s="5"/>
      <c r="K31" s="5"/>
      <c r="L31" s="5"/>
      <c r="M31" s="5"/>
      <c r="N31" s="5"/>
      <c r="O31" s="5"/>
      <c r="P31" s="5"/>
      <c r="Q31" s="168">
        <f t="shared" si="3"/>
        <v>29</v>
      </c>
      <c r="R31" s="21" t="str">
        <f t="shared" si="4"/>
        <v/>
      </c>
      <c r="S31" s="21" t="str">
        <f t="shared" si="5"/>
        <v/>
      </c>
      <c r="T31" s="21" t="str">
        <f t="shared" si="6"/>
        <v/>
      </c>
    </row>
    <row r="32" spans="1:20" x14ac:dyDescent="0.25">
      <c r="A32" s="19"/>
      <c r="B32" s="162" t="s">
        <v>226</v>
      </c>
      <c r="C32" s="5"/>
      <c r="D32" s="5"/>
      <c r="E32" s="5"/>
      <c r="F32" s="5"/>
      <c r="G32" s="5"/>
      <c r="H32" s="5"/>
      <c r="I32" s="5"/>
      <c r="J32" s="5"/>
      <c r="K32" s="5"/>
      <c r="L32" s="5"/>
      <c r="M32" s="5"/>
      <c r="N32" s="5"/>
      <c r="O32" s="5"/>
      <c r="P32" s="5"/>
      <c r="Q32" s="168">
        <f t="shared" si="3"/>
        <v>30</v>
      </c>
      <c r="R32" s="21" t="str">
        <f t="shared" si="4"/>
        <v/>
      </c>
      <c r="S32" s="21" t="str">
        <f t="shared" si="5"/>
        <v/>
      </c>
      <c r="T32" s="21" t="str">
        <f t="shared" si="6"/>
        <v/>
      </c>
    </row>
    <row r="33" spans="1:20" x14ac:dyDescent="0.25">
      <c r="A33" s="19"/>
      <c r="B33" s="162" t="s">
        <v>809</v>
      </c>
      <c r="C33" s="5"/>
      <c r="D33" s="5"/>
      <c r="E33" s="5"/>
      <c r="F33" s="5"/>
      <c r="G33" s="5"/>
      <c r="H33" s="5"/>
      <c r="I33" s="5"/>
      <c r="J33" s="5"/>
      <c r="K33" s="5"/>
      <c r="L33" s="5"/>
      <c r="M33" s="5"/>
      <c r="N33" s="5"/>
      <c r="O33" s="5"/>
      <c r="P33" s="5"/>
      <c r="Q33" s="168">
        <f t="shared" si="3"/>
        <v>31</v>
      </c>
      <c r="R33" s="21" t="str">
        <f t="shared" si="4"/>
        <v/>
      </c>
      <c r="S33" s="21" t="str">
        <f t="shared" si="5"/>
        <v/>
      </c>
      <c r="T33" s="21" t="str">
        <f t="shared" si="6"/>
        <v/>
      </c>
    </row>
    <row r="34" spans="1:20" x14ac:dyDescent="0.25">
      <c r="A34" s="19"/>
      <c r="B34" s="162" t="s">
        <v>810</v>
      </c>
      <c r="C34" s="5"/>
      <c r="D34" s="5"/>
      <c r="E34" s="5"/>
      <c r="F34" s="5"/>
      <c r="G34" s="5"/>
      <c r="H34" s="5"/>
      <c r="I34" s="5"/>
      <c r="J34" s="5"/>
      <c r="K34" s="5"/>
      <c r="L34" s="5"/>
      <c r="M34" s="5"/>
      <c r="N34" s="5"/>
      <c r="O34" s="5"/>
      <c r="P34" s="5"/>
      <c r="Q34" s="168">
        <f t="shared" si="3"/>
        <v>32</v>
      </c>
      <c r="R34" s="21" t="str">
        <f t="shared" si="4"/>
        <v/>
      </c>
      <c r="S34" s="21" t="str">
        <f t="shared" si="5"/>
        <v/>
      </c>
      <c r="T34" s="21" t="str">
        <f t="shared" si="6"/>
        <v/>
      </c>
    </row>
    <row r="35" spans="1:20" x14ac:dyDescent="0.25">
      <c r="A35" s="2"/>
      <c r="B35" s="162"/>
      <c r="C35" s="5"/>
      <c r="D35" s="5"/>
      <c r="E35" s="5"/>
      <c r="F35" s="5"/>
      <c r="G35" s="5"/>
      <c r="H35" s="5"/>
      <c r="I35" s="5"/>
      <c r="J35" s="5"/>
      <c r="K35" s="5"/>
      <c r="L35" s="5"/>
      <c r="M35" s="5"/>
      <c r="N35" s="5"/>
      <c r="O35" s="5"/>
      <c r="P35" s="5"/>
      <c r="Q35" s="168">
        <f t="shared" si="3"/>
        <v>33</v>
      </c>
      <c r="R35" s="21" t="str">
        <f t="shared" si="4"/>
        <v/>
      </c>
      <c r="S35" s="21" t="str">
        <f t="shared" si="5"/>
        <v/>
      </c>
      <c r="T35" s="21" t="str">
        <f t="shared" si="6"/>
        <v/>
      </c>
    </row>
    <row r="36" spans="1:20" x14ac:dyDescent="0.25">
      <c r="A36" s="2"/>
      <c r="B36" s="162" t="s">
        <v>811</v>
      </c>
      <c r="C36" s="5"/>
      <c r="D36" s="5"/>
      <c r="E36" s="5"/>
      <c r="F36" s="5"/>
      <c r="G36" s="5"/>
      <c r="H36" s="5"/>
      <c r="I36" s="5"/>
      <c r="J36" s="5"/>
      <c r="K36" s="5"/>
      <c r="L36" s="5"/>
      <c r="M36" s="5"/>
      <c r="N36" s="5"/>
      <c r="O36" s="5"/>
      <c r="P36" s="5"/>
      <c r="Q36" s="168">
        <f t="shared" si="3"/>
        <v>34</v>
      </c>
      <c r="R36" s="21" t="str">
        <f t="shared" si="4"/>
        <v/>
      </c>
      <c r="S36" s="21" t="str">
        <f t="shared" si="5"/>
        <v/>
      </c>
      <c r="T36" s="21" t="str">
        <f t="shared" si="6"/>
        <v/>
      </c>
    </row>
    <row r="37" spans="1:20" x14ac:dyDescent="0.25">
      <c r="A37" s="2"/>
      <c r="B37" s="162" t="s">
        <v>93</v>
      </c>
      <c r="C37" s="5"/>
      <c r="D37" s="5"/>
      <c r="E37" s="5"/>
      <c r="F37" s="5"/>
      <c r="G37" s="5"/>
      <c r="H37" s="5"/>
      <c r="I37" s="5"/>
      <c r="J37" s="5"/>
      <c r="K37" s="5"/>
      <c r="L37" s="5"/>
      <c r="M37" s="5"/>
      <c r="N37" s="5"/>
      <c r="O37" s="5"/>
      <c r="P37" s="5"/>
      <c r="Q37" s="168">
        <f t="shared" si="3"/>
        <v>35</v>
      </c>
      <c r="R37" s="21" t="str">
        <f t="shared" si="4"/>
        <v/>
      </c>
      <c r="S37" s="21" t="str">
        <f t="shared" si="5"/>
        <v/>
      </c>
      <c r="T37" s="21" t="str">
        <f t="shared" si="6"/>
        <v/>
      </c>
    </row>
    <row r="38" spans="1:20" x14ac:dyDescent="0.25">
      <c r="B38" s="332" t="s">
        <v>816</v>
      </c>
      <c r="C38" s="332"/>
      <c r="D38" s="292"/>
      <c r="E38" s="292"/>
      <c r="F38" s="292"/>
      <c r="G38" s="292"/>
      <c r="H38" s="292"/>
      <c r="Q38" s="168">
        <f t="shared" si="3"/>
        <v>36</v>
      </c>
      <c r="R38" s="21" t="str">
        <f t="shared" si="4"/>
        <v/>
      </c>
      <c r="S38" s="21" t="str">
        <f t="shared" si="5"/>
        <v/>
      </c>
      <c r="T38" s="21" t="str">
        <f t="shared" si="6"/>
        <v/>
      </c>
    </row>
    <row r="39" spans="1:20" x14ac:dyDescent="0.25">
      <c r="Q39" s="168">
        <f t="shared" si="3"/>
        <v>37</v>
      </c>
      <c r="R39" s="21" t="str">
        <f t="shared" si="4"/>
        <v/>
      </c>
      <c r="S39" s="21" t="str">
        <f t="shared" si="5"/>
        <v/>
      </c>
      <c r="T39" s="21" t="str">
        <f t="shared" si="6"/>
        <v/>
      </c>
    </row>
    <row r="40" spans="1:20" x14ac:dyDescent="0.25">
      <c r="Q40" s="168">
        <f t="shared" si="3"/>
        <v>38</v>
      </c>
      <c r="R40" s="21" t="str">
        <f t="shared" si="4"/>
        <v/>
      </c>
      <c r="S40" s="21" t="str">
        <f t="shared" si="5"/>
        <v/>
      </c>
      <c r="T40" s="21" t="str">
        <f t="shared" si="6"/>
        <v/>
      </c>
    </row>
    <row r="41" spans="1:20" x14ac:dyDescent="0.25">
      <c r="Q41" s="168">
        <f t="shared" si="3"/>
        <v>39</v>
      </c>
      <c r="R41" s="21" t="str">
        <f t="shared" si="4"/>
        <v/>
      </c>
      <c r="S41" s="21" t="str">
        <f t="shared" si="5"/>
        <v/>
      </c>
      <c r="T41" s="21" t="str">
        <f t="shared" si="6"/>
        <v/>
      </c>
    </row>
    <row r="42" spans="1:20" x14ac:dyDescent="0.25">
      <c r="Q42" s="168">
        <f t="shared" si="3"/>
        <v>40</v>
      </c>
      <c r="R42" s="21" t="str">
        <f t="shared" si="4"/>
        <v/>
      </c>
      <c r="S42" s="21" t="str">
        <f t="shared" si="5"/>
        <v/>
      </c>
      <c r="T42" s="21" t="str">
        <f t="shared" si="6"/>
        <v/>
      </c>
    </row>
    <row r="43" spans="1:20" x14ac:dyDescent="0.25">
      <c r="Q43" s="168">
        <f t="shared" si="3"/>
        <v>41</v>
      </c>
      <c r="R43" s="21" t="str">
        <f t="shared" si="4"/>
        <v/>
      </c>
      <c r="S43" s="21" t="str">
        <f t="shared" si="5"/>
        <v/>
      </c>
      <c r="T43" s="21" t="str">
        <f t="shared" si="6"/>
        <v/>
      </c>
    </row>
    <row r="44" spans="1:20" x14ac:dyDescent="0.25">
      <c r="Q44" s="168">
        <f t="shared" si="3"/>
        <v>42</v>
      </c>
      <c r="R44" s="21" t="str">
        <f t="shared" si="4"/>
        <v/>
      </c>
      <c r="S44" s="21" t="str">
        <f t="shared" si="5"/>
        <v/>
      </c>
      <c r="T44" s="21" t="str">
        <f t="shared" si="6"/>
        <v/>
      </c>
    </row>
    <row r="45" spans="1:20" x14ac:dyDescent="0.25">
      <c r="Q45" s="168">
        <f t="shared" si="3"/>
        <v>43</v>
      </c>
      <c r="R45" s="21" t="str">
        <f t="shared" si="4"/>
        <v/>
      </c>
      <c r="S45" s="21" t="str">
        <f t="shared" si="5"/>
        <v/>
      </c>
      <c r="T45" s="21" t="str">
        <f t="shared" si="6"/>
        <v/>
      </c>
    </row>
    <row r="46" spans="1:20" x14ac:dyDescent="0.25">
      <c r="Q46" s="168">
        <f t="shared" si="3"/>
        <v>44</v>
      </c>
      <c r="R46" s="21" t="str">
        <f t="shared" si="4"/>
        <v/>
      </c>
      <c r="S46" s="21" t="str">
        <f t="shared" si="5"/>
        <v/>
      </c>
      <c r="T46" s="21" t="str">
        <f t="shared" si="6"/>
        <v/>
      </c>
    </row>
    <row r="47" spans="1:20" x14ac:dyDescent="0.25">
      <c r="A47"/>
      <c r="Q47" s="168">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8">
        <f t="shared" si="3"/>
        <v>46</v>
      </c>
      <c r="R48" s="21" t="str">
        <f t="shared" si="7"/>
        <v/>
      </c>
      <c r="S48" s="21" t="str">
        <f t="shared" si="8"/>
        <v/>
      </c>
      <c r="T48" s="21" t="str">
        <f t="shared" si="9"/>
        <v/>
      </c>
    </row>
    <row r="49" spans="1:20" x14ac:dyDescent="0.25">
      <c r="A49"/>
      <c r="Q49" s="168">
        <f t="shared" si="3"/>
        <v>47</v>
      </c>
      <c r="R49" s="21" t="str">
        <f t="shared" si="7"/>
        <v/>
      </c>
      <c r="S49" s="21" t="str">
        <f t="shared" si="8"/>
        <v/>
      </c>
      <c r="T49" s="21" t="str">
        <f t="shared" si="9"/>
        <v/>
      </c>
    </row>
    <row r="50" spans="1:20" x14ac:dyDescent="0.25">
      <c r="A50"/>
      <c r="Q50" s="168">
        <f t="shared" si="3"/>
        <v>48</v>
      </c>
      <c r="R50" s="21" t="str">
        <f t="shared" si="7"/>
        <v/>
      </c>
      <c r="S50" s="21" t="str">
        <f t="shared" si="8"/>
        <v/>
      </c>
      <c r="T50" s="21" t="str">
        <f t="shared" si="9"/>
        <v/>
      </c>
    </row>
    <row r="51" spans="1:20" x14ac:dyDescent="0.25">
      <c r="A51"/>
      <c r="Q51" s="168">
        <f t="shared" si="3"/>
        <v>49</v>
      </c>
      <c r="R51" s="21" t="str">
        <f t="shared" si="7"/>
        <v/>
      </c>
      <c r="S51" s="21" t="str">
        <f t="shared" si="8"/>
        <v/>
      </c>
      <c r="T51" s="21" t="str">
        <f t="shared" si="9"/>
        <v/>
      </c>
    </row>
    <row r="52" spans="1:20" x14ac:dyDescent="0.25">
      <c r="A52"/>
      <c r="Q52" s="168">
        <f t="shared" si="3"/>
        <v>50</v>
      </c>
      <c r="R52" s="21" t="str">
        <f t="shared" si="7"/>
        <v/>
      </c>
      <c r="S52" s="21" t="str">
        <f t="shared" si="8"/>
        <v/>
      </c>
      <c r="T52" s="21" t="str">
        <f t="shared" si="9"/>
        <v/>
      </c>
    </row>
    <row r="53" spans="1:20" x14ac:dyDescent="0.25">
      <c r="A53"/>
      <c r="Q53" s="168">
        <f t="shared" si="3"/>
        <v>51</v>
      </c>
      <c r="R53" s="21" t="str">
        <f t="shared" si="7"/>
        <v/>
      </c>
      <c r="S53" s="21" t="str">
        <f t="shared" si="8"/>
        <v/>
      </c>
      <c r="T53" s="21" t="str">
        <f t="shared" si="9"/>
        <v/>
      </c>
    </row>
    <row r="54" spans="1:20" x14ac:dyDescent="0.25">
      <c r="A54"/>
      <c r="Q54" s="168">
        <f t="shared" si="3"/>
        <v>52</v>
      </c>
      <c r="R54" s="21" t="str">
        <f t="shared" si="7"/>
        <v/>
      </c>
      <c r="S54" s="21" t="str">
        <f t="shared" si="8"/>
        <v/>
      </c>
      <c r="T54" s="21" t="str">
        <f t="shared" si="9"/>
        <v/>
      </c>
    </row>
    <row r="55" spans="1:20" x14ac:dyDescent="0.25">
      <c r="A55"/>
      <c r="Q55" s="168">
        <f t="shared" si="3"/>
        <v>53</v>
      </c>
      <c r="R55" s="21" t="str">
        <f t="shared" si="7"/>
        <v/>
      </c>
      <c r="S55" s="21" t="str">
        <f t="shared" si="8"/>
        <v/>
      </c>
      <c r="T55" s="21" t="str">
        <f t="shared" si="9"/>
        <v/>
      </c>
    </row>
    <row r="56" spans="1:20" x14ac:dyDescent="0.25">
      <c r="A56"/>
      <c r="Q56" s="168">
        <f t="shared" si="3"/>
        <v>54</v>
      </c>
      <c r="R56" s="21" t="str">
        <f t="shared" si="7"/>
        <v/>
      </c>
      <c r="S56" s="21" t="str">
        <f t="shared" si="8"/>
        <v/>
      </c>
      <c r="T56" s="21" t="str">
        <f t="shared" si="9"/>
        <v/>
      </c>
    </row>
    <row r="57" spans="1:20" x14ac:dyDescent="0.25">
      <c r="A57"/>
      <c r="Q57" s="168">
        <f t="shared" si="3"/>
        <v>55</v>
      </c>
      <c r="R57" s="21" t="str">
        <f t="shared" si="7"/>
        <v/>
      </c>
      <c r="S57" s="21" t="str">
        <f t="shared" si="8"/>
        <v/>
      </c>
      <c r="T57" s="21" t="str">
        <f t="shared" si="9"/>
        <v/>
      </c>
    </row>
    <row r="58" spans="1:20" x14ac:dyDescent="0.25">
      <c r="A58"/>
      <c r="Q58" s="168">
        <f t="shared" si="3"/>
        <v>56</v>
      </c>
      <c r="R58" s="21" t="str">
        <f t="shared" si="7"/>
        <v/>
      </c>
      <c r="S58" s="21" t="str">
        <f t="shared" si="8"/>
        <v/>
      </c>
      <c r="T58" s="21" t="str">
        <f t="shared" si="9"/>
        <v/>
      </c>
    </row>
    <row r="59" spans="1:20" x14ac:dyDescent="0.25">
      <c r="A59"/>
      <c r="Q59" s="168">
        <f t="shared" si="3"/>
        <v>57</v>
      </c>
      <c r="R59" s="21" t="str">
        <f t="shared" si="7"/>
        <v/>
      </c>
      <c r="S59" s="21" t="str">
        <f t="shared" si="8"/>
        <v/>
      </c>
      <c r="T59" s="21" t="str">
        <f t="shared" si="9"/>
        <v/>
      </c>
    </row>
    <row r="60" spans="1:20" x14ac:dyDescent="0.25">
      <c r="A60"/>
      <c r="Q60" s="168">
        <f t="shared" si="3"/>
        <v>58</v>
      </c>
      <c r="R60" s="21" t="str">
        <f t="shared" si="7"/>
        <v/>
      </c>
      <c r="S60" s="21" t="str">
        <f t="shared" si="8"/>
        <v/>
      </c>
      <c r="T60" s="21" t="str">
        <f t="shared" si="9"/>
        <v/>
      </c>
    </row>
    <row r="61" spans="1:20" x14ac:dyDescent="0.25">
      <c r="A61"/>
      <c r="Q61" s="168">
        <f t="shared" si="3"/>
        <v>59</v>
      </c>
      <c r="R61" s="21" t="str">
        <f t="shared" si="7"/>
        <v/>
      </c>
      <c r="S61" s="21" t="str">
        <f t="shared" si="8"/>
        <v/>
      </c>
      <c r="T61" s="21" t="str">
        <f t="shared" si="9"/>
        <v/>
      </c>
    </row>
    <row r="62" spans="1:20" x14ac:dyDescent="0.25">
      <c r="A62"/>
      <c r="Q62" s="168">
        <f t="shared" si="3"/>
        <v>60</v>
      </c>
      <c r="R62" s="21" t="str">
        <f t="shared" si="7"/>
        <v/>
      </c>
      <c r="S62" s="21" t="str">
        <f t="shared" si="8"/>
        <v/>
      </c>
      <c r="T62" s="21" t="str">
        <f t="shared" si="9"/>
        <v/>
      </c>
    </row>
    <row r="63" spans="1:20" x14ac:dyDescent="0.25">
      <c r="A63"/>
      <c r="Q63" s="168">
        <f t="shared" si="3"/>
        <v>61</v>
      </c>
      <c r="R63" s="21" t="str">
        <f t="shared" si="7"/>
        <v/>
      </c>
      <c r="S63" s="21" t="str">
        <f t="shared" si="8"/>
        <v/>
      </c>
      <c r="T63" s="21" t="str">
        <f t="shared" si="9"/>
        <v/>
      </c>
    </row>
    <row r="64" spans="1:20" x14ac:dyDescent="0.25">
      <c r="A64"/>
      <c r="Q64" s="168">
        <f t="shared" si="3"/>
        <v>62</v>
      </c>
      <c r="R64" s="21" t="str">
        <f t="shared" si="7"/>
        <v/>
      </c>
      <c r="S64" s="21" t="str">
        <f t="shared" si="8"/>
        <v/>
      </c>
      <c r="T64" s="21" t="str">
        <f t="shared" si="9"/>
        <v/>
      </c>
    </row>
    <row r="65" spans="1:20" x14ac:dyDescent="0.25">
      <c r="A65"/>
      <c r="Q65" s="168">
        <f t="shared" si="3"/>
        <v>63</v>
      </c>
      <c r="R65" s="21" t="str">
        <f t="shared" si="7"/>
        <v/>
      </c>
      <c r="S65" s="21" t="str">
        <f t="shared" si="8"/>
        <v/>
      </c>
      <c r="T65" s="21" t="str">
        <f t="shared" si="9"/>
        <v/>
      </c>
    </row>
    <row r="66" spans="1:20" x14ac:dyDescent="0.25">
      <c r="A66"/>
      <c r="Q66" s="168">
        <f t="shared" si="3"/>
        <v>64</v>
      </c>
      <c r="R66" s="21" t="str">
        <f t="shared" si="7"/>
        <v/>
      </c>
      <c r="S66" s="21" t="str">
        <f t="shared" si="8"/>
        <v/>
      </c>
      <c r="T66" s="21" t="str">
        <f t="shared" si="9"/>
        <v/>
      </c>
    </row>
    <row r="67" spans="1:20" x14ac:dyDescent="0.25">
      <c r="A67"/>
      <c r="Q67" s="168">
        <f t="shared" si="3"/>
        <v>65</v>
      </c>
      <c r="R67" s="21" t="str">
        <f t="shared" si="7"/>
        <v/>
      </c>
      <c r="S67" s="21" t="str">
        <f t="shared" si="8"/>
        <v/>
      </c>
      <c r="T67" s="21" t="str">
        <f t="shared" si="9"/>
        <v/>
      </c>
    </row>
    <row r="68" spans="1:20" x14ac:dyDescent="0.25">
      <c r="A68"/>
      <c r="Q68" s="168">
        <f t="shared" si="3"/>
        <v>66</v>
      </c>
      <c r="R68" s="21" t="str">
        <f t="shared" si="7"/>
        <v/>
      </c>
      <c r="S68" s="21" t="str">
        <f t="shared" si="8"/>
        <v/>
      </c>
      <c r="T68" s="21" t="str">
        <f t="shared" si="9"/>
        <v/>
      </c>
    </row>
    <row r="69" spans="1:20" x14ac:dyDescent="0.25">
      <c r="A69"/>
      <c r="Q69" s="168">
        <f t="shared" ref="Q69:Q102" si="10">Q68+1</f>
        <v>67</v>
      </c>
      <c r="R69" s="21" t="str">
        <f t="shared" si="7"/>
        <v/>
      </c>
      <c r="S69" s="21" t="str">
        <f t="shared" si="8"/>
        <v/>
      </c>
      <c r="T69" s="21" t="str">
        <f t="shared" si="9"/>
        <v/>
      </c>
    </row>
    <row r="70" spans="1:20" x14ac:dyDescent="0.25">
      <c r="A70"/>
      <c r="Q70" s="168">
        <f t="shared" si="10"/>
        <v>68</v>
      </c>
      <c r="R70" s="21" t="str">
        <f t="shared" si="7"/>
        <v/>
      </c>
      <c r="S70" s="21" t="str">
        <f t="shared" si="8"/>
        <v/>
      </c>
      <c r="T70" s="21" t="str">
        <f t="shared" si="9"/>
        <v/>
      </c>
    </row>
    <row r="71" spans="1:20" x14ac:dyDescent="0.25">
      <c r="A71"/>
      <c r="Q71" s="168">
        <f t="shared" si="10"/>
        <v>69</v>
      </c>
      <c r="R71" s="21" t="str">
        <f t="shared" si="7"/>
        <v/>
      </c>
      <c r="S71" s="21" t="str">
        <f t="shared" si="8"/>
        <v/>
      </c>
      <c r="T71" s="21" t="str">
        <f t="shared" si="9"/>
        <v/>
      </c>
    </row>
    <row r="72" spans="1:20" x14ac:dyDescent="0.25">
      <c r="A72"/>
      <c r="Q72" s="168">
        <f t="shared" si="10"/>
        <v>70</v>
      </c>
      <c r="R72" s="21" t="str">
        <f t="shared" si="7"/>
        <v/>
      </c>
      <c r="S72" s="21" t="str">
        <f t="shared" si="8"/>
        <v/>
      </c>
      <c r="T72" s="21" t="str">
        <f t="shared" si="9"/>
        <v/>
      </c>
    </row>
    <row r="73" spans="1:20" x14ac:dyDescent="0.25">
      <c r="A73"/>
      <c r="Q73" s="168">
        <f t="shared" si="10"/>
        <v>71</v>
      </c>
      <c r="R73" s="21" t="str">
        <f t="shared" si="7"/>
        <v/>
      </c>
      <c r="S73" s="21" t="str">
        <f t="shared" si="8"/>
        <v/>
      </c>
      <c r="T73" s="21" t="str">
        <f t="shared" si="9"/>
        <v/>
      </c>
    </row>
    <row r="74" spans="1:20" x14ac:dyDescent="0.25">
      <c r="A74"/>
      <c r="Q74" s="168">
        <f t="shared" si="10"/>
        <v>72</v>
      </c>
      <c r="R74" s="21" t="str">
        <f t="shared" si="7"/>
        <v/>
      </c>
      <c r="S74" s="21" t="str">
        <f t="shared" si="8"/>
        <v/>
      </c>
      <c r="T74" s="21" t="str">
        <f t="shared" si="9"/>
        <v/>
      </c>
    </row>
    <row r="75" spans="1:20" x14ac:dyDescent="0.25">
      <c r="A75"/>
      <c r="Q75" s="168">
        <f t="shared" si="10"/>
        <v>73</v>
      </c>
      <c r="R75" s="21" t="str">
        <f t="shared" si="7"/>
        <v/>
      </c>
      <c r="S75" s="21" t="str">
        <f t="shared" si="8"/>
        <v/>
      </c>
      <c r="T75" s="21" t="str">
        <f t="shared" si="9"/>
        <v/>
      </c>
    </row>
    <row r="76" spans="1:20" x14ac:dyDescent="0.25">
      <c r="A76"/>
      <c r="Q76" s="168">
        <f t="shared" si="10"/>
        <v>74</v>
      </c>
      <c r="R76" s="21" t="str">
        <f t="shared" si="7"/>
        <v/>
      </c>
      <c r="S76" s="21" t="str">
        <f t="shared" si="8"/>
        <v/>
      </c>
      <c r="T76" s="21" t="str">
        <f t="shared" si="9"/>
        <v/>
      </c>
    </row>
    <row r="77" spans="1:20" x14ac:dyDescent="0.25">
      <c r="A77"/>
      <c r="Q77" s="168">
        <f t="shared" si="10"/>
        <v>75</v>
      </c>
      <c r="R77" s="21" t="str">
        <f t="shared" si="7"/>
        <v/>
      </c>
      <c r="S77" s="21" t="str">
        <f t="shared" si="8"/>
        <v/>
      </c>
      <c r="T77" s="21" t="str">
        <f t="shared" si="9"/>
        <v/>
      </c>
    </row>
    <row r="78" spans="1:20" x14ac:dyDescent="0.25">
      <c r="A78"/>
      <c r="Q78" s="168">
        <f t="shared" si="10"/>
        <v>76</v>
      </c>
      <c r="R78" s="21" t="str">
        <f t="shared" si="7"/>
        <v/>
      </c>
      <c r="S78" s="21" t="str">
        <f t="shared" si="8"/>
        <v/>
      </c>
      <c r="T78" s="21" t="str">
        <f t="shared" si="9"/>
        <v/>
      </c>
    </row>
    <row r="79" spans="1:20" x14ac:dyDescent="0.25">
      <c r="A79"/>
      <c r="Q79" s="168">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8">
        <f t="shared" si="10"/>
        <v>78</v>
      </c>
      <c r="R80" s="21" t="str">
        <f t="shared" si="11"/>
        <v/>
      </c>
      <c r="S80" s="21" t="str">
        <f t="shared" si="12"/>
        <v/>
      </c>
      <c r="T80" s="21" t="str">
        <f t="shared" si="13"/>
        <v/>
      </c>
    </row>
    <row r="81" spans="1:20" x14ac:dyDescent="0.25">
      <c r="A81"/>
      <c r="Q81" s="168">
        <f t="shared" si="10"/>
        <v>79</v>
      </c>
      <c r="R81" s="21" t="str">
        <f t="shared" si="11"/>
        <v/>
      </c>
      <c r="S81" s="21" t="str">
        <f t="shared" si="12"/>
        <v/>
      </c>
      <c r="T81" s="21" t="str">
        <f t="shared" si="13"/>
        <v/>
      </c>
    </row>
    <row r="82" spans="1:20" x14ac:dyDescent="0.25">
      <c r="A82"/>
      <c r="Q82" s="168">
        <f t="shared" si="10"/>
        <v>80</v>
      </c>
      <c r="R82" s="21" t="str">
        <f t="shared" si="11"/>
        <v/>
      </c>
      <c r="S82" s="21" t="str">
        <f t="shared" si="12"/>
        <v/>
      </c>
      <c r="T82" s="21" t="str">
        <f t="shared" si="13"/>
        <v/>
      </c>
    </row>
    <row r="83" spans="1:20" x14ac:dyDescent="0.25">
      <c r="A83"/>
      <c r="Q83" s="168">
        <f t="shared" si="10"/>
        <v>81</v>
      </c>
      <c r="R83" s="21" t="str">
        <f t="shared" si="11"/>
        <v/>
      </c>
      <c r="S83" s="21" t="str">
        <f t="shared" si="12"/>
        <v/>
      </c>
      <c r="T83" s="21" t="str">
        <f t="shared" si="13"/>
        <v/>
      </c>
    </row>
    <row r="84" spans="1:20" x14ac:dyDescent="0.25">
      <c r="A84"/>
      <c r="Q84" s="168">
        <f t="shared" si="10"/>
        <v>82</v>
      </c>
      <c r="R84" s="21" t="str">
        <f t="shared" si="11"/>
        <v/>
      </c>
      <c r="S84" s="21" t="str">
        <f t="shared" si="12"/>
        <v/>
      </c>
      <c r="T84" s="21" t="str">
        <f t="shared" si="13"/>
        <v/>
      </c>
    </row>
    <row r="85" spans="1:20" x14ac:dyDescent="0.25">
      <c r="A85"/>
      <c r="Q85" s="168">
        <f t="shared" si="10"/>
        <v>83</v>
      </c>
      <c r="R85" s="21" t="str">
        <f t="shared" si="11"/>
        <v/>
      </c>
      <c r="S85" s="21" t="str">
        <f t="shared" si="12"/>
        <v/>
      </c>
      <c r="T85" s="21" t="str">
        <f t="shared" si="13"/>
        <v/>
      </c>
    </row>
    <row r="86" spans="1:20" x14ac:dyDescent="0.25">
      <c r="A86"/>
      <c r="Q86" s="168">
        <f t="shared" si="10"/>
        <v>84</v>
      </c>
      <c r="R86" s="21" t="str">
        <f t="shared" si="11"/>
        <v/>
      </c>
      <c r="S86" s="21" t="str">
        <f t="shared" si="12"/>
        <v/>
      </c>
      <c r="T86" s="21" t="str">
        <f t="shared" si="13"/>
        <v/>
      </c>
    </row>
    <row r="87" spans="1:20" x14ac:dyDescent="0.25">
      <c r="A87"/>
      <c r="Q87" s="168">
        <f t="shared" si="10"/>
        <v>85</v>
      </c>
      <c r="R87" s="21" t="str">
        <f t="shared" si="11"/>
        <v/>
      </c>
      <c r="S87" s="21" t="str">
        <f t="shared" si="12"/>
        <v/>
      </c>
      <c r="T87" s="21" t="str">
        <f t="shared" si="13"/>
        <v/>
      </c>
    </row>
    <row r="88" spans="1:20" x14ac:dyDescent="0.25">
      <c r="A88"/>
      <c r="Q88" s="168">
        <f t="shared" si="10"/>
        <v>86</v>
      </c>
      <c r="R88" s="21" t="str">
        <f t="shared" si="11"/>
        <v/>
      </c>
      <c r="S88" s="21" t="str">
        <f t="shared" si="12"/>
        <v/>
      </c>
      <c r="T88" s="21" t="str">
        <f t="shared" si="13"/>
        <v/>
      </c>
    </row>
    <row r="89" spans="1:20" x14ac:dyDescent="0.25">
      <c r="A89"/>
      <c r="Q89" s="168">
        <f t="shared" si="10"/>
        <v>87</v>
      </c>
      <c r="R89" s="21" t="str">
        <f t="shared" si="11"/>
        <v/>
      </c>
      <c r="S89" s="21" t="str">
        <f t="shared" si="12"/>
        <v/>
      </c>
      <c r="T89" s="21" t="str">
        <f t="shared" si="13"/>
        <v/>
      </c>
    </row>
    <row r="90" spans="1:20" x14ac:dyDescent="0.25">
      <c r="A90"/>
      <c r="Q90" s="168">
        <f t="shared" si="10"/>
        <v>88</v>
      </c>
      <c r="R90" s="21" t="str">
        <f t="shared" si="11"/>
        <v/>
      </c>
      <c r="S90" s="21" t="str">
        <f t="shared" si="12"/>
        <v/>
      </c>
      <c r="T90" s="21" t="str">
        <f t="shared" si="13"/>
        <v/>
      </c>
    </row>
    <row r="91" spans="1:20" x14ac:dyDescent="0.25">
      <c r="A91"/>
      <c r="Q91" s="168">
        <f t="shared" si="10"/>
        <v>89</v>
      </c>
      <c r="R91" s="21" t="str">
        <f t="shared" si="11"/>
        <v/>
      </c>
      <c r="S91" s="21" t="str">
        <f t="shared" si="12"/>
        <v/>
      </c>
      <c r="T91" s="21" t="str">
        <f t="shared" si="13"/>
        <v/>
      </c>
    </row>
    <row r="92" spans="1:20" x14ac:dyDescent="0.25">
      <c r="A92"/>
      <c r="Q92" s="168">
        <f t="shared" si="10"/>
        <v>90</v>
      </c>
      <c r="R92" s="21" t="str">
        <f t="shared" si="11"/>
        <v/>
      </c>
      <c r="S92" s="21" t="str">
        <f t="shared" si="12"/>
        <v/>
      </c>
      <c r="T92" s="21" t="str">
        <f t="shared" si="13"/>
        <v/>
      </c>
    </row>
    <row r="93" spans="1:20" x14ac:dyDescent="0.25">
      <c r="A93"/>
      <c r="Q93" s="168">
        <f t="shared" si="10"/>
        <v>91</v>
      </c>
      <c r="R93" s="21" t="str">
        <f t="shared" si="11"/>
        <v/>
      </c>
      <c r="S93" s="21" t="str">
        <f t="shared" si="12"/>
        <v/>
      </c>
      <c r="T93" s="21" t="str">
        <f t="shared" si="13"/>
        <v/>
      </c>
    </row>
    <row r="94" spans="1:20" x14ac:dyDescent="0.25">
      <c r="A94"/>
      <c r="Q94" s="168">
        <f t="shared" si="10"/>
        <v>92</v>
      </c>
      <c r="R94" s="21" t="str">
        <f t="shared" si="11"/>
        <v/>
      </c>
      <c r="S94" s="21" t="str">
        <f t="shared" si="12"/>
        <v/>
      </c>
      <c r="T94" s="21" t="str">
        <f t="shared" si="13"/>
        <v/>
      </c>
    </row>
    <row r="95" spans="1:20" x14ac:dyDescent="0.25">
      <c r="A95"/>
      <c r="Q95" s="168">
        <f t="shared" si="10"/>
        <v>93</v>
      </c>
      <c r="R95" s="21" t="str">
        <f t="shared" si="11"/>
        <v/>
      </c>
      <c r="S95" s="21" t="str">
        <f t="shared" si="12"/>
        <v/>
      </c>
      <c r="T95" s="21" t="str">
        <f t="shared" si="13"/>
        <v/>
      </c>
    </row>
    <row r="96" spans="1:20" x14ac:dyDescent="0.25">
      <c r="A96"/>
      <c r="Q96" s="168">
        <f t="shared" si="10"/>
        <v>94</v>
      </c>
      <c r="R96" s="21" t="str">
        <f t="shared" si="11"/>
        <v/>
      </c>
      <c r="S96" s="21" t="str">
        <f t="shared" si="12"/>
        <v/>
      </c>
      <c r="T96" s="21" t="str">
        <f t="shared" si="13"/>
        <v/>
      </c>
    </row>
    <row r="97" spans="1:20" x14ac:dyDescent="0.25">
      <c r="A97"/>
      <c r="Q97" s="168">
        <f t="shared" si="10"/>
        <v>95</v>
      </c>
      <c r="R97" s="21" t="str">
        <f t="shared" si="11"/>
        <v/>
      </c>
      <c r="S97" s="21" t="str">
        <f t="shared" si="12"/>
        <v/>
      </c>
      <c r="T97" s="21" t="str">
        <f t="shared" si="13"/>
        <v/>
      </c>
    </row>
    <row r="98" spans="1:20" x14ac:dyDescent="0.25">
      <c r="A98"/>
      <c r="Q98" s="168">
        <f t="shared" si="10"/>
        <v>96</v>
      </c>
      <c r="R98" s="21" t="str">
        <f t="shared" si="11"/>
        <v/>
      </c>
      <c r="S98" s="21" t="str">
        <f t="shared" si="12"/>
        <v/>
      </c>
      <c r="T98" s="21" t="str">
        <f t="shared" si="13"/>
        <v/>
      </c>
    </row>
    <row r="99" spans="1:20" x14ac:dyDescent="0.25">
      <c r="A99"/>
      <c r="Q99" s="168">
        <f t="shared" si="10"/>
        <v>97</v>
      </c>
      <c r="R99" s="21" t="str">
        <f t="shared" si="11"/>
        <v/>
      </c>
      <c r="S99" s="21" t="str">
        <f t="shared" si="12"/>
        <v/>
      </c>
      <c r="T99" s="21" t="str">
        <f t="shared" si="13"/>
        <v/>
      </c>
    </row>
    <row r="100" spans="1:20" x14ac:dyDescent="0.25">
      <c r="A100"/>
      <c r="Q100" s="168">
        <f t="shared" si="10"/>
        <v>98</v>
      </c>
      <c r="R100" s="21" t="str">
        <f t="shared" si="11"/>
        <v/>
      </c>
      <c r="S100" s="21" t="str">
        <f t="shared" si="12"/>
        <v/>
      </c>
      <c r="T100" s="21" t="str">
        <f t="shared" si="13"/>
        <v/>
      </c>
    </row>
    <row r="101" spans="1:20" x14ac:dyDescent="0.25">
      <c r="A101"/>
      <c r="Q101" s="168">
        <f t="shared" si="10"/>
        <v>99</v>
      </c>
      <c r="R101" s="21" t="str">
        <f t="shared" si="11"/>
        <v/>
      </c>
      <c r="S101" s="21" t="str">
        <f t="shared" si="12"/>
        <v/>
      </c>
      <c r="T101" s="21" t="str">
        <f t="shared" si="13"/>
        <v/>
      </c>
    </row>
    <row r="102" spans="1:20" x14ac:dyDescent="0.25">
      <c r="A102"/>
      <c r="Q102" s="168">
        <f t="shared" si="10"/>
        <v>100</v>
      </c>
      <c r="R102" s="21" t="str">
        <f t="shared" si="11"/>
        <v/>
      </c>
      <c r="S102" s="21" t="str">
        <f t="shared" si="12"/>
        <v/>
      </c>
      <c r="T102" s="21" t="str">
        <f t="shared" si="13"/>
        <v/>
      </c>
    </row>
    <row r="103" spans="1:20" x14ac:dyDescent="0.25">
      <c r="A103"/>
      <c r="Q103" s="168"/>
      <c r="R103" s="240">
        <f>SQRT(SUM(R2:R102))</f>
        <v>13.266499161421599</v>
      </c>
      <c r="S103" s="240">
        <f t="shared" ref="S103:T103" si="14">SQRT(SUM(S2:S102))</f>
        <v>13.856406460551018</v>
      </c>
      <c r="T103" s="240">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VLookups!$A$2:$A$8</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8" t="s">
        <v>40</v>
      </c>
      <c r="B1" s="59" t="s">
        <v>41</v>
      </c>
      <c r="C1" s="60" t="s">
        <v>52</v>
      </c>
      <c r="D1" s="60" t="s">
        <v>6</v>
      </c>
      <c r="E1" s="60" t="s">
        <v>53</v>
      </c>
    </row>
    <row r="2" spans="1:15" x14ac:dyDescent="0.25">
      <c r="A2" s="61" t="s">
        <v>14</v>
      </c>
      <c r="B2" s="229">
        <v>7.0710678118654752E-2</v>
      </c>
      <c r="C2" s="62">
        <v>1</v>
      </c>
      <c r="D2" s="62">
        <v>98</v>
      </c>
      <c r="E2" s="62">
        <v>1</v>
      </c>
      <c r="G2" s="61"/>
      <c r="H2" s="63" t="s">
        <v>62</v>
      </c>
      <c r="I2" s="63"/>
      <c r="J2" s="63"/>
      <c r="K2" s="63"/>
      <c r="L2" s="63"/>
      <c r="M2" s="63"/>
      <c r="N2" s="63"/>
      <c r="O2" s="64"/>
    </row>
    <row r="3" spans="1:15" x14ac:dyDescent="0.25">
      <c r="A3" s="61" t="s">
        <v>0</v>
      </c>
      <c r="B3" s="229">
        <f>(($B$5-$B$2)/3)+B2</f>
        <v>0.11380711874576985</v>
      </c>
      <c r="C3" s="62">
        <v>3</v>
      </c>
      <c r="D3" s="62">
        <v>94</v>
      </c>
      <c r="E3" s="62">
        <v>3</v>
      </c>
      <c r="G3" s="229"/>
      <c r="H3" s="5" t="s">
        <v>63</v>
      </c>
      <c r="I3" s="5"/>
      <c r="J3" s="5"/>
      <c r="K3" s="5"/>
      <c r="L3" s="5"/>
      <c r="M3" s="5"/>
      <c r="N3" s="5"/>
      <c r="O3" s="65"/>
    </row>
    <row r="4" spans="1:15" x14ac:dyDescent="0.25">
      <c r="A4" s="61" t="s">
        <v>3</v>
      </c>
      <c r="B4" s="229">
        <f>(($B$5-$B$2)/3)+B3</f>
        <v>0.15690355937288494</v>
      </c>
      <c r="C4" s="62">
        <v>5</v>
      </c>
      <c r="D4" s="62">
        <v>90</v>
      </c>
      <c r="E4" s="62">
        <v>5</v>
      </c>
      <c r="G4" s="62"/>
      <c r="H4" s="66" t="s">
        <v>64</v>
      </c>
      <c r="I4" s="66"/>
      <c r="J4" s="66"/>
      <c r="K4" s="66"/>
      <c r="L4" s="66"/>
      <c r="M4" s="66"/>
      <c r="N4" s="66"/>
      <c r="O4" s="67"/>
    </row>
    <row r="5" spans="1:15" x14ac:dyDescent="0.25">
      <c r="A5" s="61" t="s">
        <v>1</v>
      </c>
      <c r="B5" s="229">
        <v>0.2</v>
      </c>
      <c r="C5" s="62">
        <v>8</v>
      </c>
      <c r="D5" s="62">
        <v>84</v>
      </c>
      <c r="E5" s="62">
        <v>8</v>
      </c>
    </row>
    <row r="6" spans="1:15" x14ac:dyDescent="0.25">
      <c r="A6" s="61" t="s">
        <v>4</v>
      </c>
      <c r="B6" s="229">
        <f>(($B$8-$B$5)/3)+B5</f>
        <v>0.26873397341059935</v>
      </c>
      <c r="C6" s="62">
        <v>14</v>
      </c>
      <c r="D6" s="62">
        <v>72</v>
      </c>
      <c r="E6" s="62">
        <v>14</v>
      </c>
      <c r="G6" s="230" t="s">
        <v>227</v>
      </c>
    </row>
    <row r="7" spans="1:15" x14ac:dyDescent="0.25">
      <c r="A7" s="61" t="s">
        <v>2</v>
      </c>
      <c r="B7" s="229">
        <f>(($B$8-$B$5)/3)+B6</f>
        <v>0.33746794682119868</v>
      </c>
      <c r="C7" s="62">
        <v>23</v>
      </c>
      <c r="D7" s="62">
        <v>54</v>
      </c>
      <c r="E7" s="62">
        <v>23</v>
      </c>
      <c r="G7" s="230" t="s">
        <v>228</v>
      </c>
    </row>
    <row r="8" spans="1:15" x14ac:dyDescent="0.25">
      <c r="A8" s="61" t="s">
        <v>15</v>
      </c>
      <c r="B8" s="229">
        <v>0.40620192023179802</v>
      </c>
      <c r="C8" s="62">
        <v>33</v>
      </c>
      <c r="D8" s="62">
        <v>34</v>
      </c>
      <c r="E8" s="62">
        <v>33</v>
      </c>
      <c r="G8" s="230" t="s">
        <v>229</v>
      </c>
    </row>
    <row r="11" spans="1:15" x14ac:dyDescent="0.25">
      <c r="A11" s="341" t="s">
        <v>152</v>
      </c>
      <c r="B11" s="56">
        <v>-0.05</v>
      </c>
    </row>
    <row r="12" spans="1:15" x14ac:dyDescent="0.25">
      <c r="A12" s="342"/>
      <c r="B12" s="56">
        <v>-0.1</v>
      </c>
    </row>
    <row r="13" spans="1:15" x14ac:dyDescent="0.25">
      <c r="A13" s="342"/>
      <c r="B13" s="56">
        <v>-0.15</v>
      </c>
    </row>
    <row r="14" spans="1:15" x14ac:dyDescent="0.25">
      <c r="A14" s="342"/>
      <c r="B14" s="56">
        <v>-0.2</v>
      </c>
    </row>
    <row r="15" spans="1:15" x14ac:dyDescent="0.25">
      <c r="A15" s="342"/>
      <c r="B15" s="56">
        <v>-0.25</v>
      </c>
    </row>
    <row r="16" spans="1:15" x14ac:dyDescent="0.25">
      <c r="A16" s="342"/>
      <c r="B16" s="56">
        <v>-0.3</v>
      </c>
    </row>
    <row r="17" spans="1:2" x14ac:dyDescent="0.25">
      <c r="A17" s="342"/>
      <c r="B17" s="56">
        <v>-0.35</v>
      </c>
    </row>
    <row r="18" spans="1:2" x14ac:dyDescent="0.25">
      <c r="A18" s="342"/>
      <c r="B18" s="56">
        <v>-0.4</v>
      </c>
    </row>
    <row r="19" spans="1:2" x14ac:dyDescent="0.25">
      <c r="A19" s="342"/>
      <c r="B19" s="56">
        <v>-0.5</v>
      </c>
    </row>
    <row r="20" spans="1:2" x14ac:dyDescent="0.25">
      <c r="A20" s="342"/>
      <c r="B20" s="56">
        <v>-0.6</v>
      </c>
    </row>
    <row r="21" spans="1:2" x14ac:dyDescent="0.25">
      <c r="A21" s="343"/>
      <c r="B21" s="56">
        <v>-0.7</v>
      </c>
    </row>
    <row r="22" spans="1:2" x14ac:dyDescent="0.25">
      <c r="B22" s="53"/>
    </row>
    <row r="24" spans="1:2" x14ac:dyDescent="0.25">
      <c r="A24" s="344" t="s">
        <v>153</v>
      </c>
      <c r="B24" s="56">
        <v>0.1</v>
      </c>
    </row>
    <row r="25" spans="1:2" x14ac:dyDescent="0.25">
      <c r="A25" s="344"/>
      <c r="B25" s="56">
        <v>0.2</v>
      </c>
    </row>
    <row r="26" spans="1:2" x14ac:dyDescent="0.25">
      <c r="A26" s="344"/>
      <c r="B26" s="56">
        <v>0.3</v>
      </c>
    </row>
    <row r="27" spans="1:2" x14ac:dyDescent="0.25">
      <c r="A27" s="344"/>
      <c r="B27" s="56">
        <v>0.4</v>
      </c>
    </row>
    <row r="28" spans="1:2" x14ac:dyDescent="0.25">
      <c r="A28" s="344"/>
      <c r="B28" s="56">
        <v>0.5</v>
      </c>
    </row>
    <row r="29" spans="1:2" x14ac:dyDescent="0.25">
      <c r="A29" s="344"/>
      <c r="B29" s="56">
        <v>0.75</v>
      </c>
    </row>
    <row r="30" spans="1:2" x14ac:dyDescent="0.25">
      <c r="A30" s="344"/>
      <c r="B30" s="56">
        <v>1</v>
      </c>
    </row>
    <row r="31" spans="1:2" x14ac:dyDescent="0.25">
      <c r="A31" s="344"/>
      <c r="B31" s="56">
        <v>1.25</v>
      </c>
    </row>
    <row r="32" spans="1:2" x14ac:dyDescent="0.25">
      <c r="A32" s="344"/>
      <c r="B32" s="56">
        <v>1.5</v>
      </c>
    </row>
    <row r="33" spans="1:11" x14ac:dyDescent="0.25">
      <c r="A33" s="344"/>
      <c r="B33" s="56">
        <v>1.75</v>
      </c>
    </row>
    <row r="34" spans="1:11" x14ac:dyDescent="0.25">
      <c r="A34" s="344"/>
      <c r="B34" s="56">
        <v>2</v>
      </c>
    </row>
    <row r="37" spans="1:11" x14ac:dyDescent="0.25">
      <c r="A37" s="89" t="s">
        <v>89</v>
      </c>
      <c r="B37" s="88"/>
    </row>
    <row r="38" spans="1:11" x14ac:dyDescent="0.25">
      <c r="A38" s="61" t="s">
        <v>78</v>
      </c>
      <c r="B38" s="6" t="b">
        <f>FALSE</f>
        <v>0</v>
      </c>
      <c r="C38" s="72" t="s">
        <v>86</v>
      </c>
      <c r="D38" s="86"/>
      <c r="E38" s="86"/>
      <c r="F38" s="86"/>
      <c r="G38" s="86"/>
      <c r="H38" s="86"/>
      <c r="I38" s="86"/>
      <c r="J38" s="86"/>
      <c r="K38" s="87"/>
    </row>
    <row r="39" spans="1:11" x14ac:dyDescent="0.25">
      <c r="A39" s="61" t="s">
        <v>77</v>
      </c>
      <c r="B39" s="6" t="b">
        <f>TRUE</f>
        <v>1</v>
      </c>
      <c r="C39" s="72" t="s">
        <v>106</v>
      </c>
      <c r="D39" s="86"/>
      <c r="E39" s="86"/>
      <c r="F39" s="86"/>
      <c r="G39" s="86"/>
      <c r="H39" s="86"/>
      <c r="I39" s="86"/>
      <c r="J39" s="86"/>
      <c r="K39" s="87"/>
    </row>
    <row r="42" spans="1:11" x14ac:dyDescent="0.25">
      <c r="A42" s="89" t="s">
        <v>88</v>
      </c>
      <c r="B42" s="88"/>
    </row>
    <row r="43" spans="1:11" x14ac:dyDescent="0.25">
      <c r="A43" s="61" t="s">
        <v>80</v>
      </c>
      <c r="B43" s="6" t="b">
        <f>TRUE</f>
        <v>1</v>
      </c>
    </row>
    <row r="44" spans="1:11" x14ac:dyDescent="0.25">
      <c r="A44" s="61" t="s">
        <v>81</v>
      </c>
      <c r="B44" s="6" t="b">
        <f>FALSE</f>
        <v>0</v>
      </c>
    </row>
    <row r="46" spans="1:11" x14ac:dyDescent="0.25">
      <c r="A46" s="164" t="str">
        <f>CONCATENATE("Version ",'Change Log'!$B$2," – © 2015-",YEAR('Change Log'!$A$2),", William W. Davis, MSPM, PMP")</f>
        <v>Version 4a – © 2015-2019, William W. Davis, MSPM, PMP</v>
      </c>
    </row>
    <row r="48" spans="1:11" x14ac:dyDescent="0.25">
      <c r="A48" s="163" t="s">
        <v>225</v>
      </c>
    </row>
    <row r="49" spans="1:5" x14ac:dyDescent="0.25">
      <c r="A49" s="163" t="s">
        <v>94</v>
      </c>
    </row>
    <row r="50" spans="1:5" x14ac:dyDescent="0.25">
      <c r="A50" s="163" t="s">
        <v>224</v>
      </c>
    </row>
    <row r="51" spans="1:5" x14ac:dyDescent="0.25">
      <c r="A51" s="163" t="s">
        <v>226</v>
      </c>
    </row>
    <row r="52" spans="1:5" x14ac:dyDescent="0.25">
      <c r="A52" s="163" t="s">
        <v>809</v>
      </c>
    </row>
    <row r="53" spans="1:5" x14ac:dyDescent="0.25">
      <c r="A53" s="163" t="s">
        <v>810</v>
      </c>
    </row>
    <row r="54" spans="1:5" x14ac:dyDescent="0.25">
      <c r="A54" s="163"/>
    </row>
    <row r="55" spans="1:5" x14ac:dyDescent="0.25">
      <c r="A55" s="163" t="s">
        <v>811</v>
      </c>
    </row>
    <row r="56" spans="1:5" x14ac:dyDescent="0.25">
      <c r="A56" s="163" t="s">
        <v>93</v>
      </c>
    </row>
    <row r="57" spans="1:5" x14ac:dyDescent="0.25">
      <c r="A57" s="345" t="s">
        <v>816</v>
      </c>
      <c r="B57" s="345"/>
      <c r="C57" s="345"/>
      <c r="D57" s="345"/>
      <c r="E57" s="345"/>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46" t="s">
        <v>72</v>
      </c>
      <c r="C2" s="346"/>
      <c r="D2" s="346"/>
      <c r="E2" s="5"/>
      <c r="F2" s="5"/>
      <c r="G2" s="346" t="s">
        <v>68</v>
      </c>
      <c r="H2" s="346"/>
      <c r="I2" s="346"/>
      <c r="J2" s="5"/>
      <c r="K2" s="5"/>
      <c r="L2" s="346" t="s">
        <v>73</v>
      </c>
      <c r="M2" s="346"/>
      <c r="N2" s="346"/>
      <c r="O2" s="5"/>
      <c r="P2" s="5"/>
      <c r="Q2" s="5"/>
    </row>
    <row r="3" spans="1:17" x14ac:dyDescent="0.25">
      <c r="A3" s="5"/>
      <c r="B3" s="5"/>
      <c r="C3" s="69" t="s">
        <v>10</v>
      </c>
      <c r="D3" s="22">
        <f>_xlfn.STDEV.P(B12:D111)</f>
        <v>8.4852813742385695</v>
      </c>
      <c r="E3" s="5"/>
      <c r="F3" s="5"/>
      <c r="G3" s="5"/>
      <c r="H3" s="69" t="s">
        <v>10</v>
      </c>
      <c r="I3" s="22">
        <f>_xlfn.STDEV.P(G12:I111)</f>
        <v>24</v>
      </c>
      <c r="J3" s="5"/>
      <c r="K3" s="5"/>
      <c r="L3" s="5"/>
      <c r="M3" s="69" t="s">
        <v>10</v>
      </c>
      <c r="N3" s="22">
        <f>_xlfn.STDEV.P(L12:N111)</f>
        <v>48.744230427815765</v>
      </c>
      <c r="O3" s="5"/>
      <c r="P3" s="5"/>
      <c r="Q3" s="5"/>
    </row>
    <row r="4" spans="1:17" x14ac:dyDescent="0.25">
      <c r="A4" s="5"/>
      <c r="B4" s="5"/>
      <c r="C4" s="69" t="s">
        <v>39</v>
      </c>
      <c r="D4" s="227">
        <f>D3/(D8-B8)</f>
        <v>7.0710678118654752E-2</v>
      </c>
      <c r="E4" s="5"/>
      <c r="F4" s="5"/>
      <c r="G4" s="5"/>
      <c r="H4" s="69" t="s">
        <v>39</v>
      </c>
      <c r="I4" s="228">
        <f>I3/(I8-G8)</f>
        <v>0.2</v>
      </c>
      <c r="J4" s="5"/>
      <c r="K4" s="5"/>
      <c r="L4" s="5"/>
      <c r="M4" s="69" t="s">
        <v>39</v>
      </c>
      <c r="N4" s="228">
        <f>N3/(N8-L8)</f>
        <v>0.40620192023179802</v>
      </c>
      <c r="O4" s="5"/>
      <c r="P4" s="5"/>
      <c r="Q4" s="5"/>
    </row>
    <row r="5" spans="1:17" x14ac:dyDescent="0.25">
      <c r="A5" s="5"/>
      <c r="B5" s="5"/>
      <c r="C5" s="69" t="s">
        <v>13</v>
      </c>
      <c r="D5" s="23">
        <f>((B8*B9)+(C8*C9)+(D8*D9))/100</f>
        <v>120</v>
      </c>
      <c r="E5" s="5"/>
      <c r="F5" s="5"/>
      <c r="G5" s="5"/>
      <c r="H5" s="69" t="s">
        <v>13</v>
      </c>
      <c r="I5" s="23">
        <f>((G8*G9)+(H8*H9)+(I8*I9))/100</f>
        <v>120</v>
      </c>
      <c r="J5" s="5"/>
      <c r="K5" s="5"/>
      <c r="L5" s="5"/>
      <c r="M5" s="69" t="s">
        <v>13</v>
      </c>
      <c r="N5" s="23">
        <f>((L8*L9)+(M8*M9)+(N8*N9))/100</f>
        <v>120</v>
      </c>
      <c r="O5" s="5"/>
      <c r="P5" s="5"/>
      <c r="Q5" s="5"/>
    </row>
    <row r="6" spans="1:17" x14ac:dyDescent="0.25">
      <c r="A6" s="5"/>
      <c r="B6" s="5"/>
      <c r="C6" s="69"/>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69" t="s">
        <v>12</v>
      </c>
      <c r="B8" s="108">
        <v>60</v>
      </c>
      <c r="C8" s="108">
        <v>120</v>
      </c>
      <c r="D8" s="108">
        <v>180</v>
      </c>
      <c r="E8" s="5"/>
      <c r="F8" s="69" t="s">
        <v>12</v>
      </c>
      <c r="G8" s="108">
        <v>60</v>
      </c>
      <c r="H8" s="108">
        <v>120</v>
      </c>
      <c r="I8" s="108">
        <v>180</v>
      </c>
      <c r="J8" s="5"/>
      <c r="K8" s="69" t="s">
        <v>12</v>
      </c>
      <c r="L8" s="108">
        <v>60</v>
      </c>
      <c r="M8" s="108">
        <v>120</v>
      </c>
      <c r="N8" s="108">
        <v>180</v>
      </c>
      <c r="O8" s="5"/>
      <c r="P8" s="5"/>
      <c r="Q8" s="5"/>
    </row>
    <row r="9" spans="1:17" x14ac:dyDescent="0.25">
      <c r="A9" s="69" t="s">
        <v>11</v>
      </c>
      <c r="B9" s="20">
        <v>1</v>
      </c>
      <c r="C9" s="20">
        <v>98</v>
      </c>
      <c r="D9" s="20">
        <v>1</v>
      </c>
      <c r="E9" s="5"/>
      <c r="F9" s="69" t="s">
        <v>11</v>
      </c>
      <c r="G9" s="20">
        <v>8</v>
      </c>
      <c r="H9" s="20">
        <v>84</v>
      </c>
      <c r="I9" s="20">
        <v>8</v>
      </c>
      <c r="J9" s="5"/>
      <c r="K9" s="69" t="s">
        <v>11</v>
      </c>
      <c r="L9" s="20">
        <v>33</v>
      </c>
      <c r="M9" s="20">
        <v>34</v>
      </c>
      <c r="N9" s="20">
        <v>33</v>
      </c>
      <c r="O9" s="5"/>
      <c r="P9" s="5"/>
      <c r="Q9" s="5"/>
    </row>
    <row r="10" spans="1:17" x14ac:dyDescent="0.25">
      <c r="A10" s="68"/>
      <c r="B10" s="347" t="str">
        <f>IF(B9+C9+D9=100,"","Distribution not equal to 100")</f>
        <v/>
      </c>
      <c r="C10" s="347"/>
      <c r="D10" s="347"/>
      <c r="E10" s="5"/>
      <c r="F10" s="68"/>
      <c r="G10" s="347" t="str">
        <f>IF(G9+H9+I9=100,"","Distribution not equal to 100")</f>
        <v/>
      </c>
      <c r="H10" s="347"/>
      <c r="I10" s="347"/>
      <c r="J10" s="5"/>
      <c r="K10" s="68"/>
      <c r="L10" s="347" t="str">
        <f>IF(L9+M9+N9=100,"","Distribution not equal to 100")</f>
        <v/>
      </c>
      <c r="M10" s="347"/>
      <c r="N10" s="347"/>
      <c r="O10" s="5"/>
      <c r="P10" s="5"/>
      <c r="Q10" s="5"/>
    </row>
    <row r="11" spans="1:17" x14ac:dyDescent="0.25">
      <c r="A11" s="68"/>
      <c r="B11" s="68"/>
      <c r="C11" s="68"/>
      <c r="D11" s="68"/>
      <c r="E11" s="5"/>
      <c r="F11" s="68"/>
      <c r="G11" s="68"/>
      <c r="H11" s="68"/>
      <c r="I11" s="68"/>
      <c r="J11" s="5"/>
      <c r="K11" s="68"/>
      <c r="L11" s="68"/>
      <c r="M11" s="68"/>
      <c r="N11" s="68"/>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4" t="str">
        <f>CONCATENATE("Version ",'Change Log'!$B$2," – © 2015-",YEAR('Change Log'!$A$2),", William W. Davis, MSPM, PMP")</f>
        <v>Version 4a – © 2015-2019, William W. Davis, MSPM, PMP</v>
      </c>
      <c r="B113" s="5"/>
      <c r="C113" s="5"/>
      <c r="D113" s="2"/>
      <c r="E113" s="2"/>
      <c r="F113" s="5"/>
      <c r="G113" s="5"/>
      <c r="H113" s="5"/>
      <c r="I113" s="5"/>
      <c r="J113" s="2"/>
      <c r="K113" s="5"/>
      <c r="L113" s="5"/>
      <c r="M113" s="5"/>
      <c r="N113" s="5"/>
      <c r="O113" s="5"/>
      <c r="P113" s="5"/>
      <c r="Q113" s="5"/>
      <c r="R113" s="5"/>
    </row>
    <row r="114" spans="1:18" x14ac:dyDescent="0.25">
      <c r="A114" s="348" t="s">
        <v>50</v>
      </c>
      <c r="B114" s="348"/>
      <c r="C114" s="348"/>
      <c r="D114" s="348"/>
      <c r="E114" s="348"/>
      <c r="F114" s="348"/>
      <c r="G114" s="348"/>
      <c r="H114" s="5"/>
      <c r="I114" s="5"/>
      <c r="J114" s="2"/>
      <c r="K114" s="5"/>
      <c r="L114" s="5"/>
      <c r="M114" s="5"/>
      <c r="N114" s="5"/>
      <c r="O114" s="5"/>
      <c r="P114" s="5"/>
      <c r="Q114" s="5"/>
      <c r="R114" s="5"/>
    </row>
    <row r="115" spans="1:18" x14ac:dyDescent="0.25">
      <c r="A115" s="348" t="s">
        <v>147</v>
      </c>
      <c r="B115" s="348"/>
      <c r="C115" s="348"/>
      <c r="D115" s="348"/>
      <c r="E115" s="348"/>
      <c r="F115" s="348"/>
      <c r="G115" s="348"/>
      <c r="H115" s="5"/>
      <c r="I115" s="5"/>
      <c r="J115" s="2"/>
      <c r="K115" s="5"/>
      <c r="L115" s="5"/>
      <c r="M115" s="5"/>
      <c r="N115" s="5"/>
      <c r="O115" s="5"/>
      <c r="P115" s="5"/>
      <c r="Q115" s="5"/>
      <c r="R115" s="5"/>
    </row>
    <row r="116" spans="1:18" x14ac:dyDescent="0.25">
      <c r="A116" s="348" t="s">
        <v>96</v>
      </c>
      <c r="B116" s="348"/>
      <c r="C116" s="348"/>
      <c r="D116" s="348"/>
      <c r="E116" s="348"/>
      <c r="F116" s="348"/>
      <c r="G116" s="348"/>
      <c r="H116" s="5"/>
      <c r="I116" s="5"/>
      <c r="J116" s="2"/>
      <c r="K116" s="5"/>
      <c r="L116" s="5"/>
      <c r="M116" s="5"/>
      <c r="N116" s="5"/>
      <c r="O116" s="5"/>
      <c r="P116" s="5"/>
      <c r="Q116" s="5"/>
      <c r="R116" s="5"/>
    </row>
    <row r="117" spans="1:18" x14ac:dyDescent="0.25">
      <c r="A117" s="348" t="s">
        <v>230</v>
      </c>
      <c r="B117" s="348"/>
      <c r="C117" s="348"/>
      <c r="D117" s="348"/>
      <c r="E117" s="348"/>
      <c r="F117" s="348"/>
      <c r="G117" s="348"/>
      <c r="H117" s="5"/>
      <c r="I117" s="5"/>
      <c r="J117" s="2"/>
      <c r="K117" s="5"/>
      <c r="L117" s="5"/>
      <c r="M117" s="5"/>
      <c r="N117" s="5"/>
      <c r="O117" s="5"/>
      <c r="P117" s="5"/>
      <c r="Q117" s="5"/>
      <c r="R117" s="5"/>
    </row>
    <row r="118" spans="1:18" x14ac:dyDescent="0.25">
      <c r="A118" s="348" t="s">
        <v>97</v>
      </c>
      <c r="B118" s="348"/>
      <c r="C118" s="348"/>
      <c r="D118" s="348"/>
      <c r="E118" s="348"/>
      <c r="F118" s="348"/>
      <c r="G118" s="348"/>
      <c r="H118" s="5"/>
      <c r="I118" s="5"/>
      <c r="J118" s="2"/>
      <c r="K118" s="5"/>
      <c r="L118" s="5"/>
      <c r="M118" s="5"/>
      <c r="N118" s="5"/>
      <c r="O118" s="5"/>
      <c r="P118" s="5"/>
      <c r="Q118" s="5"/>
      <c r="R118" s="5"/>
    </row>
    <row r="119" spans="1:18" x14ac:dyDescent="0.25">
      <c r="A119" s="163" t="s">
        <v>225</v>
      </c>
      <c r="B119" s="5"/>
      <c r="C119" s="5"/>
      <c r="D119" s="2"/>
      <c r="E119" s="2"/>
      <c r="F119" s="5"/>
      <c r="G119" s="5"/>
      <c r="H119" s="5"/>
      <c r="I119" s="5"/>
      <c r="J119" s="2"/>
      <c r="K119" s="5"/>
      <c r="L119" s="5"/>
      <c r="M119" s="5"/>
      <c r="N119" s="5"/>
      <c r="O119" s="5"/>
      <c r="P119" s="5"/>
      <c r="Q119" s="5"/>
      <c r="R119" s="5"/>
    </row>
    <row r="120" spans="1:18" x14ac:dyDescent="0.25">
      <c r="A120" s="163" t="s">
        <v>94</v>
      </c>
      <c r="B120" s="5"/>
      <c r="C120" s="5"/>
      <c r="D120" s="2"/>
      <c r="E120" s="2"/>
      <c r="F120" s="5"/>
      <c r="G120" s="5"/>
      <c r="H120" s="5"/>
      <c r="I120" s="5"/>
      <c r="J120" s="2"/>
      <c r="K120" s="5"/>
      <c r="L120" s="5"/>
      <c r="M120" s="5"/>
      <c r="N120" s="5"/>
      <c r="O120" s="5"/>
      <c r="P120" s="5"/>
      <c r="Q120" s="5"/>
      <c r="R120" s="5"/>
    </row>
    <row r="121" spans="1:18" x14ac:dyDescent="0.25">
      <c r="A121" s="163" t="s">
        <v>224</v>
      </c>
      <c r="B121" s="5"/>
      <c r="C121" s="5"/>
      <c r="D121" s="2"/>
      <c r="E121" s="2"/>
      <c r="F121" s="5"/>
      <c r="G121" s="5"/>
      <c r="H121" s="5"/>
      <c r="I121" s="5"/>
      <c r="J121" s="2"/>
      <c r="K121" s="5"/>
      <c r="L121" s="5"/>
      <c r="M121" s="5"/>
      <c r="N121" s="5"/>
      <c r="O121" s="5"/>
      <c r="P121" s="5"/>
      <c r="Q121" s="5"/>
      <c r="R121" s="5"/>
    </row>
    <row r="122" spans="1:18" x14ac:dyDescent="0.25">
      <c r="A122" s="163" t="s">
        <v>226</v>
      </c>
      <c r="B122" s="5"/>
      <c r="C122" s="5"/>
      <c r="D122" s="2"/>
      <c r="E122" s="2"/>
      <c r="F122" s="5"/>
      <c r="G122" s="5"/>
      <c r="H122" s="5"/>
      <c r="I122" s="5"/>
      <c r="J122" s="2"/>
      <c r="K122" s="5"/>
      <c r="L122" s="5"/>
      <c r="M122" s="5"/>
      <c r="N122" s="5"/>
      <c r="O122" s="5"/>
      <c r="P122" s="5"/>
      <c r="Q122" s="5"/>
      <c r="R122" s="5"/>
    </row>
    <row r="123" spans="1:18" x14ac:dyDescent="0.25">
      <c r="A123" s="163" t="s">
        <v>809</v>
      </c>
      <c r="B123" s="5"/>
      <c r="C123" s="5"/>
      <c r="D123" s="2"/>
      <c r="E123" s="2"/>
      <c r="F123" s="5"/>
      <c r="G123" s="5"/>
      <c r="H123" s="5"/>
      <c r="I123" s="5"/>
      <c r="J123" s="2"/>
      <c r="K123" s="5"/>
      <c r="L123" s="5"/>
      <c r="M123" s="5"/>
      <c r="N123" s="5"/>
      <c r="O123" s="5"/>
      <c r="P123" s="5"/>
      <c r="Q123" s="5"/>
    </row>
    <row r="124" spans="1:18" x14ac:dyDescent="0.25">
      <c r="A124" s="163" t="s">
        <v>810</v>
      </c>
      <c r="B124" s="5"/>
      <c r="C124" s="5"/>
      <c r="D124" s="5"/>
      <c r="E124" s="5"/>
      <c r="F124" s="5"/>
      <c r="G124" s="5"/>
      <c r="H124" s="5"/>
      <c r="I124" s="5"/>
      <c r="J124" s="5"/>
      <c r="K124" s="5"/>
      <c r="L124" s="5"/>
      <c r="M124" s="5"/>
      <c r="N124" s="5"/>
      <c r="O124" s="5"/>
      <c r="P124" s="5"/>
      <c r="Q124" s="5"/>
    </row>
    <row r="125" spans="1:18" x14ac:dyDescent="0.25">
      <c r="A125" s="163"/>
      <c r="B125" s="5"/>
      <c r="C125" s="5"/>
      <c r="D125" s="5"/>
      <c r="E125" s="5"/>
      <c r="F125" s="5"/>
      <c r="G125" s="5"/>
      <c r="H125" s="5"/>
      <c r="I125" s="5"/>
      <c r="J125" s="5"/>
      <c r="K125" s="5"/>
      <c r="L125" s="5"/>
      <c r="M125" s="5"/>
      <c r="N125" s="5"/>
      <c r="O125" s="5"/>
      <c r="P125" s="5"/>
      <c r="Q125" s="5"/>
    </row>
    <row r="126" spans="1:18" x14ac:dyDescent="0.25">
      <c r="A126" s="163" t="s">
        <v>811</v>
      </c>
    </row>
    <row r="127" spans="1:18" x14ac:dyDescent="0.25">
      <c r="A127" s="163" t="s">
        <v>93</v>
      </c>
    </row>
    <row r="128" spans="1:18" x14ac:dyDescent="0.25">
      <c r="A128" s="345" t="s">
        <v>816</v>
      </c>
      <c r="B128" s="345"/>
      <c r="C128" s="345"/>
      <c r="D128" s="345"/>
      <c r="E128" s="345"/>
      <c r="F128" s="345"/>
      <c r="G128" s="345"/>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12" t="s">
        <v>216</v>
      </c>
      <c r="F17" s="312"/>
      <c r="G17" s="312"/>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2"/>
  <sheetViews>
    <sheetView showGridLines="0" workbookViewId="0">
      <selection activeCell="C2" sqref="C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301">
        <v>43806</v>
      </c>
      <c r="B2" s="302" t="s">
        <v>824</v>
      </c>
      <c r="C2" s="303" t="s">
        <v>826</v>
      </c>
    </row>
    <row r="3" spans="1:3" x14ac:dyDescent="0.25">
      <c r="A3" s="220">
        <v>43658</v>
      </c>
      <c r="B3" s="221" t="s">
        <v>818</v>
      </c>
      <c r="C3" s="222" t="s">
        <v>819</v>
      </c>
    </row>
    <row r="4" spans="1:3" x14ac:dyDescent="0.25">
      <c r="A4" s="220">
        <v>43655</v>
      </c>
      <c r="B4" s="221" t="s">
        <v>814</v>
      </c>
      <c r="C4" s="222" t="s">
        <v>817</v>
      </c>
    </row>
    <row r="5" spans="1:3" x14ac:dyDescent="0.25">
      <c r="A5" s="220">
        <v>43646</v>
      </c>
      <c r="B5" s="221" t="s">
        <v>294</v>
      </c>
      <c r="C5" s="222" t="s">
        <v>295</v>
      </c>
    </row>
    <row r="6" spans="1:3" x14ac:dyDescent="0.25">
      <c r="A6" s="220">
        <v>43534</v>
      </c>
      <c r="B6" s="221" t="s">
        <v>292</v>
      </c>
      <c r="C6" s="222" t="s">
        <v>293</v>
      </c>
    </row>
    <row r="7" spans="1:3" x14ac:dyDescent="0.25">
      <c r="A7" s="93">
        <v>43421</v>
      </c>
      <c r="B7" s="94" t="s">
        <v>235</v>
      </c>
      <c r="C7" s="95" t="s">
        <v>236</v>
      </c>
    </row>
    <row r="8" spans="1:3" x14ac:dyDescent="0.25">
      <c r="A8" s="93">
        <v>43365</v>
      </c>
      <c r="B8" s="94" t="s">
        <v>155</v>
      </c>
      <c r="C8" s="95" t="s">
        <v>184</v>
      </c>
    </row>
    <row r="9" spans="1:3" x14ac:dyDescent="0.25">
      <c r="A9" s="93">
        <v>42795</v>
      </c>
      <c r="B9" s="94" t="s">
        <v>111</v>
      </c>
      <c r="C9" s="95" t="s">
        <v>116</v>
      </c>
    </row>
    <row r="10" spans="1:3" x14ac:dyDescent="0.25">
      <c r="A10" s="93">
        <v>42769</v>
      </c>
      <c r="B10" s="94" t="s">
        <v>103</v>
      </c>
      <c r="C10" s="95" t="s">
        <v>104</v>
      </c>
    </row>
    <row r="11" spans="1:3" x14ac:dyDescent="0.25">
      <c r="A11" s="93">
        <v>42747</v>
      </c>
      <c r="B11" s="94" t="s">
        <v>101</v>
      </c>
      <c r="C11" s="95" t="s">
        <v>102</v>
      </c>
    </row>
    <row r="12" spans="1:3" x14ac:dyDescent="0.25">
      <c r="A12" s="93">
        <v>42738</v>
      </c>
      <c r="B12" s="94" t="s">
        <v>100</v>
      </c>
      <c r="C12" s="95" t="s">
        <v>154</v>
      </c>
    </row>
    <row r="13" spans="1:3" x14ac:dyDescent="0.25">
      <c r="A13" s="93">
        <v>42736</v>
      </c>
      <c r="B13" s="94" t="s">
        <v>61</v>
      </c>
      <c r="C13" s="95" t="s">
        <v>79</v>
      </c>
    </row>
    <row r="14" spans="1:3" x14ac:dyDescent="0.25">
      <c r="A14" s="90">
        <v>42649</v>
      </c>
      <c r="B14" s="91" t="s">
        <v>59</v>
      </c>
      <c r="C14" s="92" t="s">
        <v>60</v>
      </c>
    </row>
    <row r="15" spans="1:3" x14ac:dyDescent="0.25">
      <c r="A15" s="90">
        <v>42646</v>
      </c>
      <c r="B15" s="91" t="s">
        <v>54</v>
      </c>
      <c r="C15" s="92" t="s">
        <v>58</v>
      </c>
    </row>
    <row r="16" spans="1:3" x14ac:dyDescent="0.25">
      <c r="A16" s="90">
        <v>42634</v>
      </c>
      <c r="B16" s="91" t="s">
        <v>49</v>
      </c>
      <c r="C16" s="92" t="s">
        <v>51</v>
      </c>
    </row>
    <row r="17" spans="1:3" x14ac:dyDescent="0.25">
      <c r="A17" s="90">
        <v>42623</v>
      </c>
      <c r="B17" s="91" t="s">
        <v>32</v>
      </c>
      <c r="C17" s="92" t="s">
        <v>36</v>
      </c>
    </row>
    <row r="18" spans="1:3" x14ac:dyDescent="0.25">
      <c r="A18" s="90">
        <v>42560</v>
      </c>
      <c r="B18" s="91" t="s">
        <v>28</v>
      </c>
      <c r="C18" s="92" t="s">
        <v>29</v>
      </c>
    </row>
    <row r="19" spans="1:3" x14ac:dyDescent="0.25">
      <c r="A19" s="90">
        <v>42554</v>
      </c>
      <c r="B19" s="91" t="s">
        <v>26</v>
      </c>
      <c r="C19" s="92" t="s">
        <v>27</v>
      </c>
    </row>
    <row r="20" spans="1:3" x14ac:dyDescent="0.25">
      <c r="A20" s="90">
        <v>42286</v>
      </c>
      <c r="B20" s="91" t="s">
        <v>23</v>
      </c>
      <c r="C20" s="92" t="s">
        <v>24</v>
      </c>
    </row>
    <row r="21" spans="1:3" x14ac:dyDescent="0.25">
      <c r="A21" s="90">
        <v>42264</v>
      </c>
      <c r="B21" s="91" t="s">
        <v>21</v>
      </c>
      <c r="C21" s="92" t="s">
        <v>22</v>
      </c>
    </row>
    <row r="22" spans="1:3" x14ac:dyDescent="0.25">
      <c r="A22" s="90">
        <v>42216</v>
      </c>
      <c r="B22" s="91" t="s">
        <v>19</v>
      </c>
      <c r="C22" s="92" t="s">
        <v>20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MC Simulation</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2019-12-07T20:38:31Z</dcterms:modified>
</cp:coreProperties>
</file>