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1 - Cumulative Flow Diagram\"/>
    </mc:Choice>
  </mc:AlternateContent>
  <xr:revisionPtr revIDLastSave="0" documentId="13_ncr:1_{015CCDF2-5C83-4B50-88B5-DFA5DF2B7C71}"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L82" i="28"/>
  <c r="L38" i="28"/>
  <c r="R12" i="28"/>
  <c r="Y17" i="28"/>
  <c r="V30" i="28"/>
  <c r="L44" i="28"/>
  <c r="L50" i="28"/>
  <c r="IN70" i="28"/>
  <c r="AA84" i="28"/>
  <c r="HJ46" i="28"/>
  <c r="BV46" i="28"/>
  <c r="GO46" i="28"/>
  <c r="AC34" i="28"/>
  <c r="HE34" i="28" s="1"/>
  <c r="V34" i="28"/>
  <c r="AC42" i="28"/>
  <c r="R42" i="28"/>
  <c r="B42" i="28" s="1"/>
  <c r="D42" i="28" s="1"/>
  <c r="L42" i="28"/>
  <c r="N6" i="28"/>
  <c r="N8" i="28"/>
  <c r="LM14" i="28"/>
  <c r="ML14" i="28"/>
  <c r="KP14" i="28"/>
  <c r="AC22" i="28"/>
  <c r="M22" i="28"/>
  <c r="W34" i="28"/>
  <c r="N42" i="28"/>
  <c r="PL48" i="28"/>
  <c r="PN48" i="28"/>
  <c r="JO48" i="28"/>
  <c r="LJ48" i="28"/>
  <c r="KY48" i="28"/>
  <c r="KX48" i="28"/>
  <c r="JB48" i="28"/>
  <c r="MS48" i="28"/>
  <c r="MI48" i="28"/>
  <c r="KM48" i="28"/>
  <c r="IQ48" i="28"/>
  <c r="MG48" i="28"/>
  <c r="NS48" i="28"/>
  <c r="MH48" i="28"/>
  <c r="LW48" i="28"/>
  <c r="KA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AC45" i="28"/>
  <c r="V16" i="28"/>
  <c r="V27" i="28"/>
  <c r="KB30" i="28"/>
  <c r="OS30" i="28"/>
  <c r="X33" i="28"/>
  <c r="AC37" i="28"/>
  <c r="M39" i="28"/>
  <c r="V43" i="28"/>
  <c r="M47" i="28"/>
  <c r="W16" i="28"/>
  <c r="M20" i="28"/>
  <c r="KC30" i="28"/>
  <c r="PE30" i="28"/>
  <c r="Y33" i="28"/>
  <c r="L36" i="28"/>
  <c r="V39" i="28"/>
  <c r="W43" i="28"/>
  <c r="L14" i="28"/>
  <c r="Y28" i="28"/>
  <c r="LA30" i="28"/>
  <c r="PO30" i="28"/>
  <c r="R34" i="28"/>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ME78" i="28"/>
  <c r="R100" i="28"/>
  <c r="B100" i="28" s="1"/>
  <c r="D100" i="28" s="1"/>
  <c r="W100" i="28"/>
  <c r="V100" i="28"/>
  <c r="BP51" i="28"/>
  <c r="DL51" i="28"/>
  <c r="FH51" i="28"/>
  <c r="HD51" i="28"/>
  <c r="BS52" i="28"/>
  <c r="DO52" i="28"/>
  <c r="FK52" i="28"/>
  <c r="HG52" i="28"/>
  <c r="KJ66" i="28"/>
  <c r="ND66" i="28"/>
  <c r="IM66" i="28"/>
  <c r="N47" i="28"/>
  <c r="R49" i="28"/>
  <c r="B49" i="28" s="1"/>
  <c r="D49" i="28" s="1"/>
  <c r="AD51" i="28"/>
  <c r="BZ51" i="28"/>
  <c r="DV51" i="28"/>
  <c r="FR51" i="28"/>
  <c r="HN51" i="28"/>
  <c r="AG52" i="28"/>
  <c r="CC52" i="28"/>
  <c r="DY52" i="28"/>
  <c r="FU52" i="28"/>
  <c r="HQ52" i="28"/>
  <c r="W53" i="28"/>
  <c r="M58" i="28"/>
  <c r="PJ7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ID75" i="28"/>
  <c r="NA75" i="28"/>
  <c r="IC75" i="28"/>
  <c r="OR75" i="28"/>
  <c r="LX75" i="28"/>
  <c r="OP75" i="28"/>
  <c r="U75" i="28"/>
  <c r="OD75" i="28"/>
  <c r="JA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JV78" i="28"/>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BX23" i="28"/>
  <c r="IS27" i="28"/>
  <c r="DZ12" i="28"/>
  <c r="AN14" i="28"/>
  <c r="GB14" i="28"/>
  <c r="KR14" i="28"/>
  <c r="LD14" i="28"/>
  <c r="KM27" i="28"/>
  <c r="FE14" i="28"/>
  <c r="MO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LF14" i="28"/>
  <c r="LR14" i="28"/>
  <c r="LE19" i="28"/>
  <c r="NX19" i="28"/>
  <c r="LP19" i="28"/>
  <c r="KC19" i="28"/>
  <c r="IS19" i="28"/>
  <c r="KZ19" i="28"/>
  <c r="KU14" i="28"/>
  <c r="LG14" i="28"/>
  <c r="JA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EC27" i="28"/>
  <c r="M9" i="28"/>
  <c r="M13" i="28"/>
  <c r="DM14" i="28"/>
  <c r="NQ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ID14" i="28"/>
  <c r="NF14" i="28"/>
  <c r="NR14" i="28"/>
  <c r="JM19" i="28"/>
  <c r="OE27" i="28"/>
  <c r="MU14" i="28"/>
  <c r="NG14" i="28"/>
  <c r="PJ16" i="28"/>
  <c r="X16" i="28"/>
  <c r="N18" i="28"/>
  <c r="X20" i="28"/>
  <c r="N22" i="28"/>
  <c r="KU26" i="28"/>
  <c r="IU26" i="28"/>
  <c r="Y16" i="28"/>
  <c r="R18" i="28"/>
  <c r="B18" i="28" s="1"/>
  <c r="D18" i="28" s="1"/>
  <c r="V19" i="28"/>
  <c r="Y20" i="28"/>
  <c r="R22" i="28"/>
  <c r="B22" i="28" s="1"/>
  <c r="D22" i="28" s="1"/>
  <c r="C23"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LK34" i="28"/>
  <c r="X26" i="28"/>
  <c r="AA27" i="28"/>
  <c r="IS30" i="28"/>
  <c r="KO30" i="28"/>
  <c r="MK30" i="28"/>
  <c r="OG30" i="28"/>
  <c r="PD34" i="28"/>
  <c r="V25" i="28"/>
  <c r="Y26" i="28"/>
  <c r="L27" i="28"/>
  <c r="V29" i="28"/>
  <c r="JC30" i="28"/>
  <c r="KY30" i="28"/>
  <c r="MU30" i="28"/>
  <c r="OQ30" i="28"/>
  <c r="NI34" i="28"/>
  <c r="M23" i="28"/>
  <c r="W25" i="28"/>
  <c r="Z26" i="28"/>
  <c r="M27" i="28"/>
  <c r="W29" i="28"/>
  <c r="JD30" i="28"/>
  <c r="KZ30" i="28"/>
  <c r="MV30" i="28"/>
  <c r="OR30" i="28"/>
  <c r="KA34" i="28"/>
  <c r="X25" i="28"/>
  <c r="AA26" i="28"/>
  <c r="X29"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KC34"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MT34" i="28"/>
  <c r="PM34" i="28"/>
  <c r="JY34" i="28"/>
  <c r="MR34" i="28"/>
  <c r="OY34" i="28"/>
  <c r="JK34" i="28"/>
  <c r="LR34" i="28"/>
  <c r="NY34" i="28"/>
  <c r="IK34" i="28"/>
  <c r="KR34" i="28"/>
  <c r="MY34" i="28"/>
  <c r="PF34" i="28"/>
  <c r="JR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IN42" i="28"/>
  <c r="KJ42" i="28"/>
  <c r="MF42" i="28"/>
  <c r="OB42" i="28"/>
  <c r="Y44" i="28"/>
  <c r="AD45" i="28"/>
  <c r="LP46" i="28"/>
  <c r="CI50" i="28"/>
  <c r="N30" i="28"/>
  <c r="X32" i="28"/>
  <c r="AA33" i="28"/>
  <c r="N34" i="28"/>
  <c r="X36" i="28"/>
  <c r="AZ37" i="28"/>
  <c r="GN37" i="28"/>
  <c r="BM41" i="28"/>
  <c r="DI41" i="28"/>
  <c r="FE41" i="28"/>
  <c r="HA41" i="28"/>
  <c r="IO42" i="28"/>
  <c r="KK42" i="28"/>
  <c r="MG42" i="28"/>
  <c r="Z44" i="28"/>
  <c r="MX46" i="28"/>
  <c r="CJ50" i="28"/>
  <c r="Y32" i="28"/>
  <c r="AC33" i="28"/>
  <c r="Y36" i="28"/>
  <c r="EG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EH37" i="28"/>
  <c r="X40" i="28"/>
  <c r="W40" i="28"/>
  <c r="V40" i="28"/>
  <c r="R40" i="28"/>
  <c r="B40" i="28" s="1"/>
  <c r="D40" i="28" s="1"/>
  <c r="N40" i="28"/>
  <c r="M40" i="28"/>
  <c r="AC40" i="28"/>
  <c r="BO41" i="28"/>
  <c r="DK41" i="28"/>
  <c r="FG41" i="28"/>
  <c r="S42" i="28"/>
  <c r="IZ42" i="28"/>
  <c r="KV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Y43" i="28"/>
  <c r="IH43" i="28"/>
  <c r="NV43" i="28"/>
  <c r="R45" i="28"/>
  <c r="B45" i="28" s="1"/>
  <c r="D45" i="28" s="1"/>
  <c r="V46" i="28"/>
  <c r="AI46" i="28"/>
  <c r="BA46" i="28"/>
  <c r="BY46" i="28"/>
  <c r="CW46" i="28"/>
  <c r="DU46" i="28"/>
  <c r="ES46" i="28"/>
  <c r="FQ46" i="28"/>
  <c r="GX46" i="28"/>
  <c r="JV51" i="28"/>
  <c r="LR51" i="28"/>
  <c r="W38" i="28"/>
  <c r="Z39" i="28"/>
  <c r="W42" i="28"/>
  <c r="Z43" i="28"/>
  <c r="IU43" i="28"/>
  <c r="OI43" i="28"/>
  <c r="W46" i="28"/>
  <c r="AJ46" i="28"/>
  <c r="BE46" i="28"/>
  <c r="CC46" i="28"/>
  <c r="DA46" i="28"/>
  <c r="DY46" i="28"/>
  <c r="EW46" i="28"/>
  <c r="FW46" i="28"/>
  <c r="GY46" i="28"/>
  <c r="X38" i="28"/>
  <c r="AA39" i="28"/>
  <c r="X42" i="28"/>
  <c r="AA43" i="28"/>
  <c r="JT43" i="28"/>
  <c r="PH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MC43" i="28"/>
  <c r="V45" i="28"/>
  <c r="Y46" i="28"/>
  <c r="AL46" i="28"/>
  <c r="BJ46" i="28"/>
  <c r="CH46" i="28"/>
  <c r="DF46" i="28"/>
  <c r="ED46" i="28"/>
  <c r="FB46" i="28"/>
  <c r="GA46" i="28"/>
  <c r="HA46"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CU42" i="28"/>
  <c r="M43" i="28"/>
  <c r="HZ43" i="28"/>
  <c r="NN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LI43" i="28"/>
  <c r="AD46" i="28"/>
  <c r="AS46" i="28"/>
  <c r="BQ46" i="28"/>
  <c r="CO46" i="28"/>
  <c r="DM46" i="28"/>
  <c r="EK46" i="28"/>
  <c r="FI46" i="28"/>
  <c r="GL46" i="28"/>
  <c r="HL46" i="28"/>
  <c r="Z50" i="28"/>
  <c r="IY51" i="28"/>
  <c r="KU51" i="28"/>
  <c r="MQ51" i="28"/>
  <c r="OM51" i="28"/>
  <c r="KK57" i="28"/>
  <c r="CA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DH69" i="28"/>
  <c r="FC69" i="28"/>
  <c r="HJ69" i="28"/>
  <c r="BV69" i="28"/>
  <c r="EC69" i="28"/>
  <c r="GJ69" i="28"/>
  <c r="AV69" i="28"/>
  <c r="DC69" i="28"/>
  <c r="FI69" i="28"/>
  <c r="HP69" i="28"/>
  <c r="CB69" i="28"/>
  <c r="DV69" i="28"/>
  <c r="CD69" i="28"/>
  <c r="BZ69" i="28"/>
  <c r="BR69" i="28"/>
  <c r="S70" i="28"/>
  <c r="LV70" i="28"/>
  <c r="AC65" i="28"/>
  <c r="JM66" i="28"/>
  <c r="LI66" i="28"/>
  <c r="NE66" i="28"/>
  <c r="PA66" i="28"/>
  <c r="MG70" i="28"/>
  <c r="IA66" i="28"/>
  <c r="JW66" i="28"/>
  <c r="LS66" i="28"/>
  <c r="NO66" i="28"/>
  <c r="PK66" i="28"/>
  <c r="NR70" i="28"/>
  <c r="V66" i="28"/>
  <c r="Y67" i="28"/>
  <c r="MC77" i="28"/>
  <c r="W66" i="28"/>
  <c r="Z67" i="28"/>
  <c r="KY72" i="28"/>
  <c r="S72" i="28"/>
  <c r="JK72" i="28"/>
  <c r="LR72" i="28"/>
  <c r="NY72" i="28"/>
  <c r="IK72" i="28"/>
  <c r="KR72" i="28"/>
  <c r="MW72" i="28"/>
  <c r="HW72" i="28"/>
  <c r="KO72" i="28"/>
  <c r="MM72" i="28"/>
  <c r="OP72" i="28"/>
  <c r="JF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OB71" i="28"/>
  <c r="IN71" i="28"/>
  <c r="KT71" i="28"/>
  <c r="MZ71" i="28"/>
  <c r="PG71" i="28"/>
  <c r="JS71" i="28"/>
  <c r="LZ71" i="28"/>
  <c r="NU71" i="28"/>
  <c r="IG71" i="28"/>
  <c r="LL71" i="28"/>
  <c r="Y73" i="28"/>
  <c r="W73" i="28"/>
  <c r="R73" i="28"/>
  <c r="B73" i="28" s="1"/>
  <c r="D73" i="28" s="1"/>
  <c r="C74" i="28" s="1"/>
  <c r="N73" i="28"/>
  <c r="AA73" i="28"/>
  <c r="JW71" i="28"/>
  <c r="W69" i="28"/>
  <c r="Z70" i="28"/>
  <c r="JY71" i="28"/>
  <c r="M73" i="28"/>
  <c r="X69" i="28"/>
  <c r="AA70" i="28"/>
  <c r="JB71" i="28"/>
  <c r="V73" i="28"/>
  <c r="Y69" i="28"/>
  <c r="AC70" i="28"/>
  <c r="AU71" i="28"/>
  <c r="BS71" i="28"/>
  <c r="CQ71" i="28"/>
  <c r="DO71" i="28"/>
  <c r="EM71" i="28"/>
  <c r="FK71" i="28"/>
  <c r="GI71" i="28"/>
  <c r="NS71" i="28"/>
  <c r="X73" i="28"/>
  <c r="Z69"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U79" i="28"/>
  <c r="OF79" i="28"/>
  <c r="OD79" i="28"/>
  <c r="OX79" i="28"/>
  <c r="IB79" i="28"/>
  <c r="IY79" i="28"/>
  <c r="JX79" i="28"/>
  <c r="LC79" i="28"/>
  <c r="MF79" i="28"/>
  <c r="NL79" i="28"/>
  <c r="OO79" i="28"/>
  <c r="PF79" i="28"/>
  <c r="IG79" i="28"/>
  <c r="IR79" i="28"/>
  <c r="Z75" i="28"/>
  <c r="BC78" i="28"/>
  <c r="CY78" i="28"/>
  <c r="EU78" i="28"/>
  <c r="GQ78" i="28"/>
  <c r="KR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Y77" i="28"/>
  <c r="X77" i="28"/>
  <c r="W77" i="28"/>
  <c r="BN78" i="28"/>
  <c r="DJ78" i="28"/>
  <c r="FF78" i="28"/>
  <c r="HB78" i="28"/>
  <c r="M75" i="28"/>
  <c r="BO78" i="28"/>
  <c r="DK78" i="28"/>
  <c r="FG78" i="28"/>
  <c r="HC78" i="28"/>
  <c r="IY78" i="28"/>
  <c r="KU78" i="28"/>
  <c r="MQ78" i="28"/>
  <c r="OM78" i="28"/>
  <c r="L77" i="28"/>
  <c r="BP78" i="28"/>
  <c r="DL78" i="28"/>
  <c r="FH78" i="28"/>
  <c r="HD78" i="28"/>
  <c r="KV78" i="28"/>
  <c r="MR78" i="28"/>
  <c r="ON78" i="28"/>
  <c r="M77" i="28"/>
  <c r="AD78" i="28"/>
  <c r="BZ78" i="28"/>
  <c r="DV78" i="28"/>
  <c r="FR78" i="28"/>
  <c r="HN78" i="28"/>
  <c r="JJ78" i="28"/>
  <c r="LF78" i="28"/>
  <c r="NB78" i="28"/>
  <c r="OX78" i="28"/>
  <c r="W79" i="28"/>
  <c r="AV79" i="28"/>
  <c r="EN79" i="28"/>
  <c r="EZ79" i="28"/>
  <c r="FL79" i="28"/>
  <c r="GJ79" i="28"/>
  <c r="IM80" i="28"/>
  <c r="JI80" i="28"/>
  <c r="KB80" i="28"/>
  <c r="KV80" i="28"/>
  <c r="LR80" i="28"/>
  <c r="ML80" i="28"/>
  <c r="NG80" i="28"/>
  <c r="OA80" i="28"/>
  <c r="OW80" i="28"/>
  <c r="IC81" i="28"/>
  <c r="JC81" i="28"/>
  <c r="KJ81" i="28"/>
  <c r="LJ81" i="28"/>
  <c r="MO81" i="28"/>
  <c r="NQ81" i="28"/>
  <c r="OQ81"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J82" i="28"/>
  <c r="KX82" i="28"/>
  <c r="JZ82" i="28"/>
  <c r="JB82" i="28"/>
  <c r="PM82" i="28"/>
  <c r="NQ82" i="28"/>
  <c r="NE82" i="28"/>
  <c r="LU82" i="28"/>
  <c r="KW82" i="28"/>
  <c r="JY82" i="28"/>
  <c r="PK82" i="28"/>
  <c r="OY82" i="28"/>
  <c r="OM82" i="28"/>
  <c r="NO82" i="28"/>
  <c r="NC82" i="28"/>
  <c r="MQ82" i="28"/>
  <c r="ME82" i="28"/>
  <c r="LG82" i="28"/>
  <c r="KU82" i="28"/>
  <c r="KI82" i="28"/>
  <c r="JK82" i="28"/>
  <c r="IY82" i="28"/>
  <c r="PH82" i="28"/>
  <c r="OV82" i="28"/>
  <c r="OJ82" i="28"/>
  <c r="NX82" i="28"/>
  <c r="NL82" i="28"/>
  <c r="MN82" i="28"/>
  <c r="MB82" i="28"/>
  <c r="LP82" i="28"/>
  <c r="KR82" i="28"/>
  <c r="KF82" i="28"/>
  <c r="JT82" i="28"/>
  <c r="JH82" i="28"/>
  <c r="PG82" i="28"/>
  <c r="OU82" i="28"/>
  <c r="OI82" i="28"/>
  <c r="NK82" i="28"/>
  <c r="MY82" i="28"/>
  <c r="MM82" i="28"/>
  <c r="LO82" i="28"/>
  <c r="LC82" i="28"/>
  <c r="KQ82" i="28"/>
  <c r="KE82" i="28"/>
  <c r="JS82" i="28"/>
  <c r="JG82" i="28"/>
  <c r="IU82" i="28"/>
  <c r="OE82" i="28"/>
  <c r="NI82" i="28"/>
  <c r="MO82" i="28"/>
  <c r="KZ82" i="28"/>
  <c r="KD82" i="28"/>
  <c r="JJ82" i="28"/>
  <c r="IR82" i="28"/>
  <c r="ID82" i="28"/>
  <c r="U82" i="28"/>
  <c r="OW82" i="28"/>
  <c r="NH82" i="28"/>
  <c r="ML82" i="28"/>
  <c r="LR82" i="28"/>
  <c r="KC82" i="28"/>
  <c r="JI82" i="28"/>
  <c r="IQ82" i="28"/>
  <c r="IC82" i="28"/>
  <c r="S82" i="28"/>
  <c r="PO82" i="28"/>
  <c r="OS82" i="28"/>
  <c r="ND82" i="28"/>
  <c r="MJ82" i="28"/>
  <c r="LN82" i="28"/>
  <c r="KA82" i="28"/>
  <c r="JE82" i="28"/>
  <c r="IM82" i="28"/>
  <c r="IA82" i="28"/>
  <c r="PL82" i="28"/>
  <c r="OR82" i="28"/>
  <c r="NV82" i="28"/>
  <c r="MI82" i="28"/>
  <c r="LM82" i="28"/>
  <c r="KS82" i="28"/>
  <c r="JD82" i="28"/>
  <c r="IL82" i="28"/>
  <c r="HZ82" i="28"/>
  <c r="PJ82" i="28"/>
  <c r="OQ82" i="28"/>
  <c r="NU82" i="28"/>
  <c r="NA82" i="28"/>
  <c r="LL82" i="28"/>
  <c r="KP82" i="28"/>
  <c r="JV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IF90"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LI90" i="28"/>
  <c r="OB90" i="28"/>
  <c r="IN90" i="28"/>
  <c r="KT90" i="28"/>
  <c r="NA90" i="28"/>
  <c r="PH90" i="28"/>
  <c r="JT90" i="28"/>
  <c r="MA90" i="28"/>
  <c r="OH90" i="28"/>
  <c r="IT90" i="28"/>
  <c r="LJ90" i="28"/>
  <c r="NH90" i="28"/>
  <c r="PK90" i="28"/>
  <c r="JQ90" i="28"/>
  <c r="MV90"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JO100" i="28" l="1"/>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C28"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53" i="28" l="1"/>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NL9" i="24"/>
  <c r="NL8" i="24"/>
  <c r="FT4" i="24"/>
  <c r="BT4" i="24"/>
  <c r="JN10" i="24"/>
  <c r="JN9" i="24"/>
  <c r="NQ12" i="28"/>
  <c r="FY12" i="28"/>
  <c r="NP9" i="28"/>
  <c r="FX9" i="28"/>
  <c r="CC9" i="28"/>
  <c r="JW9" i="28"/>
  <c r="JW4" i="28"/>
  <c r="CC4" i="28"/>
  <c r="JT10" i="28"/>
  <c r="BZ10" i="28"/>
  <c r="NS13" i="28"/>
  <c r="GA13" i="28"/>
  <c r="JP110"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NQ9" i="24"/>
  <c r="FY4" i="24"/>
  <c r="NQ8" i="24"/>
  <c r="BO4" i="24"/>
  <c r="JI9" i="24"/>
  <c r="JI10" i="24"/>
  <c r="JU110"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NS9" i="24"/>
  <c r="NS8" i="24"/>
  <c r="GA4" i="24"/>
  <c r="BM4" i="24"/>
  <c r="JG10" i="24"/>
  <c r="JG9" i="24"/>
  <c r="GF12" i="28"/>
  <c r="NX12" i="28"/>
  <c r="GH13" i="28"/>
  <c r="NZ13" i="28"/>
  <c r="BS10" i="28"/>
  <c r="JM10" i="28"/>
  <c r="JP4" i="28"/>
  <c r="BV4" i="28"/>
  <c r="JP9" i="28"/>
  <c r="BV9" i="28"/>
  <c r="JW110"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NV8" i="24"/>
  <c r="GD4" i="24"/>
  <c r="NV9" i="24"/>
  <c r="BJ4" i="24"/>
  <c r="JD9" i="24"/>
  <c r="JD10" i="24"/>
  <c r="OA12" i="28"/>
  <c r="GI12" i="28"/>
  <c r="GH9" i="28"/>
  <c r="NZ9" i="28"/>
  <c r="BS9" i="28"/>
  <c r="JM9" i="28"/>
  <c r="JM4" i="28"/>
  <c r="BS4" i="28"/>
  <c r="BP10" i="28"/>
  <c r="JJ10" i="28"/>
  <c r="JZ1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KQ110"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M110" i="28" s="1"/>
  <c r="NN104" i="28"/>
  <c r="NN109" i="28" s="1"/>
  <c r="FV104" i="28"/>
  <c r="NN108" i="28" l="1"/>
  <c r="NN107" i="28"/>
  <c r="NO104" i="28"/>
  <c r="NO109" i="28" s="1"/>
  <c r="FW104" i="28"/>
  <c r="NO108" i="28" l="1"/>
  <c r="NN110" i="28"/>
  <c r="NO107" i="28"/>
  <c r="NO110" i="28" s="1"/>
  <c r="NP104" i="28"/>
  <c r="NP109" i="28" s="1"/>
  <c r="FX104" i="28"/>
  <c r="NP108" i="28" l="1"/>
  <c r="NP107" i="28"/>
  <c r="NP110" i="28" s="1"/>
  <c r="NQ104" i="28"/>
  <c r="NQ109" i="28" s="1"/>
  <c r="FY104" i="28"/>
  <c r="NQ108" i="28" l="1"/>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U110" i="28" s="1"/>
  <c r="NV104" i="28"/>
  <c r="NV109" i="28" s="1"/>
  <c r="GD104" i="28"/>
  <c r="NV108" i="28" l="1"/>
  <c r="NV107" i="28"/>
  <c r="NV110" i="28" s="1"/>
  <c r="NW108" i="28"/>
  <c r="NW104" i="28"/>
  <c r="NW109" i="28" s="1"/>
  <c r="GE104" i="28"/>
  <c r="NW107" i="28" l="1"/>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7" i="28"/>
  <c r="AA107" i="28"/>
  <c r="Z107" i="28"/>
  <c r="W107" i="28"/>
  <c r="U104" i="28"/>
  <c r="X107" i="28"/>
  <c r="V107" i="28"/>
  <c r="Y107"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Z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LH96" i="15"/>
  <c r="JH96" i="15"/>
  <c r="LD96" i="15"/>
  <c r="MB96"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PG59" i="15"/>
  <c r="IL59" i="15"/>
  <c r="IM59" i="15"/>
  <c r="OA59" i="15"/>
  <c r="LT59" i="15"/>
  <c r="JM59" i="15"/>
  <c r="PA59" i="15"/>
  <c r="NF59" i="15"/>
  <c r="LK59" i="15"/>
  <c r="JP59" i="15"/>
  <c r="PD59" i="15"/>
  <c r="MW59" i="15"/>
  <c r="LB59"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5" i="15"/>
  <c r="HT103" i="15"/>
  <c r="HT68" i="15"/>
  <c r="HT24" i="15"/>
  <c r="HT88" i="15"/>
  <c r="HT79" i="15"/>
  <c r="HT31"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KP59" i="15" l="1"/>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9" i="14" s="1"/>
  <c r="JG108" i="14"/>
  <c r="JF109" i="14"/>
  <c r="JH104" i="14"/>
  <c r="JH107" i="14" s="1"/>
  <c r="JH108" i="14" l="1"/>
  <c r="JH106" i="14"/>
  <c r="JI104" i="14"/>
  <c r="JI107" i="14" s="1"/>
  <c r="JH109" i="14" l="1"/>
  <c r="JI108" i="14"/>
  <c r="JI106" i="14"/>
  <c r="JJ104" i="14"/>
  <c r="JJ107" i="14" s="1"/>
  <c r="JI109" i="14" l="1"/>
  <c r="JJ108" i="14"/>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T109" i="14" s="1"/>
  <c r="JU104" i="14"/>
  <c r="JU108" i="14" s="1"/>
  <c r="JU106" i="14" l="1"/>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<sst xmlns="http://schemas.openxmlformats.org/spreadsheetml/2006/main" count="1509" uniqueCount="971">
  <si>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</si>
  <si>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</si>
  <si>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</si>
  <si>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</si>
  <si>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</si>
  <si>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</si>
  <si>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</si>
  <si>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</si>
  <si>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</si>
  <si>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</si>
  <si>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</si>
  <si>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</si>
  <si>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</si>
  <si>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</si>
  <si>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</si>
  <si>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</si>
  <si>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</si>
  <si>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</si>
  <si>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</si>
  <si>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</si>
  <si>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</si>
  <si>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</si>
  <si>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</si>
  <si>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</si>
  <si>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</si>
  <si>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</si>
  <si>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</si>
  <si>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</si>
  <si>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</si>
  <si>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</si>
  <si>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</si>
  <si>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</si>
  <si>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</si>
  <si>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</si>
  <si>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</si>
  <si>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</si>
  <si>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</si>
  <si>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</si>
  <si>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</si>
  <si>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</si>
  <si>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</si>
  <si>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</si>
  <si>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</si>
  <si>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</si>
  <si>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</si>
  <si>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</si>
  <si>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</si>
  <si>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</si>
  <si>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</si>
  <si>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</si>
  <si>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</si>
  <si>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</si>
  <si>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</si>
  <si>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</si>
  <si>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</si>
  <si>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</si>
  <si>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</si>
  <si>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</si>
  <si>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</si>
  <si>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</si>
  <si>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</si>
  <si>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</si>
  <si>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</si>
  <si>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</si>
  <si>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</si>
  <si>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</si>
  <si>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</si>
  <si>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</si>
  <si>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</si>
  <si>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</si>
  <si>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</si>
  <si>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</si>
  <si>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</si>
  <si>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</si>
  <si>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</si>
  <si>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</si>
  <si>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</si>
  <si>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</si>
  <si>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</si>
  <si>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</si>
  <si>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</si>
  <si>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</si>
  <si>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</si>
  <si>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</si>
  <si>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</si>
  <si>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</si>
  <si>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</si>
  <si>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</si>
  <si>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</si>
  <si>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</si>
  <si>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</si>
  <si>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</si>
  <si>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</si>
  <si>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</si>
  <si>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</si>
  <si>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</si>
  <si>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</si>
  <si>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</si>
  <si>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</si>
  <si>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</si>
  <si>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</si>
  <si>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</si>
  <si>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</si>
  <si>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</si>
  <si>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</si>
  <si>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</si>
  <si>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</si>
  <si>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</si>
  <si>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</si>
  <si>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</si>
  <si>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</si>
  <si>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</si>
  <si>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</si>
  <si>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</si>
  <si>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</si>
  <si>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</si>
  <si>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</si>
  <si>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</si>
  <si>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</si>
  <si>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</si>
  <si>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</si>
  <si>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</si>
  <si>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</si>
  <si>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</si>
  <si>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</si>
  <si>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</si>
  <si>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</si>
  <si>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</si>
  <si>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</si>
  <si>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</si>
  <si>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</si>
  <si>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</si>
  <si>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</si>
  <si>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</si>
  <si>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</si>
  <si>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</si>
  <si>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</si>
  <si>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</si>
  <si>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</si>
  <si>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</si>
  <si>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</si>
  <si>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</si>
  <si>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</si>
  <si>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</si>
  <si>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</si>
  <si>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</si>
  <si>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</si>
  <si>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</si>
  <si>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</si>
  <si>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</si>
  <si>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</si>
  <si>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</si>
  <si>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</si>
  <si>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</si>
  <si>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</si>
  <si>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</si>
  <si>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</si>
  <si>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</si>
  <si>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</si>
  <si>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</si>
  <si>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</si>
  <si>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</si>
  <si>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</si>
  <si>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</si>
  <si>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</si>
  <si>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</si>
  <si>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</si>
  <si>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</si>
  <si>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</si>
  <si>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</si>
  <si>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</si>
  <si>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</si>
  <si>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</si>
  <si>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</si>
  <si>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</si>
  <si>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</si>
  <si>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</si>
  <si>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</si>
  <si>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</si>
  <si>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</si>
  <si>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</si>
  <si>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</si>
  <si>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</si>
  <si>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</si>
  <si>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</si>
  <si>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</si>
  <si>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</si>
  <si>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</si>
  <si>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</si>
  <si>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</si>
  <si>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</si>
  <si>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</si>
  <si>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</si>
  <si>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</si>
  <si>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</si>
  <si>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</si>
  <si>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</si>
  <si>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</si>
  <si>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</si>
  <si>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</si>
  <si>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</si>
  <si>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</si>
  <si>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</si>
  <si>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</si>
  <si>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</si>
  <si>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</si>
  <si>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</si>
  <si>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</si>
  <si>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</si>
  <si>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</si>
  <si>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</si>
  <si>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</si>
  <si>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</si>
  <si>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</si>
  <si>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</si>
  <si>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</si>
  <si>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</si>
  <si>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</si>
  <si>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</si>
  <si>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</si>
  <si>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</si>
  <si>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</si>
  <si>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</si>
  <si>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</si>
  <si>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</si>
  <si>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</si>
  <si>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</si>
  <si>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</si>
  <si>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</si>
  <si>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</si>
  <si>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</si>
  <si>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</si>
  <si>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</si>
  <si>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</si>
  <si>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</si>
  <si>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</si>
  <si>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</si>
  <si>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</si>
  <si>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</si>
  <si>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</si>
  <si>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</si>
  <si>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</si>
  <si>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</si>
  <si>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</si>
  <si>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</si>
  <si>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</si>
  <si>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</si>
  <si>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</si>
  <si>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</si>
  <si>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</si>
  <si>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</si>
  <si>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</si>
  <si>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</si>
  <si>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</si>
  <si>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</si>
  <si>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</si>
  <si>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</si>
  <si>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</si>
  <si>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</si>
  <si>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</si>
  <si>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</si>
  <si>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</si>
  <si>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</si>
  <si>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</si>
  <si>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</si>
  <si>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</si>
  <si>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</si>
  <si>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</si>
  <si>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</si>
  <si>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</si>
  <si>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</si>
  <si>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</si>
  <si>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</si>
  <si>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</si>
  <si>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</si>
  <si>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</si>
  <si>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</si>
  <si>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</si>
  <si>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</si>
  <si>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</si>
  <si>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</si>
  <si>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</si>
  <si>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</si>
  <si>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</si>
  <si>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</si>
  <si>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</si>
  <si>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</si>
  <si>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</si>
  <si>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</si>
  <si>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</si>
  <si>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</si>
  <si>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</si>
  <si>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</si>
  <si>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</si>
  <si>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</si>
  <si>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</si>
  <si>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</si>
  <si>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</si>
  <si>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</si>
  <si>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</si>
  <si>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</si>
  <si>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</si>
  <si>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</si>
  <si>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</si>
  <si>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</si>
  <si>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</si>
  <si>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</si>
  <si>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</si>
  <si>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</si>
  <si>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</si>
  <si>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</si>
  <si>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</si>
  <si>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</si>
  <si>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</si>
  <si>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</si>
  <si>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</si>
  <si>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</si>
  <si>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</si>
  <si>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</si>
  <si>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</si>
  <si>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</si>
  <si>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</si>
  <si>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</si>
  <si>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</si>
  <si>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</si>
  <si>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</si>
  <si>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</si>
  <si>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</si>
  <si>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</si>
  <si>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</si>
  <si>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</si>
  <si>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</si>
  <si>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</si>
  <si>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</si>
  <si>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</si>
  <si>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</si>
  <si>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</si>
  <si>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</si>
  <si>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</si>
  <si>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</si>
  <si>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</si>
  <si>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</si>
  <si>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</si>
  <si>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</si>
  <si>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</si>
  <si>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</si>
  <si>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</si>
  <si>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</si>
  <si>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</si>
  <si>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</si>
  <si>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</si>
  <si>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</si>
  <si>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</si>
  <si>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</si>
  <si>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</si>
  <si>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</si>
  <si>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</si>
  <si>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</si>
  <si>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</si>
  <si>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</si>
  <si>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</si>
  <si>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</si>
  <si>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</si>
  <si>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</si>
  <si>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</si>
  <si>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</si>
  <si>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</si>
  <si>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</si>
  <si>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</si>
  <si>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</si>
  <si>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</si>
  <si>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</si>
  <si>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</si>
  <si>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</si>
  <si>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</si>
  <si>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</si>
  <si>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</si>
  <si>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</si>
  <si>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</si>
  <si>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</si>
  <si>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</si>
  <si>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</si>
  <si>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</si>
  <si>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</si>
  <si>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</si>
  <si>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</si>
  <si>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</si>
  <si>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</si>
  <si>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</si>
  <si>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</si>
  <si>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</si>
  <si>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</si>
  <si>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</si>
  <si>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</si>
  <si>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</si>
  <si>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</si>
  <si>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</si>
  <si>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</si>
  <si>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</si>
  <si>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</si>
  <si>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</si>
  <si>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</si>
  <si>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</si>
  <si>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</si>
  <si>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</si>
  <si>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</si>
  <si>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</si>
  <si>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</si>
  <si>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</si>
  <si>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</si>
  <si>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</si>
  <si>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</si>
  <si>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</si>
  <si>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</si>
  <si>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</si>
  <si>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</si>
  <si>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</si>
  <si>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</si>
  <si>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</si>
  <si>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</si>
  <si>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</si>
  <si>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</si>
  <si>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</si>
  <si>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</si>
  <si>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</si>
  <si>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</si>
  <si>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</si>
  <si>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</si>
  <si>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</si>
  <si>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</si>
  <si>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</si>
  <si>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</si>
  <si>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</si>
  <si>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</si>
  <si>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</si>
  <si>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</si>
  <si>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</si>
  <si>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</si>
  <si>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</si>
  <si>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</si>
  <si>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</si>
  <si>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</si>
  <si>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</si>
  <si>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</si>
  <si>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</si>
  <si>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</si>
  <si>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</si>
  <si>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</si>
  <si>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</si>
  <si>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</si>
  <si>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</si>
  <si>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</si>
  <si>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</si>
  <si>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</si>
  <si>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</si>
  <si>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</si>
  <si>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</si>
  <si>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</si>
  <si>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</si>
  <si>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</si>
  <si>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</si>
  <si>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</si>
  <si>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</si>
  <si>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</si>
  <si>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</si>
  <si>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</si>
  <si>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</si>
  <si>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</si>
  <si>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</si>
  <si>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</si>
  <si>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</si>
  <si>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</si>
  <si>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</si>
  <si>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</si>
  <si>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</si>
  <si>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</si>
  <si>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</si>
  <si>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</si>
  <si>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</si>
  <si>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</si>
  <si>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</si>
  <si>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</si>
  <si>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</si>
  <si>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</si>
  <si>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</si>
  <si>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</si>
  <si>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</si>
  <si>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</si>
  <si>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</si>
  <si>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</si>
  <si>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</si>
  <si>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</si>
  <si>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</si>
  <si>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</si>
  <si>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</si>
  <si>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</si>
  <si>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</si>
  <si>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</si>
  <si>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</si>
  <si>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</si>
  <si>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</si>
  <si>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</si>
  <si>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</si>
  <si>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</si>
  <si>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</si>
  <si>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</si>
  <si>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</si>
  <si>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</si>
  <si>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</si>
  <si>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</si>
  <si>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</si>
  <si>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</si>
  <si>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</si>
  <si>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</si>
  <si>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</si>
  <si>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</si>
  <si>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</si>
  <si>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</si>
  <si>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</si>
  <si>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</si>
  <si>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</si>
  <si>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</si>
  <si>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</si>
  <si>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</si>
  <si>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</si>
  <si>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</si>
  <si>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</si>
  <si>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</si>
  <si>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</si>
  <si>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</si>
  <si>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</si>
  <si>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</si>
  <si>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</si>
  <si>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</si>
  <si>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</si>
  <si>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</si>
  <si>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</si>
  <si>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</si>
  <si>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</si>
  <si>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</si>
  <si>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</si>
  <si>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</si>
  <si>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</si>
  <si>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</si>
  <si>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</si>
  <si>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</si>
  <si>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</si>
  <si>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</si>
  <si>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</si>
  <si>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</si>
  <si>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</si>
  <si>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</si>
  <si>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</si>
  <si>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</si>
  <si>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</si>
  <si>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</si>
  <si>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</si>
  <si>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</si>
  <si>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</si>
  <si>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</si>
  <si>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</si>
  <si>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</si>
  <si>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</si>
  <si>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</si>
  <si>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</si>
  <si>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</si>
  <si>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</si>
  <si>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</si>
  <si>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</si>
  <si>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</si>
  <si>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</si>
  <si>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</si>
  <si>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</si>
  <si>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</si>
  <si>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</si>
  <si>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</si>
  <si>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</si>
  <si>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</si>
  <si>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</si>
  <si>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</si>
  <si>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</si>
  <si>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</si>
  <si>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</si>
  <si>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</si>
  <si>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</si>
  <si>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</si>
  <si>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</si>
  <si>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</si>
  <si>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</si>
  <si>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</si>
  <si>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</si>
  <si>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</si>
  <si>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</si>
  <si>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</si>
  <si>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</si>
  <si>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</si>
  <si>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</si>
  <si>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</si>
  <si>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</si>
  <si>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</si>
  <si>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</si>
  <si>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</si>
  <si>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</si>
  <si>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</si>
  <si>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</si>
  <si>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</si>
  <si>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</si>
  <si>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</si>
  <si>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</si>
  <si>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</si>
  <si>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</si>
  <si>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</si>
  <si>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</si>
  <si>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</si>
  <si>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</si>
  <si>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</si>
  <si>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</si>
  <si>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</si>
  <si>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</si>
  <si>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</si>
  <si>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</si>
  <si>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</si>
  <si>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</si>
  <si>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</si>
  <si>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</si>
  <si>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</si>
  <si>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</si>
  <si>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</si>
  <si>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</si>
  <si>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</si>
  <si>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</si>
  <si>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</si>
  <si>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</si>
  <si>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</si>
  <si>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</si>
  <si>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</si>
  <si>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</si>
  <si>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</si>
  <si>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</si>
  <si>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</si>
  <si>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</si>
  <si>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</si>
  <si>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</si>
  <si>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</si>
  <si>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</si>
  <si>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</si>
  <si>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</si>
  <si>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</si>
  <si>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</si>
  <si>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</si>
  <si>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</si>
  <si>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</si>
  <si>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</si>
  <si>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</si>
  <si>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</si>
  <si>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</si>
  <si>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</si>
  <si>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</si>
  <si>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</si>
  <si>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</si>
  <si>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</si>
  <si>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</si>
  <si>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</si>
  <si>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</si>
  <si>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</si>
  <si>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</si>
  <si>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</si>
  <si>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</si>
  <si>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</si>
  <si>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</si>
  <si>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</si>
  <si>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</si>
  <si>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</si>
  <si>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</si>
  <si>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</si>
  <si>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</si>
  <si>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</si>
  <si>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</si>
  <si>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</si>
  <si>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</si>
  <si>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</si>
  <si>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</si>
  <si>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</si>
  <si>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</si>
  <si>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</si>
  <si>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</si>
  <si>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</si>
  <si>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</si>
  <si>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</si>
  <si>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</si>
  <si>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</si>
  <si>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</si>
  <si>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</si>
  <si>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</si>
  <si>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</si>
  <si>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</si>
  <si>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</si>
  <si>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</si>
  <si>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</si>
  <si>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</si>
  <si>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</si>
  <si>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</si>
  <si>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</si>
  <si>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</si>
  <si>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</si>
  <si>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</si>
  <si>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</si>
  <si>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</si>
  <si>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</si>
  <si>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</si>
  <si>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</si>
  <si>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</si>
  <si>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</si>
  <si>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</si>
  <si>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</si>
  <si>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</si>
  <si>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</si>
  <si>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</si>
  <si>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</si>
  <si>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</si>
  <si>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</si>
  <si>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</si>
  <si>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</si>
  <si>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</si>
  <si>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</si>
  <si>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</si>
  <si>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</si>
  <si>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</si>
  <si>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</si>
  <si>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</si>
  <si>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</si>
  <si>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</si>
  <si>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</si>
  <si>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</si>
  <si>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</si>
  <si>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</si>
  <si>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</si>
  <si>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</si>
  <si>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</si>
  <si>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</si>
  <si>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</si>
  <si>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</si>
  <si>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</si>
  <si>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</si>
  <si>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</si>
  <si>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</si>
  <si>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</si>
  <si>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</si>
  <si>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</si>
  <si>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</si>
  <si>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</si>
  <si>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</si>
  <si>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</si>
  <si>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</si>
  <si>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</si>
  <si>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</si>
  <si>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</si>
  <si>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</si>
  <si>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</si>
  <si>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</si>
  <si>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</si>
  <si>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</si>
  <si>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</si>
  <si>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</si>
  <si>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</si>
  <si>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</si>
  <si>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</si>
  <si>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</si>
  <si>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</si>
  <si>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</si>
  <si>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</si>
  <si>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</si>
  <si>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</si>
  <si>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</si>
  <si>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</si>
  <si>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</si>
  <si>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</si>
  <si>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</si>
  <si>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</si>
  <si>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</si>
  <si>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</si>
  <si>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</si>
  <si>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</si>
  <si>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</si>
  <si>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</si>
  <si>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</si>
  <si>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</si>
  <si>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</si>
  <si>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</si>
  <si>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</si>
  <si>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</si>
  <si>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</si>
  <si>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</si>
  <si>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</si>
  <si>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</si>
  <si>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</si>
  <si>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</si>
  <si>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</si>
  <si>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</si>
  <si>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</si>
  <si>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</si>
  <si>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</si>
  <si>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</si>
  <si>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</si>
  <si>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</si>
  <si>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</si>
  <si>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</si>
  <si>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</si>
  <si>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</si>
  <si>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</si>
  <si>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</si>
  <si>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</si>
  <si>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</si>
  <si>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</si>
  <si>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</si>
  <si>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</si>
  <si>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</si>
  <si>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</si>
  <si>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</si>
  <si>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</si>
  <si>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</si>
  <si>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</si>
  <si>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</si>
  <si>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</si>
  <si>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</si>
  <si>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</si>
  <si>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</si>
  <si>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</si>
  <si>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</si>
  <si>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</si>
  <si>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</si>
  <si>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</si>
  <si>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</si>
  <si>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</si>
  <si>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</si>
  <si>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</si>
  <si>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</si>
  <si>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</si>
  <si>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</si>
  <si>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</si>
  <si>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</si>
  <si>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</si>
  <si>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</si>
  <si>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</si>
  <si>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</si>
  <si>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</si>
  <si>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</si>
  <si>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</si>
  <si>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</si>
  <si>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</si>
  <si>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</si>
  <si>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</si>
  <si>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</si>
  <si>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</si>
  <si>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</si>
  <si>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</si>
  <si>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</si>
  <si>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</si>
  <si>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</si>
  <si>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</si>
  <si>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</si>
  <si>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</si>
  <si>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</si>
  <si>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</si>
  <si>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</si>
  <si>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</si>
  <si>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</si>
  <si>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</si>
  <si>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</si>
  <si>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</si>
  <si>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</si>
  <si>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</si>
  <si>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</si>
  <si>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</si>
  <si>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</si>
  <si>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</si>
  <si>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</si>
  <si>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</si>
  <si>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</si>
  <si>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</si>
  <si>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</si>
  <si>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</si>
  <si>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</si>
  <si>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</si>
  <si>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</si>
  <si>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</si>
  <si>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</si>
  <si>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</si>
  <si>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</si>
  <si>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</si>
  <si>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</si>
  <si>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</si>
  <si>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</si>
  <si>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</si>
  <si>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</si>
  <si>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</si>
  <si>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</si>
  <si>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</si>
  <si>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</si>
  <si>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</si>
  <si>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</si>
  <si>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</si>
  <si>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</si>
  <si>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</si>
  <si>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</si>
  <si>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</si>
  <si>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</si>
  <si>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</si>
  <si>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</si>
  <si>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</si>
  <si>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</si>
  <si>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</si>
  <si>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</si>
  <si>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</si>
  <si>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</si>
  <si>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</si>
  <si>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</si>
  <si>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</si>
  <si>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</si>
  <si>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</si>
  <si>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</si>
  <si>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</si>
  <si>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</si>
  <si>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</si>
  <si>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</si>
  <si>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</si>
  <si>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</si>
  <si>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</si>
  <si>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</si>
  <si>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</si>
  <si>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</si>
  <si>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</si>
  <si>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</si>
  <si>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</si>
  <si>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</si>
  <si>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</si>
  <si>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</si>
  <si>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</si>
  <si>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</si>
  <si>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</si>
  <si>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</si>
  <si>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</si>
  <si>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</si>
  <si>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</si>
  <si>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</si>
  <si>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</si>
  <si>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</si>
  <si>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</si>
  <si>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</si>
  <si>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</si>
  <si>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</si>
  <si>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</si>
  <si>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</si>
  <si>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</si>
  <si>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</si>
  <si>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</si>
  <si>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</si>
  <si>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</si>
  <si>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</si>
  <si>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5.0.1a</t>
  </si>
  <si>
    <t>Add Click for help to CFD; Add SUM to Scheduler Duration; Correct gray text for hidden rows (Super Simple, Beginners); expand margin in README; more</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</si>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</sst>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7267-4044-BF75-17102961A16C}"/>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7267-4044-BF75-17102961A16C}"/>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7267-4044-BF75-17102961A16C}"/>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7267-4044-BF75-17102961A16C}"/>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7267-4044-BF75-17102961A16C}"/>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7267-4044-BF75-17102961A16C}"/>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7267-4044-BF75-17102961A16C}"/>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7267-4044-BF75-17102961A16C}"/>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7267-4044-BF75-17102961A16C}"/>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7267-4044-BF75-17102961A16C}"/>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7267-4044-BF75-17102961A16C}"/>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7267-4044-BF75-17102961A16C}"/>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7267-4044-BF75-17102961A16C}"/>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7267-4044-BF75-17102961A16C}"/>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7267-4044-BF75-17102961A16C}"/>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142</v>
      </c>
      <c r="C2" s="213"/>
    </row>
    <row r="3" spans="1:7" x14ac:dyDescent="0.75">
      <c r="A3" s="5"/>
      <c r="B3" s="5"/>
    </row>
    <row r="4" spans="1:7" ht="17.25" x14ac:dyDescent="0.85">
      <c r="A4" s="5"/>
      <c r="B4" s="5" t="s">
        <v>139</v>
      </c>
      <c r="D4" s="245" t="s">
        <v>226</v>
      </c>
      <c r="G4" s="214"/>
    </row>
    <row r="5" spans="1:7" x14ac:dyDescent="0.75">
      <c r="A5" s="5"/>
      <c r="B5" s="5" t="s">
        <v>91</v>
      </c>
      <c r="D5" s="246" t="s">
        <v>225</v>
      </c>
      <c r="G5" s="214"/>
    </row>
    <row r="6" spans="1:7" x14ac:dyDescent="0.75">
      <c r="A6" s="5"/>
      <c r="B6" s="5" t="s">
        <v>43</v>
      </c>
      <c r="G6" s="214"/>
    </row>
    <row r="7" spans="1:7" x14ac:dyDescent="0.75">
      <c r="A7" s="5"/>
      <c r="B7" s="5"/>
      <c r="G7" s="214"/>
    </row>
    <row r="8" spans="1:7" ht="17.25" x14ac:dyDescent="0.85">
      <c r="A8" s="5"/>
      <c r="B8" s="5" t="s">
        <v>134</v>
      </c>
      <c r="D8" s="247" t="s">
        <v>227</v>
      </c>
      <c r="G8" s="214"/>
    </row>
    <row r="9" spans="1:7" x14ac:dyDescent="0.75">
      <c r="A9" s="5"/>
      <c r="B9" s="5" t="s">
        <v>93</v>
      </c>
      <c r="D9" s="246" t="s">
        <v>224</v>
      </c>
      <c r="G9" s="214"/>
    </row>
    <row r="10" spans="1:7" x14ac:dyDescent="0.75">
      <c r="A10" s="5"/>
      <c r="B10" s="5" t="s">
        <v>135</v>
      </c>
      <c r="G10" s="214"/>
    </row>
    <row r="11" spans="1:7" x14ac:dyDescent="0.75">
      <c r="A11" s="5"/>
      <c r="B11" s="5" t="s">
        <v>213</v>
      </c>
      <c r="G11" s="214"/>
    </row>
    <row r="12" spans="1:7" x14ac:dyDescent="0.75">
      <c r="A12" s="5"/>
      <c r="B12" s="5"/>
      <c r="G12" s="214"/>
    </row>
    <row r="13" spans="1:7" x14ac:dyDescent="0.75">
      <c r="A13" s="5"/>
      <c r="B13" s="5" t="s">
        <v>46</v>
      </c>
      <c r="G13" s="214"/>
    </row>
    <row r="14" spans="1:7" x14ac:dyDescent="0.75">
      <c r="A14" s="5"/>
      <c r="B14" s="47" t="s">
        <v>140</v>
      </c>
      <c r="G14" s="214"/>
    </row>
    <row r="15" spans="1:7" x14ac:dyDescent="0.75">
      <c r="A15" s="5"/>
      <c r="B15" s="5" t="s">
        <v>136</v>
      </c>
      <c r="G15" s="214"/>
    </row>
    <row r="16" spans="1:7" x14ac:dyDescent="0.75">
      <c r="A16" s="5"/>
      <c r="B16" s="5" t="s">
        <v>907</v>
      </c>
      <c r="G16" s="215"/>
    </row>
    <row r="17" spans="1:9" x14ac:dyDescent="0.75">
      <c r="A17" s="5"/>
      <c r="B17" s="5"/>
      <c r="G17" s="214"/>
    </row>
    <row r="18" spans="1:9" x14ac:dyDescent="0.75">
      <c r="A18" s="5"/>
      <c r="B18" s="5" t="s">
        <v>66</v>
      </c>
      <c r="G18" s="412"/>
      <c r="H18" s="412"/>
      <c r="I18" s="412"/>
    </row>
    <row r="19" spans="1:9" x14ac:dyDescent="0.75">
      <c r="A19" s="5"/>
      <c r="B19" s="5" t="s">
        <v>70</v>
      </c>
      <c r="G19" s="214"/>
    </row>
    <row r="20" spans="1:9" x14ac:dyDescent="0.75">
      <c r="A20" s="5"/>
      <c r="B20" s="5" t="s">
        <v>47</v>
      </c>
    </row>
    <row r="21" spans="1:9" x14ac:dyDescent="0.75">
      <c r="A21" s="5"/>
      <c r="B21" s="5"/>
    </row>
    <row r="22" spans="1:9" x14ac:dyDescent="0.75">
      <c r="A22" s="5"/>
      <c r="B22" s="5" t="s">
        <v>44</v>
      </c>
      <c r="D22" s="260" t="s">
        <v>956</v>
      </c>
    </row>
    <row r="23" spans="1:9" x14ac:dyDescent="0.75">
      <c r="A23" s="5"/>
      <c r="B23" s="47" t="s">
        <v>45</v>
      </c>
    </row>
    <row r="24" spans="1:9" x14ac:dyDescent="0.75">
      <c r="A24" s="5"/>
      <c r="B24" s="5"/>
      <c r="D24" s="260"/>
    </row>
    <row r="25" spans="1:9" x14ac:dyDescent="0.75">
      <c r="A25" s="5"/>
      <c r="B25" s="19" t="str">
        <f>CONCATENATE("Version ",'Change Log'!$B$3," – © 2015-",YEAR('Change Log'!$A$3),", William W. Davis, MSPM, PMP")</f>
        <v>Version 5.0.1a – © 2015-2021, William W. Davis, MSPM, PMP</v>
      </c>
      <c r="C25" s="12"/>
      <c r="D25" s="260"/>
      <c r="H25" s="12"/>
    </row>
    <row r="26" spans="1:9" x14ac:dyDescent="0.75">
      <c r="A26" s="5"/>
      <c r="B26" s="103" t="s">
        <v>137</v>
      </c>
      <c r="C26" s="102"/>
      <c r="D26" s="260"/>
      <c r="E26" s="102"/>
      <c r="F26" s="102"/>
      <c r="G26" s="102"/>
      <c r="H26" s="102"/>
    </row>
    <row r="27" spans="1:9" x14ac:dyDescent="0.75">
      <c r="A27" s="5"/>
      <c r="B27" s="374" t="s">
        <v>138</v>
      </c>
      <c r="C27" s="102"/>
      <c r="D27" s="260"/>
      <c r="H27" s="12"/>
    </row>
    <row r="28" spans="1:9" x14ac:dyDescent="0.75">
      <c r="A28" s="5"/>
      <c r="B28" s="103" t="s">
        <v>92</v>
      </c>
      <c r="C28" s="102"/>
      <c r="D28" s="260"/>
      <c r="H28" s="12"/>
    </row>
    <row r="29" spans="1:9" x14ac:dyDescent="0.75">
      <c r="A29" s="5"/>
      <c r="B29" s="103" t="s">
        <v>212</v>
      </c>
      <c r="C29" s="102"/>
      <c r="D29" s="260"/>
      <c r="H29" s="12"/>
    </row>
    <row r="30" spans="1:9" x14ac:dyDescent="0.75">
      <c r="A30" s="5"/>
      <c r="B30" s="354" t="s">
        <v>829</v>
      </c>
      <c r="C30" s="102"/>
      <c r="D30" s="260"/>
      <c r="H30" s="12"/>
    </row>
    <row r="31" spans="1:9" x14ac:dyDescent="0.75">
      <c r="A31" s="5"/>
      <c r="B31" s="154" t="s">
        <v>207</v>
      </c>
      <c r="C31" s="12"/>
      <c r="D31" s="260"/>
      <c r="H31" s="12"/>
    </row>
    <row r="32" spans="1:9" x14ac:dyDescent="0.75">
      <c r="A32" s="5"/>
      <c r="B32" s="154" t="s">
        <v>90</v>
      </c>
      <c r="C32" s="12"/>
      <c r="D32" s="260"/>
      <c r="H32" s="12"/>
    </row>
    <row r="33" spans="1:8" x14ac:dyDescent="0.75">
      <c r="A33" s="5"/>
      <c r="B33" s="154" t="s">
        <v>206</v>
      </c>
      <c r="C33" s="12"/>
      <c r="H33" s="12"/>
    </row>
    <row r="34" spans="1:8" x14ac:dyDescent="0.75">
      <c r="A34" s="5"/>
      <c r="B34" s="154" t="s">
        <v>208</v>
      </c>
      <c r="C34" s="12"/>
      <c r="D34" s="260" t="s">
        <v>957</v>
      </c>
      <c r="H34" s="12"/>
    </row>
    <row r="35" spans="1:8" x14ac:dyDescent="0.75">
      <c r="A35" s="5"/>
      <c r="B35" s="154" t="s">
        <v>750</v>
      </c>
      <c r="C35" s="12"/>
      <c r="H35" s="12"/>
    </row>
    <row r="36" spans="1:8" x14ac:dyDescent="0.75">
      <c r="A36" s="5"/>
      <c r="B36" s="154" t="s">
        <v>751</v>
      </c>
      <c r="C36" s="12"/>
      <c r="D36" s="260" t="s">
        <v>232</v>
      </c>
      <c r="H36" s="12"/>
    </row>
    <row r="37" spans="1:8" x14ac:dyDescent="0.75">
      <c r="A37" s="5"/>
      <c r="B37" s="154"/>
      <c r="C37" s="12"/>
      <c r="D37" s="260" t="s">
        <v>909</v>
      </c>
      <c r="H37" s="12"/>
    </row>
    <row r="38" spans="1:8" x14ac:dyDescent="0.75">
      <c r="A38" s="5"/>
      <c r="B38" s="154" t="s">
        <v>752</v>
      </c>
      <c r="C38" s="12"/>
      <c r="D38" s="260" t="s">
        <v>908</v>
      </c>
      <c r="H38" s="12"/>
    </row>
    <row r="39" spans="1:8" x14ac:dyDescent="0.75">
      <c r="A39" s="19"/>
      <c r="B39" s="154" t="s">
        <v>89</v>
      </c>
      <c r="C39" s="12"/>
      <c r="D39" s="260" t="s">
        <v>910</v>
      </c>
      <c r="H39" s="12"/>
    </row>
    <row r="40" spans="1:8" x14ac:dyDescent="0.75">
      <c r="A40" s="5"/>
      <c r="B40" s="261" t="s">
        <v>757</v>
      </c>
      <c r="D40" s="260"/>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886</v>
      </c>
      <c r="C2" s="213"/>
    </row>
    <row r="3" spans="1:3" x14ac:dyDescent="0.75">
      <c r="A3" s="5"/>
      <c r="B3" s="5"/>
    </row>
    <row r="4" spans="1:3" x14ac:dyDescent="0.75">
      <c r="A4" s="5"/>
      <c r="B4" s="5" t="s">
        <v>931</v>
      </c>
    </row>
    <row r="5" spans="1:3" x14ac:dyDescent="0.75">
      <c r="A5" s="5"/>
      <c r="B5" s="5" t="s">
        <v>938</v>
      </c>
    </row>
    <row r="6" spans="1:3" x14ac:dyDescent="0.75">
      <c r="A6" s="5"/>
      <c r="B6" s="5" t="s">
        <v>968</v>
      </c>
    </row>
    <row r="7" spans="1:3" x14ac:dyDescent="0.75">
      <c r="A7" s="5"/>
      <c r="B7" s="5" t="s">
        <v>967</v>
      </c>
    </row>
    <row r="8" spans="1:3" x14ac:dyDescent="0.75">
      <c r="A8" s="5"/>
      <c r="B8" s="5"/>
    </row>
    <row r="9" spans="1:3" x14ac:dyDescent="0.75">
      <c r="A9" s="5"/>
      <c r="B9" s="5" t="s">
        <v>926</v>
      </c>
    </row>
    <row r="10" spans="1:3" x14ac:dyDescent="0.75">
      <c r="A10" s="5"/>
      <c r="B10" s="5" t="s">
        <v>923</v>
      </c>
    </row>
    <row r="11" spans="1:3" x14ac:dyDescent="0.75">
      <c r="A11" s="5"/>
      <c r="B11" s="5" t="s">
        <v>924</v>
      </c>
    </row>
    <row r="12" spans="1:3" x14ac:dyDescent="0.75">
      <c r="A12" s="5"/>
      <c r="B12" s="5" t="s">
        <v>925</v>
      </c>
    </row>
    <row r="13" spans="1:3" x14ac:dyDescent="0.75">
      <c r="A13" s="5"/>
      <c r="B13" s="5"/>
    </row>
    <row r="14" spans="1:3" x14ac:dyDescent="0.75">
      <c r="A14" s="5"/>
      <c r="B14" s="5" t="s">
        <v>928</v>
      </c>
    </row>
    <row r="15" spans="1:3" x14ac:dyDescent="0.75">
      <c r="A15" s="5"/>
      <c r="B15" s="5" t="s">
        <v>927</v>
      </c>
    </row>
    <row r="16" spans="1:3" x14ac:dyDescent="0.75">
      <c r="A16" s="5"/>
      <c r="B16" s="5" t="s">
        <v>932</v>
      </c>
    </row>
    <row r="17" spans="1:7" x14ac:dyDescent="0.75">
      <c r="A17" s="5"/>
      <c r="B17" s="5" t="s">
        <v>933</v>
      </c>
    </row>
    <row r="18" spans="1:7" x14ac:dyDescent="0.75">
      <c r="A18" s="5"/>
      <c r="B18" s="5" t="s">
        <v>934</v>
      </c>
    </row>
    <row r="19" spans="1:7" x14ac:dyDescent="0.75">
      <c r="A19" s="5"/>
      <c r="B19" s="5" t="s">
        <v>935</v>
      </c>
    </row>
    <row r="20" spans="1:7" x14ac:dyDescent="0.75">
      <c r="A20" s="5"/>
      <c r="B20" s="5" t="s">
        <v>929</v>
      </c>
    </row>
    <row r="21" spans="1:7" x14ac:dyDescent="0.75">
      <c r="A21" s="5"/>
      <c r="B21" s="5"/>
    </row>
    <row r="22" spans="1:7" ht="17.25" x14ac:dyDescent="0.85">
      <c r="A22" s="5"/>
      <c r="B22" s="5" t="s">
        <v>930</v>
      </c>
      <c r="D22" s="245"/>
      <c r="G22" s="214"/>
    </row>
    <row r="23" spans="1:7" x14ac:dyDescent="0.75">
      <c r="A23" s="5"/>
      <c r="B23" s="5" t="s">
        <v>805</v>
      </c>
      <c r="D23" s="246"/>
      <c r="G23" s="214"/>
    </row>
    <row r="24" spans="1:7" x14ac:dyDescent="0.75">
      <c r="A24" s="5"/>
      <c r="B24" s="5" t="s">
        <v>806</v>
      </c>
      <c r="G24" s="214"/>
    </row>
    <row r="25" spans="1:7" x14ac:dyDescent="0.75">
      <c r="A25" s="5"/>
      <c r="B25" s="5" t="s">
        <v>807</v>
      </c>
      <c r="G25" s="214"/>
    </row>
    <row r="26" spans="1:7" ht="17.25" x14ac:dyDescent="0.85">
      <c r="A26" s="5"/>
      <c r="B26" s="5"/>
      <c r="D26" s="247"/>
      <c r="G26" s="214"/>
    </row>
    <row r="27" spans="1:7" x14ac:dyDescent="0.75">
      <c r="A27" s="5"/>
      <c r="B27" s="5" t="s">
        <v>808</v>
      </c>
      <c r="D27" s="246"/>
      <c r="G27" s="214"/>
    </row>
    <row r="28" spans="1:7" x14ac:dyDescent="0.75">
      <c r="A28" s="5"/>
      <c r="B28" s="5" t="s">
        <v>809</v>
      </c>
      <c r="G28" s="214"/>
    </row>
    <row r="29" spans="1:7" x14ac:dyDescent="0.75">
      <c r="A29" s="5"/>
      <c r="B29" s="5" t="s">
        <v>810</v>
      </c>
      <c r="G29" s="214"/>
    </row>
    <row r="30" spans="1:7" x14ac:dyDescent="0.75">
      <c r="A30" s="5"/>
      <c r="B30" s="341" t="s">
        <v>811</v>
      </c>
      <c r="G30" s="214"/>
    </row>
    <row r="31" spans="1:7" x14ac:dyDescent="0.75">
      <c r="A31" s="5"/>
      <c r="B31" s="5" t="s">
        <v>814</v>
      </c>
      <c r="G31" s="214"/>
    </row>
    <row r="32" spans="1:7" x14ac:dyDescent="0.75">
      <c r="A32" s="5"/>
      <c r="B32" s="5" t="s">
        <v>813</v>
      </c>
      <c r="G32" s="214"/>
    </row>
    <row r="33" spans="1:9" x14ac:dyDescent="0.75">
      <c r="A33" s="5"/>
      <c r="B33" s="5" t="s">
        <v>822</v>
      </c>
      <c r="G33" s="214"/>
    </row>
    <row r="34" spans="1:9" x14ac:dyDescent="0.75">
      <c r="A34" s="5"/>
      <c r="B34" s="5"/>
      <c r="G34" s="215"/>
    </row>
    <row r="35" spans="1:9" x14ac:dyDescent="0.75">
      <c r="A35" s="5"/>
      <c r="B35" s="5" t="s">
        <v>812</v>
      </c>
      <c r="G35" s="214"/>
    </row>
    <row r="36" spans="1:9" x14ac:dyDescent="0.75">
      <c r="A36" s="5"/>
      <c r="B36" s="5" t="s">
        <v>815</v>
      </c>
      <c r="G36" s="412"/>
      <c r="H36" s="412"/>
      <c r="I36" s="412"/>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5.0.1a – © 2015-2021, William W. Davis, MSPM, PMP</v>
      </c>
      <c r="C43" s="12"/>
      <c r="D43" s="260"/>
      <c r="H43" s="12"/>
    </row>
    <row r="44" spans="1:9" x14ac:dyDescent="0.75">
      <c r="A44" s="5"/>
      <c r="B44" s="338" t="s">
        <v>137</v>
      </c>
      <c r="C44" s="102"/>
      <c r="D44" s="260"/>
      <c r="E44" s="102"/>
      <c r="F44" s="102"/>
      <c r="G44" s="102"/>
      <c r="H44" s="102"/>
    </row>
    <row r="45" spans="1:9" x14ac:dyDescent="0.75">
      <c r="A45" s="5"/>
      <c r="B45" s="374" t="s">
        <v>138</v>
      </c>
      <c r="C45" s="102"/>
      <c r="D45" s="260"/>
      <c r="H45" s="12"/>
    </row>
    <row r="46" spans="1:9" x14ac:dyDescent="0.75">
      <c r="A46" s="5"/>
      <c r="B46" s="338" t="s">
        <v>92</v>
      </c>
      <c r="C46" s="102"/>
      <c r="D46" s="260"/>
      <c r="H46" s="12"/>
    </row>
    <row r="47" spans="1:9" x14ac:dyDescent="0.75">
      <c r="A47" s="5"/>
      <c r="B47" s="338" t="s">
        <v>212</v>
      </c>
      <c r="C47" s="102"/>
      <c r="D47" s="260"/>
      <c r="H47" s="12"/>
    </row>
    <row r="48" spans="1:9" x14ac:dyDescent="0.75">
      <c r="A48" s="5"/>
      <c r="B48" s="354" t="s">
        <v>829</v>
      </c>
      <c r="C48" s="102"/>
      <c r="D48" s="260"/>
      <c r="H48" s="12"/>
    </row>
    <row r="49" spans="1:8" x14ac:dyDescent="0.75">
      <c r="A49" s="5"/>
      <c r="B49" s="154" t="s">
        <v>207</v>
      </c>
      <c r="C49" s="12"/>
      <c r="D49" s="260"/>
      <c r="H49" s="12"/>
    </row>
    <row r="50" spans="1:8" x14ac:dyDescent="0.75">
      <c r="A50" s="5"/>
      <c r="B50" s="154" t="s">
        <v>90</v>
      </c>
      <c r="C50" s="12"/>
      <c r="D50" s="260"/>
      <c r="H50" s="12"/>
    </row>
    <row r="51" spans="1:8" x14ac:dyDescent="0.75">
      <c r="A51" s="5"/>
      <c r="B51" s="154" t="s">
        <v>206</v>
      </c>
      <c r="C51" s="12"/>
      <c r="H51" s="12"/>
    </row>
    <row r="52" spans="1:8" x14ac:dyDescent="0.75">
      <c r="A52" s="5"/>
      <c r="B52" s="154" t="s">
        <v>208</v>
      </c>
      <c r="C52" s="12"/>
      <c r="D52" s="260"/>
      <c r="H52" s="12"/>
    </row>
    <row r="53" spans="1:8" x14ac:dyDescent="0.75">
      <c r="A53" s="5"/>
      <c r="B53" s="154" t="s">
        <v>750</v>
      </c>
      <c r="C53" s="12"/>
      <c r="H53" s="12"/>
    </row>
    <row r="54" spans="1:8" x14ac:dyDescent="0.75">
      <c r="A54" s="5"/>
      <c r="B54" s="154" t="s">
        <v>751</v>
      </c>
      <c r="C54" s="12"/>
      <c r="D54" s="260"/>
      <c r="H54" s="12"/>
    </row>
    <row r="55" spans="1:8" x14ac:dyDescent="0.75">
      <c r="A55" s="5"/>
      <c r="B55" s="154"/>
      <c r="C55" s="12"/>
      <c r="D55" s="260"/>
      <c r="H55" s="12"/>
    </row>
    <row r="56" spans="1:8" x14ac:dyDescent="0.75">
      <c r="A56" s="5"/>
      <c r="B56" s="154" t="s">
        <v>752</v>
      </c>
      <c r="C56" s="12"/>
      <c r="D56" s="260"/>
      <c r="H56" s="12"/>
    </row>
    <row r="57" spans="1:8" x14ac:dyDescent="0.75">
      <c r="A57" s="19"/>
      <c r="B57" s="154" t="s">
        <v>89</v>
      </c>
      <c r="C57" s="12"/>
      <c r="D57" s="260"/>
      <c r="H57" s="12"/>
    </row>
    <row r="58" spans="1:8" x14ac:dyDescent="0.75">
      <c r="A58" s="5"/>
      <c r="B58" s="339" t="s">
        <v>757</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178</v>
      </c>
      <c r="C1" s="5"/>
      <c r="D1" s="5"/>
      <c r="E1" s="5"/>
      <c r="F1" s="2"/>
      <c r="G1" s="2"/>
      <c r="H1" s="5"/>
      <c r="I1" s="5"/>
      <c r="J1" s="5"/>
      <c r="K1" s="5"/>
      <c r="L1" s="35"/>
      <c r="M1" s="35"/>
      <c r="N1" s="35"/>
      <c r="O1" s="35"/>
      <c r="P1" s="35"/>
      <c r="Q1" s="35"/>
      <c r="R1" s="5"/>
    </row>
    <row r="2" spans="1:18" ht="30" customHeight="1" x14ac:dyDescent="0.75">
      <c r="A2" s="251"/>
      <c r="B2" s="252"/>
      <c r="C2" s="253" t="s">
        <v>205</v>
      </c>
      <c r="D2" s="254"/>
      <c r="E2" s="254"/>
      <c r="F2" s="255"/>
      <c r="G2" s="255"/>
      <c r="H2" s="254"/>
      <c r="I2" s="254"/>
      <c r="J2" s="254"/>
      <c r="K2" s="256"/>
      <c r="L2" s="35"/>
      <c r="M2" s="35"/>
      <c r="N2" s="35"/>
      <c r="O2" s="35"/>
      <c r="P2" s="35"/>
      <c r="Q2" s="35"/>
      <c r="R2" s="5"/>
    </row>
    <row r="3" spans="1:18" ht="20.149999999999999" customHeight="1" x14ac:dyDescent="0.75">
      <c r="A3" s="189"/>
      <c r="B3" s="190" t="s">
        <v>191</v>
      </c>
      <c r="C3" s="355">
        <v>50</v>
      </c>
      <c r="D3" s="204" t="s">
        <v>941</v>
      </c>
      <c r="E3" s="205"/>
      <c r="F3" s="206"/>
      <c r="G3" s="206"/>
      <c r="H3" s="205"/>
      <c r="I3" s="205"/>
      <c r="J3" s="205"/>
      <c r="K3" s="207"/>
      <c r="L3" s="35"/>
      <c r="M3" s="35"/>
      <c r="N3" s="35"/>
      <c r="O3" s="35"/>
      <c r="P3" s="35"/>
      <c r="Q3" s="35"/>
      <c r="R3" s="5"/>
    </row>
    <row r="4" spans="1:18" ht="20.149999999999999" customHeight="1" x14ac:dyDescent="0.75">
      <c r="A4" s="257"/>
      <c r="B4" s="258" t="s">
        <v>911</v>
      </c>
      <c r="C4" s="356">
        <v>100</v>
      </c>
      <c r="D4" s="204" t="s">
        <v>821</v>
      </c>
      <c r="E4" s="205"/>
      <c r="F4" s="206"/>
      <c r="G4" s="206"/>
      <c r="H4" s="205"/>
      <c r="I4" s="205"/>
      <c r="J4" s="205"/>
      <c r="K4" s="207"/>
      <c r="L4" s="35"/>
      <c r="M4" s="35"/>
      <c r="N4" s="35"/>
      <c r="O4" s="35"/>
      <c r="P4" s="35"/>
      <c r="Q4" s="35"/>
      <c r="R4" s="5"/>
    </row>
    <row r="5" spans="1:18" ht="20.149999999999999" customHeight="1" x14ac:dyDescent="0.75">
      <c r="A5" s="189"/>
      <c r="B5" s="190" t="s">
        <v>192</v>
      </c>
      <c r="C5" s="356">
        <v>150</v>
      </c>
      <c r="D5" s="204" t="s">
        <v>942</v>
      </c>
      <c r="E5" s="205"/>
      <c r="F5" s="206"/>
      <c r="G5" s="206"/>
      <c r="H5" s="205"/>
      <c r="I5" s="205"/>
      <c r="J5" s="205"/>
      <c r="K5" s="207"/>
      <c r="L5" s="35"/>
      <c r="M5" s="35"/>
      <c r="N5" s="35"/>
      <c r="O5" s="35"/>
      <c r="P5" s="35"/>
      <c r="Q5" s="35"/>
      <c r="R5" s="5"/>
    </row>
    <row r="6" spans="1:18" ht="20.149999999999999" customHeight="1" x14ac:dyDescent="0.75">
      <c r="A6" s="202"/>
      <c r="B6" s="203" t="s">
        <v>182</v>
      </c>
      <c r="C6" s="124">
        <f>IF(OR(ISBLANK(C4),ISBLANK(C5),ISBLANK(C3)),"",IF(AND(C3&gt;0,C4&gt;0,C5&gt;0),IF(C4&gt;C3,IF(C5&gt;C4,1,-1),-1)))</f>
        <v>1</v>
      </c>
      <c r="D6" s="204" t="s">
        <v>177</v>
      </c>
      <c r="E6" s="205"/>
      <c r="F6" s="206"/>
      <c r="G6" s="206"/>
      <c r="H6" s="205"/>
      <c r="I6" s="205"/>
      <c r="J6" s="205"/>
      <c r="K6" s="207"/>
      <c r="L6" s="35"/>
      <c r="M6" s="35"/>
      <c r="N6" s="35"/>
      <c r="O6" s="35"/>
      <c r="P6" s="35"/>
      <c r="Q6" s="35"/>
      <c r="R6" s="5"/>
    </row>
    <row r="7" spans="1:18" ht="20.149999999999999" customHeight="1" x14ac:dyDescent="0.75">
      <c r="A7" s="202"/>
      <c r="B7" s="203" t="s">
        <v>183</v>
      </c>
      <c r="C7" s="124">
        <f>IF(OR(ISBLANK(C3),ISBLANK(C4),ISBLANK(C5)),"",IFERROR(MIN(C4-C3,C5-C4)/MAX(C4-C3,C5-C4),""))</f>
        <v>1</v>
      </c>
      <c r="D7" s="204" t="s">
        <v>179</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188</v>
      </c>
      <c r="C9" s="126" t="s">
        <v>1</v>
      </c>
      <c r="D9" s="204" t="s">
        <v>180</v>
      </c>
      <c r="E9" s="205"/>
      <c r="F9" s="206"/>
      <c r="G9" s="206"/>
      <c r="H9" s="205"/>
      <c r="I9" s="205"/>
      <c r="J9" s="205"/>
      <c r="K9" s="207"/>
      <c r="L9" s="35"/>
      <c r="M9" s="35"/>
      <c r="N9" s="35"/>
      <c r="O9" s="35"/>
      <c r="P9" s="35"/>
      <c r="Q9" s="35"/>
      <c r="R9" s="5"/>
    </row>
    <row r="10" spans="1:18" ht="20.149999999999999" customHeight="1" x14ac:dyDescent="0.75">
      <c r="A10" s="202"/>
      <c r="B10" s="203" t="s">
        <v>189</v>
      </c>
      <c r="C10" s="57"/>
      <c r="D10" s="204" t="s">
        <v>181</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184</v>
      </c>
      <c r="C12" s="356">
        <v>75</v>
      </c>
      <c r="D12" s="204" t="s">
        <v>229</v>
      </c>
      <c r="E12" s="205"/>
      <c r="F12" s="206"/>
      <c r="G12" s="206"/>
      <c r="H12" s="205"/>
      <c r="I12" s="205"/>
      <c r="J12" s="205"/>
      <c r="K12" s="207"/>
      <c r="L12" s="35"/>
      <c r="M12" s="35"/>
      <c r="N12" s="35"/>
      <c r="O12" s="35"/>
      <c r="P12" s="35"/>
      <c r="Q12" s="35"/>
      <c r="R12" s="5"/>
    </row>
    <row r="13" spans="1:18" ht="20.149999999999999" customHeight="1" x14ac:dyDescent="0.75">
      <c r="A13" s="189"/>
      <c r="B13" s="190" t="s">
        <v>185</v>
      </c>
      <c r="C13" s="185" t="s">
        <v>74</v>
      </c>
      <c r="D13" s="204" t="s">
        <v>190</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7">
        <f>IF(AND($C$3&gt;0,$C$4&gt;0,$C$5&gt;0,$C$11&gt;0,$C$12&gt;0,NOT(ISBLANK($C$9))),ABS(VLOOKUP($C$13,VLookups!$A$43:$B$44,2,FALSE)-_xlfn.NORM.DIST($C$12,$C$8,$C$11,TRUE)),"")</f>
        <v>0.10564977366685525</v>
      </c>
      <c r="D14" s="200"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186</v>
      </c>
      <c r="C15" s="358">
        <v>0.5</v>
      </c>
      <c r="D15" s="204" t="s">
        <v>187</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59">
        <f>IF(AND($C3&gt;0,$C4&gt;0,$C5&gt;0,$C15&gt;0,NOT(ISBLANK($C9))),_xlfn.NORM.INV(ABS(VLOOKUP($C$13,VLookups!$A$43:$B$44,2,FALSE)-C$15),$C8,$C11),"")</f>
        <v>100</v>
      </c>
      <c r="D16" s="201"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939</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5.0.1a – © 2015-2021, William W. Davis, MSPM, PMP</v>
      </c>
      <c r="C19" s="188"/>
      <c r="D19" s="5"/>
      <c r="E19" s="2"/>
      <c r="F19" s="5"/>
      <c r="G19" s="5"/>
      <c r="H19" s="2"/>
      <c r="I19" s="5"/>
      <c r="J19" s="5"/>
      <c r="K19" s="5"/>
      <c r="L19" s="5"/>
      <c r="M19" s="5"/>
      <c r="N19" s="5"/>
      <c r="O19" s="5"/>
      <c r="P19" s="5"/>
      <c r="Q19" s="5"/>
      <c r="R19" s="5"/>
    </row>
    <row r="20" spans="1:18" x14ac:dyDescent="0.75">
      <c r="A20" s="2"/>
      <c r="B20" s="322" t="s">
        <v>137</v>
      </c>
      <c r="C20" s="322"/>
      <c r="D20" s="322"/>
      <c r="E20" s="322"/>
      <c r="F20" s="322"/>
      <c r="G20" s="322"/>
      <c r="H20" s="2"/>
      <c r="I20" s="5"/>
      <c r="J20" s="5"/>
      <c r="K20" s="5"/>
      <c r="L20" s="5"/>
      <c r="M20" s="5"/>
      <c r="N20" s="5"/>
      <c r="O20" s="5"/>
      <c r="P20" s="5"/>
      <c r="Q20" s="5"/>
      <c r="R20" s="5"/>
    </row>
    <row r="21" spans="1:18" x14ac:dyDescent="0.75">
      <c r="A21" s="2"/>
      <c r="B21" s="374" t="s">
        <v>138</v>
      </c>
      <c r="C21" s="322"/>
      <c r="D21" s="322"/>
      <c r="E21" s="322"/>
      <c r="F21" s="322"/>
      <c r="G21" s="322"/>
      <c r="H21" s="2"/>
      <c r="I21" s="5"/>
      <c r="J21" s="5"/>
      <c r="K21" s="5"/>
      <c r="L21" s="5"/>
      <c r="M21" s="5"/>
      <c r="N21" s="5"/>
      <c r="O21" s="5"/>
      <c r="P21" s="5"/>
      <c r="Q21" s="5"/>
      <c r="R21" s="5"/>
    </row>
    <row r="22" spans="1:18" x14ac:dyDescent="0.75">
      <c r="A22" s="2"/>
      <c r="B22" s="322" t="s">
        <v>92</v>
      </c>
      <c r="C22" s="322"/>
      <c r="D22" s="322"/>
      <c r="E22" s="322"/>
      <c r="F22" s="322"/>
      <c r="G22" s="322"/>
      <c r="H22" s="2"/>
      <c r="I22" s="5"/>
      <c r="J22" s="5"/>
      <c r="K22" s="5"/>
      <c r="L22" s="5"/>
      <c r="M22" s="5"/>
      <c r="N22" s="5"/>
      <c r="O22" s="5"/>
      <c r="P22" s="5"/>
      <c r="Q22" s="5"/>
      <c r="R22" s="5"/>
    </row>
    <row r="23" spans="1:18" x14ac:dyDescent="0.75">
      <c r="A23" s="2"/>
      <c r="B23" s="322" t="s">
        <v>212</v>
      </c>
      <c r="C23" s="322"/>
      <c r="D23" s="322"/>
      <c r="E23" s="322"/>
      <c r="F23" s="322"/>
      <c r="G23" s="322"/>
      <c r="H23" s="2"/>
      <c r="I23" s="5"/>
      <c r="J23" s="5"/>
      <c r="K23" s="5"/>
      <c r="L23" s="5"/>
      <c r="M23" s="5"/>
      <c r="N23" s="5"/>
      <c r="O23" s="5"/>
      <c r="P23" s="5"/>
      <c r="Q23" s="5"/>
      <c r="R23" s="5"/>
    </row>
    <row r="24" spans="1:18" x14ac:dyDescent="0.75">
      <c r="A24" s="2"/>
      <c r="B24" s="413" t="s">
        <v>829</v>
      </c>
      <c r="C24" s="413"/>
      <c r="D24" s="322"/>
      <c r="E24" s="322"/>
      <c r="F24" s="322"/>
      <c r="G24" s="322"/>
      <c r="H24" s="2"/>
      <c r="I24" s="5"/>
      <c r="J24" s="5"/>
      <c r="K24" s="5"/>
      <c r="L24" s="5"/>
      <c r="M24" s="5"/>
      <c r="N24" s="5"/>
      <c r="O24" s="5"/>
      <c r="P24" s="5"/>
      <c r="Q24" s="5"/>
      <c r="R24" s="5"/>
    </row>
    <row r="25" spans="1:18" x14ac:dyDescent="0.75">
      <c r="A25" s="2"/>
      <c r="B25" s="154" t="s">
        <v>207</v>
      </c>
      <c r="C25" s="5"/>
      <c r="D25" s="5"/>
      <c r="E25" s="2"/>
      <c r="F25" s="5"/>
      <c r="G25" s="5"/>
      <c r="H25" s="2"/>
      <c r="I25" s="5"/>
      <c r="J25" s="5"/>
      <c r="K25" s="5"/>
      <c r="L25" s="5"/>
      <c r="M25" s="5"/>
      <c r="N25" s="5"/>
      <c r="O25" s="5"/>
      <c r="P25" s="5"/>
      <c r="Q25" s="5"/>
      <c r="R25" s="5"/>
    </row>
    <row r="26" spans="1:18" x14ac:dyDescent="0.75">
      <c r="A26" s="2"/>
      <c r="B26" s="154" t="s">
        <v>90</v>
      </c>
      <c r="C26" s="5"/>
      <c r="D26" s="5"/>
      <c r="E26" s="2"/>
      <c r="F26" s="5"/>
      <c r="G26" s="5"/>
      <c r="H26" s="2"/>
      <c r="I26" s="5"/>
      <c r="J26" s="5"/>
      <c r="K26" s="5"/>
      <c r="L26" s="5"/>
      <c r="M26" s="5"/>
      <c r="N26" s="5"/>
      <c r="O26" s="5"/>
      <c r="P26" s="5"/>
      <c r="Q26" s="5"/>
      <c r="R26" s="5"/>
    </row>
    <row r="27" spans="1:18" x14ac:dyDescent="0.75">
      <c r="A27" s="19"/>
      <c r="B27" s="154" t="s">
        <v>206</v>
      </c>
      <c r="C27" s="5"/>
      <c r="D27" s="5"/>
      <c r="E27" s="5"/>
      <c r="F27" s="2"/>
      <c r="G27" s="2"/>
      <c r="H27" s="5"/>
      <c r="I27" s="5"/>
      <c r="J27" s="5"/>
      <c r="K27" s="5"/>
      <c r="L27" s="5"/>
      <c r="M27" s="5"/>
      <c r="N27" s="5"/>
      <c r="O27" s="5"/>
      <c r="P27" s="5"/>
      <c r="Q27" s="5"/>
      <c r="R27" s="5"/>
    </row>
    <row r="28" spans="1:18" x14ac:dyDescent="0.75">
      <c r="A28" s="19"/>
      <c r="B28" s="154" t="s">
        <v>208</v>
      </c>
      <c r="C28" s="5"/>
      <c r="D28" s="5"/>
      <c r="E28" s="5"/>
      <c r="F28" s="2"/>
      <c r="G28" s="2"/>
      <c r="H28" s="5"/>
      <c r="I28" s="5"/>
      <c r="J28" s="5"/>
      <c r="K28" s="5"/>
      <c r="L28" s="5"/>
      <c r="M28" s="5"/>
      <c r="N28" s="5"/>
      <c r="O28" s="5"/>
      <c r="P28" s="5"/>
      <c r="Q28" s="5"/>
      <c r="R28" s="5"/>
    </row>
    <row r="29" spans="1:18" x14ac:dyDescent="0.75">
      <c r="A29" s="19"/>
      <c r="B29" s="154" t="s">
        <v>750</v>
      </c>
      <c r="C29" s="5"/>
      <c r="D29" s="5"/>
      <c r="E29" s="5"/>
      <c r="F29" s="2"/>
      <c r="G29" s="2"/>
      <c r="H29" s="5"/>
      <c r="I29" s="5"/>
      <c r="J29" s="5"/>
      <c r="K29" s="5"/>
      <c r="L29" s="5"/>
      <c r="M29" s="5"/>
      <c r="N29" s="5"/>
      <c r="O29" s="5"/>
      <c r="P29" s="5"/>
      <c r="Q29" s="5"/>
      <c r="R29" s="5"/>
    </row>
    <row r="30" spans="1:18" x14ac:dyDescent="0.75">
      <c r="A30" s="19"/>
      <c r="B30" s="154" t="s">
        <v>751</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752</v>
      </c>
      <c r="C32" s="5"/>
      <c r="D32" s="5"/>
      <c r="E32" s="5"/>
      <c r="F32" s="2"/>
      <c r="G32" s="2"/>
      <c r="H32" s="5"/>
      <c r="I32" s="5"/>
      <c r="J32" s="5"/>
      <c r="K32" s="5"/>
      <c r="L32" s="5"/>
      <c r="M32" s="5"/>
      <c r="N32" s="5"/>
      <c r="O32" s="5"/>
      <c r="P32" s="5"/>
      <c r="Q32" s="5"/>
      <c r="R32" s="5"/>
    </row>
    <row r="33" spans="1:18" x14ac:dyDescent="0.75">
      <c r="A33" s="2"/>
      <c r="B33" s="154" t="s">
        <v>89</v>
      </c>
      <c r="C33" s="5"/>
      <c r="D33" s="5"/>
      <c r="E33" s="5"/>
      <c r="F33" s="2"/>
      <c r="G33" s="2"/>
      <c r="H33" s="5"/>
      <c r="I33" s="5"/>
      <c r="J33" s="5"/>
      <c r="K33" s="5"/>
      <c r="L33" s="5"/>
      <c r="M33" s="5"/>
      <c r="N33" s="5"/>
      <c r="O33" s="5"/>
      <c r="P33" s="5"/>
      <c r="Q33" s="5"/>
      <c r="R33" s="5"/>
    </row>
    <row r="34" spans="1:18" x14ac:dyDescent="0.75">
      <c r="A34" s="2"/>
      <c r="B34" s="323" t="s">
        <v>757</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171</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753</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141</v>
      </c>
      <c r="C1" s="5"/>
      <c r="D1" s="5"/>
      <c r="E1" s="2"/>
      <c r="F1" s="2"/>
      <c r="G1" s="5"/>
      <c r="H1" s="2"/>
      <c r="I1" s="2"/>
      <c r="J1" s="5"/>
      <c r="K1" s="5"/>
      <c r="L1" s="5"/>
      <c r="M1" s="5"/>
      <c r="N1" s="35"/>
      <c r="O1" s="35"/>
      <c r="P1" s="35"/>
      <c r="Q1" s="35"/>
      <c r="R1" s="35"/>
      <c r="S1" s="35"/>
      <c r="T1" s="5"/>
    </row>
    <row r="2" spans="1:22" ht="24.95" customHeight="1" x14ac:dyDescent="0.75">
      <c r="A2" s="159" t="s">
        <v>131</v>
      </c>
      <c r="B2" s="134"/>
      <c r="C2" s="134"/>
      <c r="D2" s="134"/>
      <c r="E2" s="133"/>
      <c r="F2" s="133"/>
      <c r="G2" s="135"/>
      <c r="H2" s="133"/>
      <c r="I2" s="133"/>
      <c r="J2" s="135"/>
      <c r="K2" s="135"/>
      <c r="L2" s="135"/>
      <c r="M2" s="135"/>
      <c r="N2" s="136"/>
      <c r="O2" s="136"/>
      <c r="P2" s="136"/>
      <c r="Q2" s="136"/>
      <c r="R2" s="136"/>
      <c r="S2" s="136"/>
      <c r="T2" s="135"/>
    </row>
    <row r="3" spans="1:22" x14ac:dyDescent="0.75">
      <c r="A3" s="133"/>
      <c r="B3" s="57" t="s">
        <v>41</v>
      </c>
      <c r="C3" s="57" t="s">
        <v>6</v>
      </c>
      <c r="D3" s="57" t="s">
        <v>42</v>
      </c>
      <c r="E3" s="133"/>
      <c r="F3" s="133"/>
      <c r="G3" s="135"/>
      <c r="H3" s="133"/>
      <c r="I3" s="133"/>
      <c r="J3" s="135"/>
      <c r="K3" s="137" t="s">
        <v>83</v>
      </c>
      <c r="L3" s="135"/>
      <c r="M3" s="135"/>
      <c r="N3" s="136"/>
      <c r="O3" s="136"/>
      <c r="P3" s="136"/>
      <c r="Q3" s="136"/>
      <c r="R3" s="136"/>
      <c r="S3" s="136"/>
      <c r="T3" s="135"/>
    </row>
    <row r="4" spans="1:22" x14ac:dyDescent="0.75">
      <c r="A4" s="133"/>
      <c r="B4" s="157">
        <v>60</v>
      </c>
      <c r="C4" s="157">
        <v>120</v>
      </c>
      <c r="D4" s="157">
        <v>240</v>
      </c>
      <c r="E4" s="151" t="s">
        <v>122</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132</v>
      </c>
      <c r="E6" s="124">
        <f>IF(OR(ISBLANK(C4),ISBLANK(D4),ISBLANK(B4)),"",IF(AND(B4&gt;0,C4&gt;0,D4&gt;0),IF(C4&gt;B4,IF(D4&gt;C4,1,-1),-1)))</f>
        <v>1</v>
      </c>
      <c r="F6" s="124">
        <f>IF(OR(ISBLANK(B4),ISBLANK(C4),ISBLANK(D4)),"",IFERROR(MIN(C4-B4,D4-C4)/MAX(C4-B4,D4-C4),""))</f>
        <v>0.5</v>
      </c>
      <c r="G6" s="425" t="s">
        <v>112</v>
      </c>
      <c r="H6" s="426"/>
      <c r="I6" s="426"/>
      <c r="J6" s="426"/>
      <c r="K6" s="426"/>
      <c r="L6" s="426"/>
      <c r="M6" s="426"/>
      <c r="N6" s="426"/>
      <c r="O6" s="426"/>
      <c r="P6" s="426"/>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123</v>
      </c>
      <c r="G8" s="56" t="s">
        <v>67</v>
      </c>
      <c r="H8" s="133"/>
      <c r="I8" s="133"/>
      <c r="J8" s="133"/>
      <c r="K8" s="133"/>
      <c r="L8" s="145"/>
      <c r="M8" s="135"/>
      <c r="N8" s="136"/>
      <c r="O8" s="136"/>
      <c r="P8" s="136"/>
      <c r="Q8" s="136"/>
      <c r="R8" s="136"/>
      <c r="S8" s="136"/>
      <c r="T8" s="135"/>
    </row>
    <row r="9" spans="1:22" ht="15.75" customHeight="1" x14ac:dyDescent="0.75">
      <c r="A9" s="152"/>
      <c r="B9" s="152"/>
      <c r="C9" s="152"/>
      <c r="D9" s="152"/>
      <c r="E9" s="152"/>
      <c r="F9" s="153" t="s">
        <v>124</v>
      </c>
      <c r="G9" s="132">
        <f>IF(AND(B4&gt;0,C4&gt;0,D4&gt;0),(B4+(4*C4)+D4)/6,"")</f>
        <v>130</v>
      </c>
      <c r="H9" s="149" t="s">
        <v>125</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133</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127</v>
      </c>
      <c r="H12" s="126" t="s">
        <v>1</v>
      </c>
      <c r="I12" s="148" t="s">
        <v>115</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3" t="s">
        <v>173</v>
      </c>
      <c r="B14" s="423"/>
      <c r="C14" s="423"/>
      <c r="D14" s="423"/>
      <c r="E14" s="423"/>
      <c r="F14" s="423"/>
      <c r="G14" s="423"/>
      <c r="H14" s="424"/>
      <c r="I14" s="57" t="s">
        <v>169</v>
      </c>
      <c r="J14" s="172" t="s">
        <v>172</v>
      </c>
      <c r="K14" s="182"/>
      <c r="L14" s="182"/>
      <c r="M14" s="182"/>
      <c r="N14" s="182"/>
      <c r="O14" s="182"/>
      <c r="P14" s="182"/>
      <c r="Q14" s="182"/>
      <c r="R14" s="182"/>
      <c r="S14" s="182"/>
      <c r="T14" s="182"/>
    </row>
    <row r="15" spans="1:22" ht="20.149999999999999" customHeight="1" x14ac:dyDescent="0.75">
      <c r="A15" s="423"/>
      <c r="B15" s="423"/>
      <c r="C15" s="423"/>
      <c r="D15" s="423"/>
      <c r="E15" s="423"/>
      <c r="F15" s="423"/>
      <c r="G15" s="423"/>
      <c r="H15" s="424"/>
      <c r="I15" s="57"/>
      <c r="J15" s="172" t="s">
        <v>174</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21" t="s">
        <v>114</v>
      </c>
      <c r="B17" s="421"/>
      <c r="C17" s="421"/>
      <c r="D17" s="421"/>
      <c r="E17" s="421"/>
      <c r="F17" s="421"/>
      <c r="G17" s="421"/>
      <c r="H17" s="421"/>
      <c r="I17" s="422"/>
      <c r="J17" s="56" t="s">
        <v>65</v>
      </c>
      <c r="K17" s="2"/>
      <c r="L17" s="420" t="s">
        <v>106</v>
      </c>
      <c r="M17" s="420"/>
      <c r="N17" s="420"/>
      <c r="O17" s="420"/>
      <c r="P17" s="420"/>
      <c r="Q17" s="420"/>
      <c r="R17" s="420"/>
      <c r="S17" s="420"/>
      <c r="T17" s="420"/>
    </row>
    <row r="18" spans="1:20" ht="19.899999999999999" customHeight="1" x14ac:dyDescent="0.75">
      <c r="A18" s="421"/>
      <c r="B18" s="421"/>
      <c r="C18" s="421"/>
      <c r="D18" s="421"/>
      <c r="E18" s="421"/>
      <c r="F18" s="421"/>
      <c r="G18" s="421"/>
      <c r="H18" s="421"/>
      <c r="I18" s="422"/>
      <c r="J18" s="127">
        <f>IF(AND(B4&gt;0,C4&gt;0,D4&gt;0,NOT(ISBLANK(H12))),(D4-B4)*VLOOKUP(H12,VLookups!$A$4:$B$13,2,FALSE),"")</f>
        <v>36</v>
      </c>
      <c r="K18" s="2"/>
      <c r="L18" s="420"/>
      <c r="M18" s="420"/>
      <c r="N18" s="420"/>
      <c r="O18" s="420"/>
      <c r="P18" s="420"/>
      <c r="Q18" s="420"/>
      <c r="R18" s="420"/>
      <c r="S18" s="420"/>
      <c r="T18" s="420"/>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111</v>
      </c>
      <c r="K20" s="2"/>
      <c r="L20" s="427" t="s">
        <v>74</v>
      </c>
      <c r="M20" s="428"/>
      <c r="N20" s="149" t="s">
        <v>121</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30" t="s">
        <v>71</v>
      </c>
      <c r="M22" s="430" t="s">
        <v>72</v>
      </c>
      <c r="N22" s="175" t="s">
        <v>118</v>
      </c>
      <c r="O22" s="35"/>
      <c r="P22" s="35"/>
      <c r="Q22" s="35"/>
      <c r="R22" s="35"/>
      <c r="S22" s="35"/>
      <c r="T22" s="5"/>
    </row>
    <row r="23" spans="1:20" ht="15" customHeight="1" x14ac:dyDescent="0.75">
      <c r="A23" s="2"/>
      <c r="B23" s="5"/>
      <c r="C23" s="5"/>
      <c r="D23" s="5"/>
      <c r="E23" s="2"/>
      <c r="F23" s="2"/>
      <c r="G23" s="5"/>
      <c r="H23" s="2"/>
      <c r="I23" s="2"/>
      <c r="J23" s="174"/>
      <c r="K23" s="2"/>
      <c r="L23" s="431"/>
      <c r="M23" s="431"/>
      <c r="N23" s="175" t="s">
        <v>792</v>
      </c>
      <c r="O23" s="35"/>
      <c r="P23" s="35"/>
      <c r="Q23" s="35"/>
      <c r="R23" s="35"/>
      <c r="S23" s="35"/>
      <c r="T23" s="5"/>
    </row>
    <row r="24" spans="1:20" ht="20.149999999999999" customHeight="1" x14ac:dyDescent="0.75">
      <c r="A24" s="2"/>
      <c r="B24" s="5"/>
      <c r="C24" s="5"/>
      <c r="D24" s="5"/>
      <c r="E24" s="2"/>
      <c r="F24" s="2"/>
      <c r="G24" s="5"/>
      <c r="H24" s="2"/>
      <c r="I24" s="2"/>
      <c r="J24" s="125" t="s">
        <v>107</v>
      </c>
      <c r="K24" s="2"/>
      <c r="L24" s="158">
        <v>150</v>
      </c>
      <c r="M24" s="269">
        <f>IF(AND(L24&gt;0,C4&gt;0,J18&gt;0,NOT(ISBLANK(H12))),ABS(VLOOKUP($L$20,VLookups!$A$43:$B$44,2,FALSE)-_xlfn.NORM.DIST(L24,G9,J18,TRUE)),"")</f>
        <v>0.7107426392460281</v>
      </c>
      <c r="N24" s="176" t="s">
        <v>126</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791</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9" t="str">
        <f>VLOOKUP(L20,VLookups!A43:C44,3,FALSE)</f>
        <v>Show the likelihood that the SPERT estimates will be EQUAL TO or GREATER THAN an uncertainty</v>
      </c>
      <c r="O27" s="429"/>
      <c r="P27" s="429"/>
      <c r="Q27" s="429"/>
      <c r="R27" s="429"/>
      <c r="S27" s="429"/>
      <c r="T27" s="135"/>
    </row>
    <row r="28" spans="1:20" ht="20.149999999999999" customHeight="1" x14ac:dyDescent="0.75">
      <c r="A28" s="133"/>
      <c r="B28" s="135"/>
      <c r="C28" s="135"/>
      <c r="D28" s="135"/>
      <c r="E28" s="135"/>
      <c r="F28" s="135"/>
      <c r="G28" s="135"/>
      <c r="H28" s="135"/>
      <c r="I28" s="135"/>
      <c r="J28" s="135"/>
      <c r="K28" s="135"/>
      <c r="L28" s="135"/>
      <c r="M28" s="178" t="s">
        <v>109</v>
      </c>
      <c r="N28" s="414" t="s">
        <v>53</v>
      </c>
      <c r="O28" s="415"/>
      <c r="P28" s="415"/>
      <c r="Q28" s="415"/>
      <c r="R28" s="415"/>
      <c r="S28" s="416"/>
      <c r="T28" s="135"/>
    </row>
    <row r="29" spans="1:20" ht="15.75" customHeight="1" x14ac:dyDescent="0.75">
      <c r="A29" s="133"/>
      <c r="B29" s="135"/>
      <c r="C29" s="135"/>
      <c r="D29" s="135"/>
      <c r="E29" s="135"/>
      <c r="F29" s="135"/>
      <c r="G29" s="135"/>
      <c r="H29" s="135"/>
      <c r="I29" s="135"/>
      <c r="J29" s="135"/>
      <c r="K29" s="135"/>
      <c r="L29" s="135"/>
      <c r="M29" s="179" t="s">
        <v>129</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130</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128</v>
      </c>
      <c r="B32" s="5"/>
      <c r="C32" s="5"/>
      <c r="D32" s="5"/>
      <c r="E32" s="2"/>
      <c r="F32" s="2"/>
      <c r="G32" s="5"/>
      <c r="H32" s="5"/>
      <c r="I32" s="5"/>
      <c r="J32" s="5"/>
      <c r="K32" s="5"/>
      <c r="L32" s="5"/>
      <c r="M32" s="5"/>
      <c r="N32" s="5"/>
      <c r="O32" s="5"/>
      <c r="P32" s="5"/>
      <c r="Q32" s="5"/>
      <c r="R32" s="5"/>
      <c r="S32" s="5"/>
      <c r="T32" s="5"/>
    </row>
    <row r="33" spans="1:20" x14ac:dyDescent="0.75">
      <c r="A33" s="5"/>
      <c r="B33" s="417" t="s">
        <v>77</v>
      </c>
      <c r="C33" s="418"/>
      <c r="D33" s="419"/>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117</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116</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87</v>
      </c>
      <c r="D38" s="101">
        <v>1</v>
      </c>
      <c r="E38" s="147" t="s">
        <v>108</v>
      </c>
      <c r="F38" s="143"/>
      <c r="G38" s="142"/>
      <c r="H38" s="142"/>
      <c r="I38" s="142"/>
      <c r="J38" s="142"/>
      <c r="K38" s="142"/>
      <c r="L38" s="142"/>
      <c r="M38" s="142"/>
      <c r="N38" s="142"/>
      <c r="O38" s="142"/>
      <c r="P38" s="142"/>
      <c r="Q38" s="142"/>
      <c r="R38" s="142"/>
      <c r="S38" s="142"/>
      <c r="T38" s="142"/>
    </row>
    <row r="39" spans="1:20" x14ac:dyDescent="0.75">
      <c r="A39" s="142"/>
      <c r="B39" s="57" t="s">
        <v>41</v>
      </c>
      <c r="C39" s="57" t="s">
        <v>6</v>
      </c>
      <c r="D39" s="57" t="s">
        <v>42</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119</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113</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120</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5.0.1a – © 2015-2021, William W. Davis, MSPM, PMP</v>
      </c>
      <c r="C45" s="5"/>
      <c r="D45" s="5"/>
      <c r="E45" s="5"/>
      <c r="F45" s="2"/>
      <c r="G45" s="2"/>
      <c r="H45" s="5"/>
      <c r="I45" s="5"/>
      <c r="J45" s="2"/>
      <c r="K45" s="5"/>
      <c r="L45" s="5"/>
      <c r="M45" s="5"/>
      <c r="N45" s="5"/>
      <c r="O45" s="5"/>
      <c r="P45" s="5"/>
      <c r="Q45" s="5"/>
      <c r="R45" s="5"/>
      <c r="S45" s="5"/>
      <c r="T45" s="5"/>
    </row>
    <row r="46" spans="1:20" x14ac:dyDescent="0.75">
      <c r="A46" s="2"/>
      <c r="B46" s="413" t="s">
        <v>137</v>
      </c>
      <c r="C46" s="413"/>
      <c r="D46" s="413"/>
      <c r="E46" s="413"/>
      <c r="F46" s="413"/>
      <c r="G46" s="413"/>
      <c r="H46" s="413"/>
      <c r="I46" s="103"/>
      <c r="J46" s="2"/>
      <c r="K46" s="5"/>
      <c r="L46" s="5"/>
      <c r="M46" s="5"/>
      <c r="N46" s="5"/>
      <c r="O46" s="5"/>
      <c r="P46" s="5"/>
      <c r="Q46" s="5"/>
      <c r="R46" s="5"/>
      <c r="S46" s="5"/>
      <c r="T46" s="5"/>
    </row>
    <row r="47" spans="1:20" x14ac:dyDescent="0.75">
      <c r="A47" s="2"/>
      <c r="B47" s="413" t="s">
        <v>138</v>
      </c>
      <c r="C47" s="413"/>
      <c r="D47" s="413"/>
      <c r="E47" s="413"/>
      <c r="F47" s="413"/>
      <c r="G47" s="413"/>
      <c r="H47" s="413"/>
      <c r="I47" s="103"/>
      <c r="J47" s="2"/>
      <c r="K47" s="5"/>
      <c r="L47" s="5"/>
      <c r="M47" s="5"/>
      <c r="N47" s="5"/>
      <c r="O47" s="5"/>
      <c r="P47" s="5"/>
      <c r="Q47" s="5"/>
      <c r="R47" s="5"/>
      <c r="S47" s="5"/>
      <c r="T47" s="5"/>
    </row>
    <row r="48" spans="1:20" x14ac:dyDescent="0.75">
      <c r="A48" s="2"/>
      <c r="B48" s="413" t="s">
        <v>92</v>
      </c>
      <c r="C48" s="413"/>
      <c r="D48" s="413"/>
      <c r="E48" s="413"/>
      <c r="F48" s="413"/>
      <c r="G48" s="413"/>
      <c r="H48" s="413"/>
      <c r="I48" s="103"/>
      <c r="J48" s="2"/>
      <c r="K48" s="5"/>
      <c r="L48" s="5"/>
      <c r="M48" s="5"/>
      <c r="N48" s="5"/>
      <c r="O48" s="5"/>
      <c r="P48" s="5"/>
      <c r="Q48" s="5"/>
      <c r="R48" s="5"/>
      <c r="S48" s="5"/>
      <c r="T48" s="5"/>
    </row>
    <row r="49" spans="1:20" x14ac:dyDescent="0.75">
      <c r="A49" s="2"/>
      <c r="B49" s="413" t="s">
        <v>212</v>
      </c>
      <c r="C49" s="413"/>
      <c r="D49" s="413"/>
      <c r="E49" s="413"/>
      <c r="F49" s="413"/>
      <c r="G49" s="413"/>
      <c r="H49" s="413"/>
      <c r="I49" s="103"/>
      <c r="J49" s="2"/>
      <c r="K49" s="5"/>
      <c r="L49" s="5"/>
      <c r="M49" s="5"/>
      <c r="N49" s="5"/>
      <c r="O49" s="5"/>
      <c r="P49" s="5"/>
      <c r="Q49" s="5"/>
      <c r="R49" s="5"/>
      <c r="S49" s="5"/>
      <c r="T49" s="5"/>
    </row>
    <row r="50" spans="1:20" x14ac:dyDescent="0.75">
      <c r="A50" s="2"/>
      <c r="B50" s="413" t="s">
        <v>829</v>
      </c>
      <c r="C50" s="413"/>
      <c r="D50" s="413"/>
      <c r="E50" s="413"/>
      <c r="F50" s="413"/>
      <c r="G50" s="413"/>
      <c r="H50" s="413"/>
      <c r="I50" s="103"/>
      <c r="J50" s="2"/>
      <c r="K50" s="5"/>
      <c r="L50" s="5"/>
      <c r="M50" s="5"/>
      <c r="N50" s="5"/>
      <c r="O50" s="5"/>
      <c r="P50" s="5"/>
      <c r="Q50" s="5"/>
      <c r="R50" s="5"/>
      <c r="S50" s="5"/>
      <c r="T50" s="5"/>
    </row>
    <row r="51" spans="1:20" x14ac:dyDescent="0.75">
      <c r="A51" s="2"/>
      <c r="B51" s="154" t="s">
        <v>207</v>
      </c>
      <c r="C51" s="5"/>
      <c r="D51" s="5"/>
      <c r="E51" s="5"/>
      <c r="F51" s="2"/>
      <c r="G51" s="2"/>
      <c r="H51" s="5"/>
      <c r="I51" s="5"/>
      <c r="J51" s="2"/>
      <c r="K51" s="5"/>
      <c r="L51" s="5"/>
      <c r="M51" s="5"/>
      <c r="N51" s="5"/>
      <c r="O51" s="5"/>
      <c r="P51" s="5"/>
      <c r="Q51" s="5"/>
      <c r="R51" s="5"/>
      <c r="S51" s="5"/>
      <c r="T51" s="5"/>
    </row>
    <row r="52" spans="1:20" x14ac:dyDescent="0.75">
      <c r="A52" s="2"/>
      <c r="B52" s="154" t="s">
        <v>90</v>
      </c>
      <c r="C52" s="5"/>
      <c r="D52" s="5"/>
      <c r="E52" s="5"/>
      <c r="F52" s="2"/>
      <c r="G52" s="2"/>
      <c r="H52" s="5"/>
      <c r="I52" s="5"/>
      <c r="J52" s="2"/>
      <c r="K52" s="5"/>
      <c r="L52" s="5"/>
      <c r="M52" s="5"/>
      <c r="N52" s="5"/>
      <c r="O52" s="5"/>
      <c r="P52" s="5"/>
      <c r="Q52" s="5"/>
      <c r="R52" s="5"/>
      <c r="S52" s="5"/>
      <c r="T52" s="5"/>
    </row>
    <row r="53" spans="1:20" x14ac:dyDescent="0.75">
      <c r="A53" s="19"/>
      <c r="B53" s="154" t="s">
        <v>206</v>
      </c>
      <c r="C53" s="5"/>
      <c r="D53" s="5"/>
      <c r="E53" s="2"/>
      <c r="F53" s="2"/>
      <c r="G53" s="5"/>
      <c r="H53" s="2"/>
      <c r="I53" s="2"/>
      <c r="J53" s="5"/>
      <c r="K53" s="5"/>
      <c r="L53" s="5"/>
      <c r="M53" s="5"/>
      <c r="N53" s="5"/>
      <c r="O53" s="5"/>
      <c r="P53" s="5"/>
      <c r="Q53" s="5"/>
      <c r="R53" s="5"/>
      <c r="S53" s="5"/>
      <c r="T53" s="5"/>
    </row>
    <row r="54" spans="1:20" x14ac:dyDescent="0.75">
      <c r="A54" s="19"/>
      <c r="B54" s="154" t="s">
        <v>208</v>
      </c>
      <c r="C54" s="5"/>
      <c r="D54" s="5"/>
      <c r="E54" s="2"/>
      <c r="F54" s="2"/>
      <c r="G54" s="5"/>
      <c r="H54" s="2"/>
      <c r="I54" s="2"/>
      <c r="J54" s="5"/>
      <c r="K54" s="5"/>
      <c r="L54" s="5"/>
      <c r="M54" s="5"/>
      <c r="N54" s="5"/>
      <c r="O54" s="5"/>
      <c r="P54" s="5"/>
      <c r="Q54" s="5"/>
      <c r="R54" s="5"/>
      <c r="S54" s="5"/>
      <c r="T54" s="5"/>
    </row>
    <row r="55" spans="1:20" x14ac:dyDescent="0.75">
      <c r="A55" s="19"/>
      <c r="B55" s="154" t="s">
        <v>750</v>
      </c>
      <c r="C55" s="5"/>
      <c r="D55" s="5"/>
      <c r="E55" s="2"/>
      <c r="F55" s="2"/>
      <c r="G55" s="5"/>
      <c r="H55" s="2"/>
      <c r="I55" s="2"/>
      <c r="J55" s="5"/>
      <c r="K55" s="5"/>
      <c r="L55" s="5"/>
      <c r="M55" s="5"/>
      <c r="N55" s="5"/>
      <c r="O55" s="5"/>
      <c r="P55" s="5"/>
      <c r="Q55" s="5"/>
      <c r="R55" s="5"/>
      <c r="S55" s="5"/>
      <c r="T55" s="5"/>
    </row>
    <row r="56" spans="1:20" x14ac:dyDescent="0.75">
      <c r="A56" s="19"/>
      <c r="B56" s="154" t="s">
        <v>751</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752</v>
      </c>
      <c r="C58" s="5"/>
      <c r="D58" s="5"/>
      <c r="E58" s="2"/>
      <c r="F58" s="2"/>
      <c r="G58" s="5"/>
      <c r="H58" s="2"/>
      <c r="I58" s="2"/>
      <c r="J58" s="5"/>
      <c r="K58" s="5"/>
      <c r="L58" s="5"/>
      <c r="M58" s="5"/>
      <c r="N58" s="5"/>
      <c r="O58" s="5"/>
      <c r="P58" s="5"/>
      <c r="Q58" s="5"/>
      <c r="R58" s="5"/>
      <c r="S58" s="5"/>
      <c r="T58" s="5"/>
    </row>
    <row r="59" spans="1:20" x14ac:dyDescent="0.75">
      <c r="A59" s="19"/>
      <c r="B59" s="154" t="s">
        <v>89</v>
      </c>
      <c r="C59" s="5"/>
      <c r="D59" s="5"/>
      <c r="E59" s="2"/>
      <c r="F59" s="2"/>
      <c r="G59" s="5"/>
      <c r="H59" s="2"/>
      <c r="I59" s="2"/>
      <c r="J59" s="5"/>
      <c r="K59" s="5"/>
      <c r="L59" s="5"/>
      <c r="M59" s="5"/>
      <c r="N59" s="5"/>
      <c r="O59" s="5"/>
      <c r="P59" s="5"/>
      <c r="Q59" s="5"/>
      <c r="R59" s="5"/>
      <c r="S59" s="5"/>
      <c r="T59" s="5"/>
    </row>
    <row r="60" spans="1:20" x14ac:dyDescent="0.75">
      <c r="A60" s="2"/>
      <c r="B60" s="432" t="s">
        <v>757</v>
      </c>
      <c r="C60" s="432"/>
      <c r="D60" s="432"/>
      <c r="E60" s="432"/>
      <c r="F60" s="432"/>
      <c r="G60" s="432"/>
      <c r="H60" s="432"/>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171</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754</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772</v>
      </c>
      <c r="C1" s="5"/>
      <c r="D1" s="5"/>
      <c r="E1" s="2"/>
      <c r="F1" s="2"/>
      <c r="G1" s="5"/>
      <c r="H1" s="2"/>
      <c r="I1" s="2"/>
      <c r="J1" s="5"/>
      <c r="K1" s="5"/>
      <c r="L1" s="5"/>
      <c r="M1" s="427" t="s">
        <v>74</v>
      </c>
      <c r="N1" s="428"/>
      <c r="O1" s="433" t="str">
        <f>VLOOKUP(M1,VLookups!A43:C44,3,FALSE)</f>
        <v>Show the likelihood that the SPERT estimates will be EQUAL TO or GREATER THAN an uncertainty</v>
      </c>
      <c r="P1" s="433"/>
      <c r="Q1" s="433"/>
      <c r="R1" s="433"/>
      <c r="S1" s="433"/>
      <c r="T1" s="433"/>
      <c r="U1" s="5"/>
    </row>
    <row r="2" spans="1:425" ht="15" customHeight="1" x14ac:dyDescent="0.75">
      <c r="B2" s="52">
        <v>-0.5</v>
      </c>
      <c r="C2" s="89" t="s">
        <v>87</v>
      </c>
      <c r="D2" s="101">
        <v>1</v>
      </c>
      <c r="E2" s="26"/>
      <c r="F2" s="26"/>
      <c r="G2" s="25"/>
      <c r="H2" s="26"/>
      <c r="I2" s="26"/>
      <c r="J2" s="5"/>
      <c r="K2" s="5"/>
      <c r="L2" s="5"/>
      <c r="M2" s="437" t="s">
        <v>71</v>
      </c>
      <c r="N2" s="437" t="s">
        <v>72</v>
      </c>
      <c r="O2" s="434" t="s">
        <v>53</v>
      </c>
      <c r="P2" s="435"/>
      <c r="Q2" s="435"/>
      <c r="R2" s="435"/>
      <c r="S2" s="435"/>
      <c r="T2" s="436"/>
      <c r="U2" s="5"/>
      <c r="V2" s="167" t="s">
        <v>175</v>
      </c>
    </row>
    <row r="3" spans="1:425" x14ac:dyDescent="0.75">
      <c r="A3" s="3" t="s">
        <v>5</v>
      </c>
      <c r="B3" s="57" t="s">
        <v>41</v>
      </c>
      <c r="C3" s="57" t="s">
        <v>6</v>
      </c>
      <c r="D3" s="57" t="s">
        <v>42</v>
      </c>
      <c r="E3" s="57"/>
      <c r="F3" s="57"/>
      <c r="G3" s="57" t="s">
        <v>67</v>
      </c>
      <c r="H3" s="57" t="s">
        <v>9</v>
      </c>
      <c r="I3" s="57" t="s">
        <v>169</v>
      </c>
      <c r="J3" s="57" t="s">
        <v>765</v>
      </c>
      <c r="K3" s="57" t="s">
        <v>65</v>
      </c>
      <c r="L3" s="57" t="s">
        <v>83</v>
      </c>
      <c r="M3" s="438"/>
      <c r="N3" s="438"/>
      <c r="O3" s="100">
        <v>0.1</v>
      </c>
      <c r="P3" s="53">
        <v>0.9</v>
      </c>
      <c r="Q3" s="53">
        <v>0.85</v>
      </c>
      <c r="R3" s="53">
        <v>0.8</v>
      </c>
      <c r="S3" s="53">
        <v>0.75</v>
      </c>
      <c r="T3" s="53">
        <v>0.5</v>
      </c>
      <c r="U3" s="5"/>
      <c r="V3" s="167" t="s">
        <v>887</v>
      </c>
      <c r="HP3" s="167" t="s">
        <v>170</v>
      </c>
      <c r="LM3" s="170"/>
      <c r="PI3" s="170" t="s">
        <v>916</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786</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787</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788</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939</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17" t="s">
        <v>77</v>
      </c>
      <c r="C106" s="418"/>
      <c r="D106" s="419"/>
      <c r="E106" s="5"/>
      <c r="F106" s="5"/>
      <c r="G106" s="5"/>
      <c r="H106" s="5"/>
      <c r="I106" s="5"/>
      <c r="K106" s="33" t="s">
        <v>86</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
        <v>30</v>
      </c>
      <c r="D108" s="98">
        <v>0.8</v>
      </c>
      <c r="E108" s="321" t="s">
        <v>34</v>
      </c>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80</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32</v>
      </c>
      <c r="D112" s="99">
        <v>1118</v>
      </c>
      <c r="E112" s="38"/>
      <c r="F112" s="45" t="s">
        <v>36</v>
      </c>
      <c r="G112" s="5"/>
      <c r="H112" s="5"/>
      <c r="I112" s="5"/>
      <c r="J112" s="5"/>
      <c r="K112" s="5"/>
      <c r="L112" s="5"/>
      <c r="M112" s="5"/>
      <c r="N112" s="5"/>
      <c r="O112" s="5"/>
      <c r="P112" s="5"/>
      <c r="Q112" s="5"/>
      <c r="R112" s="5"/>
      <c r="S112" s="5"/>
      <c r="T112" s="5"/>
      <c r="U112" s="5"/>
    </row>
    <row r="113" spans="1:21" ht="16" x14ac:dyDescent="0.8">
      <c r="A113" s="5"/>
      <c r="B113" s="5"/>
      <c r="C113" s="77" t="s">
        <v>33</v>
      </c>
      <c r="D113" s="99">
        <v>1482</v>
      </c>
      <c r="E113" s="38"/>
      <c r="F113" s="45" t="s">
        <v>37</v>
      </c>
      <c r="G113" s="5"/>
      <c r="H113" s="5"/>
      <c r="I113" s="5"/>
      <c r="J113" s="5"/>
      <c r="K113" s="5"/>
      <c r="L113" s="5"/>
      <c r="M113" s="5"/>
      <c r="N113" s="5"/>
      <c r="O113" s="5"/>
      <c r="P113" s="5"/>
      <c r="Q113" s="5"/>
      <c r="R113" s="5"/>
      <c r="S113" s="5"/>
      <c r="T113" s="5"/>
      <c r="U113" s="5"/>
    </row>
    <row r="114" spans="1:21" ht="17.25" x14ac:dyDescent="0.85">
      <c r="A114" s="5"/>
      <c r="B114" s="5"/>
      <c r="C114" s="77" t="s">
        <v>81</v>
      </c>
      <c r="D114" s="42">
        <f>IF(AND($D$112&gt;0,$D$113&gt;0,$D$112&lt;$D$113,NOT(ISBLANK(D113)),NOT(K104="")),_xlfn.NORM.DIST($D$113,$G$104,$K$104,TRUE)-_xlfn.NORM.DIST($D$112,$G$104,$K$104,TRUE),"")</f>
        <v>0.79909084112303397</v>
      </c>
      <c r="E114" s="38"/>
      <c r="F114" s="45" t="s">
        <v>62</v>
      </c>
      <c r="G114" s="5"/>
      <c r="H114" s="5"/>
      <c r="I114" s="5"/>
      <c r="J114" s="5"/>
      <c r="K114" s="5"/>
      <c r="L114" s="5"/>
      <c r="M114" s="5"/>
      <c r="N114" s="5"/>
      <c r="O114" s="5"/>
      <c r="P114" s="5"/>
      <c r="Q114" s="5"/>
      <c r="R114" s="5"/>
      <c r="S114" s="5"/>
      <c r="T114" s="5"/>
      <c r="U114" s="5"/>
    </row>
    <row r="115" spans="1:21" ht="17.25" x14ac:dyDescent="0.85">
      <c r="A115" s="5"/>
      <c r="B115" s="5"/>
      <c r="C115" s="77" t="s">
        <v>230</v>
      </c>
      <c r="D115" s="44">
        <f>IF(AND($D$112&gt;0,$D$113&gt;0,$D$112&lt;$D$113,NOT($K$104="")),_xlfn.NORM.DIST(D112,$G$104,$K$104,TRUE),"")</f>
        <v>0.10045457943848307</v>
      </c>
      <c r="E115" s="38"/>
      <c r="F115" s="45" t="s">
        <v>63</v>
      </c>
      <c r="G115" s="5"/>
      <c r="H115" s="5"/>
      <c r="I115" s="5"/>
      <c r="J115" s="5"/>
      <c r="K115" s="5"/>
      <c r="L115" s="5"/>
      <c r="M115" s="5"/>
      <c r="N115" s="5"/>
      <c r="O115" s="5"/>
      <c r="P115" s="5"/>
      <c r="Q115" s="5"/>
      <c r="R115" s="5"/>
      <c r="S115" s="5"/>
      <c r="T115" s="5"/>
      <c r="U115" s="5"/>
    </row>
    <row r="116" spans="1:21" ht="17.25" x14ac:dyDescent="0.85">
      <c r="A116" s="5"/>
      <c r="B116" s="5"/>
      <c r="C116" s="77" t="s">
        <v>231</v>
      </c>
      <c r="D116" s="43">
        <f>IF(AND($D$112&gt;0,$D$113&gt;0,$D$112&lt;$D$113,NOT($K$104="")),1-_xlfn.NORM.DIST(D113,$G$104,$K$104,TRUE),"")</f>
        <v>0.10045457943848302</v>
      </c>
      <c r="E116" s="38"/>
      <c r="F116" s="45" t="s">
        <v>61</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78</v>
      </c>
      <c r="C138" s="11"/>
      <c r="D138" s="11"/>
      <c r="E138" s="12"/>
      <c r="F138" s="12"/>
      <c r="G138" s="11"/>
      <c r="H138" s="12"/>
      <c r="I138" s="12"/>
      <c r="J138" s="11"/>
      <c r="K138" s="11"/>
      <c r="L138" s="11"/>
      <c r="M138" s="11"/>
      <c r="N138" s="13"/>
      <c r="U138" s="5"/>
    </row>
    <row r="139" spans="1:21" x14ac:dyDescent="0.75">
      <c r="A139" s="2"/>
      <c r="B139" s="10" t="s">
        <v>88</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958</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79</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5.0.1a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3" t="s">
        <v>137</v>
      </c>
      <c r="C148" s="413"/>
      <c r="D148" s="413"/>
      <c r="E148" s="413"/>
      <c r="F148" s="413"/>
      <c r="G148" s="413"/>
      <c r="H148" s="413"/>
      <c r="I148" s="103"/>
      <c r="J148" s="5"/>
      <c r="K148" s="5"/>
      <c r="L148" s="5"/>
      <c r="M148" s="5"/>
      <c r="N148" s="5"/>
      <c r="O148" s="5"/>
      <c r="P148" s="5"/>
      <c r="Q148" s="5"/>
      <c r="R148" s="5"/>
      <c r="S148" s="5"/>
      <c r="T148" s="5"/>
      <c r="U148" s="5"/>
    </row>
    <row r="149" spans="1:21" x14ac:dyDescent="0.75">
      <c r="A149" s="2"/>
      <c r="B149" s="413" t="s">
        <v>138</v>
      </c>
      <c r="C149" s="413"/>
      <c r="D149" s="413"/>
      <c r="E149" s="413"/>
      <c r="F149" s="413"/>
      <c r="G149" s="413"/>
      <c r="H149" s="413"/>
      <c r="I149" s="103"/>
      <c r="J149" s="5"/>
      <c r="K149" s="5"/>
      <c r="L149" s="5"/>
      <c r="M149" s="5"/>
      <c r="N149" s="5"/>
      <c r="O149" s="5"/>
      <c r="P149" s="5"/>
      <c r="Q149" s="5"/>
      <c r="R149" s="5"/>
      <c r="S149" s="5"/>
      <c r="T149" s="5"/>
      <c r="U149" s="5"/>
    </row>
    <row r="150" spans="1:21" x14ac:dyDescent="0.75">
      <c r="A150" s="2"/>
      <c r="B150" s="413" t="s">
        <v>92</v>
      </c>
      <c r="C150" s="413"/>
      <c r="D150" s="413"/>
      <c r="E150" s="413"/>
      <c r="F150" s="413"/>
      <c r="G150" s="413"/>
      <c r="H150" s="413"/>
      <c r="I150" s="103"/>
      <c r="J150" s="5"/>
      <c r="K150" s="5"/>
      <c r="L150" s="5"/>
      <c r="M150" s="5"/>
      <c r="N150" s="5"/>
      <c r="O150" s="5"/>
      <c r="P150" s="5"/>
      <c r="Q150" s="5"/>
      <c r="R150" s="5"/>
      <c r="S150" s="5"/>
      <c r="T150" s="5"/>
      <c r="U150" s="5"/>
    </row>
    <row r="151" spans="1:21" x14ac:dyDescent="0.75">
      <c r="A151" s="2"/>
      <c r="B151" s="413" t="s">
        <v>212</v>
      </c>
      <c r="C151" s="413"/>
      <c r="D151" s="413"/>
      <c r="E151" s="413"/>
      <c r="F151" s="413"/>
      <c r="G151" s="413"/>
      <c r="H151" s="413"/>
      <c r="I151" s="103"/>
      <c r="J151" s="5"/>
      <c r="K151" s="5"/>
      <c r="L151" s="5"/>
      <c r="M151" s="5"/>
      <c r="N151" s="5"/>
      <c r="O151" s="5"/>
      <c r="P151" s="5"/>
      <c r="Q151" s="5"/>
      <c r="R151" s="5"/>
      <c r="S151" s="5"/>
      <c r="T151" s="5"/>
      <c r="U151" s="5"/>
    </row>
    <row r="152" spans="1:21" x14ac:dyDescent="0.75">
      <c r="A152" s="2"/>
      <c r="B152" s="413" t="s">
        <v>829</v>
      </c>
      <c r="C152" s="413"/>
      <c r="D152" s="413"/>
      <c r="E152" s="413"/>
      <c r="F152" s="413"/>
      <c r="G152" s="413"/>
      <c r="H152" s="413"/>
      <c r="I152" s="103"/>
      <c r="J152" s="5"/>
      <c r="K152" s="5"/>
      <c r="L152" s="5"/>
      <c r="M152" s="5"/>
      <c r="N152" s="5"/>
      <c r="O152" s="5"/>
      <c r="P152" s="5"/>
      <c r="Q152" s="5"/>
      <c r="R152" s="5"/>
      <c r="S152" s="5"/>
      <c r="T152" s="5"/>
      <c r="U152" s="5"/>
    </row>
    <row r="153" spans="1:21" x14ac:dyDescent="0.75">
      <c r="A153" s="2"/>
      <c r="B153" s="154" t="s">
        <v>207</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90</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206</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208</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750</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751</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752</v>
      </c>
    </row>
    <row r="161" spans="1:9" x14ac:dyDescent="0.75">
      <c r="B161" s="154" t="s">
        <v>89</v>
      </c>
    </row>
    <row r="162" spans="1:9" x14ac:dyDescent="0.75">
      <c r="B162" s="432" t="s">
        <v>757</v>
      </c>
      <c r="C162" s="432"/>
      <c r="D162" s="432"/>
      <c r="E162" s="432"/>
      <c r="F162" s="432"/>
      <c r="G162" s="432"/>
      <c r="H162" s="43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27" t="s">
        <v>74</v>
      </c>
      <c r="N1" s="428"/>
      <c r="O1" s="433" t="str">
        <f>VLOOKUP(M1,VLookups!A43:C44,3,FALSE)</f>
        <v>Show the likelihood that the SPERT estimates will be EQUAL TO or GREATER THAN an uncertainty</v>
      </c>
      <c r="P1" s="433"/>
      <c r="Q1" s="433"/>
      <c r="R1" s="433"/>
      <c r="S1" s="433"/>
      <c r="T1" s="433"/>
      <c r="U1" s="5"/>
    </row>
    <row r="2" spans="1:425" ht="15" customHeight="1" x14ac:dyDescent="0.75">
      <c r="B2" s="25"/>
      <c r="C2" s="25"/>
      <c r="D2" s="25"/>
      <c r="E2" s="26"/>
      <c r="F2" s="26"/>
      <c r="G2" s="25"/>
      <c r="H2" s="26"/>
      <c r="I2" s="26"/>
      <c r="J2" s="5"/>
      <c r="K2" s="5"/>
      <c r="L2" s="5"/>
      <c r="M2" s="437" t="s">
        <v>71</v>
      </c>
      <c r="N2" s="437" t="s">
        <v>72</v>
      </c>
      <c r="O2" s="434" t="s">
        <v>53</v>
      </c>
      <c r="P2" s="435"/>
      <c r="Q2" s="435"/>
      <c r="R2" s="435"/>
      <c r="S2" s="435"/>
      <c r="T2" s="436"/>
      <c r="U2" s="5"/>
      <c r="V2" s="167" t="s">
        <v>175</v>
      </c>
    </row>
    <row r="3" spans="1:425" x14ac:dyDescent="0.75">
      <c r="A3" s="3" t="s">
        <v>5</v>
      </c>
      <c r="B3" s="57" t="s">
        <v>41</v>
      </c>
      <c r="C3" s="57" t="s">
        <v>6</v>
      </c>
      <c r="D3" s="57" t="s">
        <v>42</v>
      </c>
      <c r="E3" s="57"/>
      <c r="F3" s="57"/>
      <c r="G3" s="57" t="s">
        <v>67</v>
      </c>
      <c r="H3" s="57" t="s">
        <v>9</v>
      </c>
      <c r="I3" s="57" t="s">
        <v>169</v>
      </c>
      <c r="J3" s="57" t="s">
        <v>765</v>
      </c>
      <c r="K3" s="57" t="s">
        <v>65</v>
      </c>
      <c r="L3" s="57" t="s">
        <v>83</v>
      </c>
      <c r="M3" s="438"/>
      <c r="N3" s="438"/>
      <c r="O3" s="100">
        <v>0.1</v>
      </c>
      <c r="P3" s="53">
        <v>0.9</v>
      </c>
      <c r="Q3" s="53">
        <v>0.85</v>
      </c>
      <c r="R3" s="53">
        <v>0.8</v>
      </c>
      <c r="S3" s="53">
        <v>0.75</v>
      </c>
      <c r="T3" s="53">
        <v>0.7</v>
      </c>
      <c r="U3" s="5"/>
      <c r="V3" s="167" t="s">
        <v>857</v>
      </c>
      <c r="HP3" s="167" t="s">
        <v>170</v>
      </c>
      <c r="PI3" s="170" t="s">
        <v>916</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786</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787</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788</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939</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17" t="s">
        <v>77</v>
      </c>
      <c r="C106" s="418"/>
      <c r="D106" s="419"/>
      <c r="E106" s="5"/>
      <c r="F106" s="5"/>
      <c r="G106" s="5"/>
      <c r="H106" s="5"/>
      <c r="I106" s="5"/>
      <c r="K106" s="33" t="s">
        <v>86</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
        <v>30</v>
      </c>
      <c r="D108" s="98">
        <v>0.8</v>
      </c>
      <c r="E108" s="321" t="s">
        <v>34</v>
      </c>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80</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32</v>
      </c>
      <c r="D112" s="99">
        <v>1118</v>
      </c>
      <c r="E112" s="38"/>
      <c r="F112" s="45" t="s">
        <v>36</v>
      </c>
      <c r="G112" s="5"/>
      <c r="H112" s="5"/>
      <c r="I112" s="5"/>
      <c r="J112" s="5"/>
      <c r="K112" s="5"/>
      <c r="L112" s="5"/>
      <c r="M112" s="5"/>
      <c r="N112" s="5"/>
      <c r="O112" s="5"/>
      <c r="P112" s="5"/>
      <c r="Q112" s="5"/>
      <c r="R112" s="5"/>
      <c r="S112" s="5"/>
      <c r="T112" s="5"/>
      <c r="U112" s="5"/>
    </row>
    <row r="113" spans="1:21" ht="16" x14ac:dyDescent="0.8">
      <c r="A113" s="5"/>
      <c r="B113" s="5"/>
      <c r="C113" s="77" t="s">
        <v>33</v>
      </c>
      <c r="D113" s="99">
        <v>1482</v>
      </c>
      <c r="E113" s="38"/>
      <c r="F113" s="45" t="s">
        <v>37</v>
      </c>
      <c r="G113" s="5"/>
      <c r="H113" s="5"/>
      <c r="I113" s="5"/>
      <c r="J113" s="5"/>
      <c r="K113" s="5"/>
      <c r="L113" s="5"/>
      <c r="M113" s="5"/>
      <c r="N113" s="5"/>
      <c r="O113" s="5"/>
      <c r="P113" s="5"/>
      <c r="Q113" s="5"/>
      <c r="R113" s="5"/>
      <c r="S113" s="5"/>
      <c r="T113" s="5"/>
      <c r="U113" s="5"/>
    </row>
    <row r="114" spans="1:21" ht="17.25" x14ac:dyDescent="0.85">
      <c r="A114" s="5"/>
      <c r="B114" s="5"/>
      <c r="C114" s="77" t="s">
        <v>81</v>
      </c>
      <c r="D114" s="42">
        <f>IF(AND($D$112&gt;0,$D$113&gt;0,$D$112&lt;$D$113,NOT(K104="")),_xlfn.NORM.DIST($D$113,$G$104,$K$104,TRUE)-_xlfn.NORM.DIST($D$112,$G$104,$K$104,TRUE),"")</f>
        <v>0.79909084112303397</v>
      </c>
      <c r="E114" s="38"/>
      <c r="F114" s="45" t="s">
        <v>62</v>
      </c>
      <c r="G114" s="5"/>
      <c r="H114" s="5"/>
      <c r="I114" s="5"/>
      <c r="J114" s="5"/>
      <c r="K114" s="5"/>
      <c r="L114" s="5"/>
      <c r="M114" s="5"/>
      <c r="N114" s="5"/>
      <c r="O114" s="5"/>
      <c r="P114" s="5"/>
      <c r="Q114" s="5"/>
      <c r="R114" s="5"/>
      <c r="S114" s="5"/>
      <c r="T114" s="5"/>
      <c r="U114" s="5"/>
    </row>
    <row r="115" spans="1:21" ht="17.25" x14ac:dyDescent="0.85">
      <c r="A115" s="5"/>
      <c r="B115" s="5"/>
      <c r="C115" s="77" t="s">
        <v>230</v>
      </c>
      <c r="D115" s="44">
        <f>IF(AND($D$112&gt;0,$D$113&gt;0,$D$112&lt;$D$113,NOT($K$104="")),_xlfn.NORM.DIST(D112,$G$104,$K$104,TRUE),"")</f>
        <v>0.10045457943848307</v>
      </c>
      <c r="E115" s="38"/>
      <c r="F115" s="45" t="s">
        <v>63</v>
      </c>
      <c r="G115" s="5"/>
      <c r="H115" s="5"/>
      <c r="I115" s="5"/>
      <c r="J115" s="5"/>
      <c r="K115" s="5"/>
      <c r="L115" s="5"/>
      <c r="M115" s="5"/>
      <c r="N115" s="5"/>
      <c r="O115" s="5"/>
      <c r="P115" s="5"/>
      <c r="Q115" s="5"/>
      <c r="R115" s="5"/>
      <c r="S115" s="5"/>
      <c r="T115" s="5"/>
      <c r="U115" s="5"/>
    </row>
    <row r="116" spans="1:21" ht="17.25" x14ac:dyDescent="0.85">
      <c r="A116" s="5"/>
      <c r="B116" s="5"/>
      <c r="C116" s="77" t="s">
        <v>231</v>
      </c>
      <c r="D116" s="43">
        <f>IF(AND($D$112&gt;0,$D$113&gt;0,$D$112&lt;$D$113,NOT($K$104="")),1-_xlfn.NORM.DIST(D113,$G$104,$K$104,TRUE),"")</f>
        <v>0.10045457943848302</v>
      </c>
      <c r="E116" s="38"/>
      <c r="F116" s="45" t="s">
        <v>61</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78</v>
      </c>
      <c r="C138" s="11"/>
      <c r="D138" s="11"/>
      <c r="E138" s="12"/>
      <c r="F138" s="12"/>
      <c r="G138" s="11"/>
      <c r="H138" s="12"/>
      <c r="I138" s="12"/>
      <c r="J138" s="11"/>
      <c r="K138" s="11"/>
      <c r="L138" s="11"/>
      <c r="M138" s="11"/>
      <c r="N138" s="13"/>
      <c r="U138" s="5"/>
    </row>
    <row r="139" spans="1:21" x14ac:dyDescent="0.75">
      <c r="A139" s="2"/>
      <c r="B139" s="10" t="s">
        <v>88</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958</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79</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5.0.1a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3" t="s">
        <v>137</v>
      </c>
      <c r="C148" s="413"/>
      <c r="D148" s="413"/>
      <c r="E148" s="413"/>
      <c r="F148" s="413"/>
      <c r="G148" s="413"/>
      <c r="H148" s="413"/>
      <c r="I148" s="103"/>
      <c r="J148" s="2"/>
      <c r="K148" s="2"/>
      <c r="L148" s="5"/>
      <c r="M148" s="5"/>
      <c r="N148" s="5"/>
      <c r="O148" s="5"/>
      <c r="P148" s="5"/>
      <c r="Q148" s="5"/>
      <c r="R148" s="5"/>
      <c r="S148" s="5"/>
      <c r="T148" s="5"/>
      <c r="U148" s="5"/>
    </row>
    <row r="149" spans="1:21" x14ac:dyDescent="0.75">
      <c r="A149" s="2"/>
      <c r="B149" s="413" t="s">
        <v>138</v>
      </c>
      <c r="C149" s="413"/>
      <c r="D149" s="413"/>
      <c r="E149" s="413"/>
      <c r="F149" s="413"/>
      <c r="G149" s="413"/>
      <c r="H149" s="413"/>
      <c r="I149" s="103"/>
      <c r="J149" s="2"/>
      <c r="K149" s="2"/>
      <c r="L149" s="5"/>
      <c r="M149" s="5"/>
      <c r="N149" s="5"/>
      <c r="O149" s="5"/>
      <c r="P149" s="5"/>
      <c r="Q149" s="5"/>
      <c r="R149" s="5"/>
      <c r="S149" s="5"/>
      <c r="T149" s="5"/>
      <c r="U149" s="5"/>
    </row>
    <row r="150" spans="1:21" x14ac:dyDescent="0.75">
      <c r="A150" s="2"/>
      <c r="B150" s="413" t="s">
        <v>92</v>
      </c>
      <c r="C150" s="413"/>
      <c r="D150" s="413"/>
      <c r="E150" s="413"/>
      <c r="F150" s="413"/>
      <c r="G150" s="413"/>
      <c r="H150" s="413"/>
      <c r="I150" s="103"/>
      <c r="J150" s="2"/>
      <c r="K150" s="2"/>
      <c r="L150" s="5"/>
      <c r="M150" s="5"/>
      <c r="N150" s="5"/>
      <c r="O150" s="5"/>
      <c r="P150" s="5"/>
      <c r="Q150" s="5"/>
      <c r="R150" s="5"/>
      <c r="S150" s="5"/>
      <c r="T150" s="5"/>
      <c r="U150" s="5"/>
    </row>
    <row r="151" spans="1:21" x14ac:dyDescent="0.75">
      <c r="A151" s="2"/>
      <c r="B151" s="413" t="s">
        <v>212</v>
      </c>
      <c r="C151" s="413"/>
      <c r="D151" s="413"/>
      <c r="E151" s="413"/>
      <c r="F151" s="413"/>
      <c r="G151" s="413"/>
      <c r="H151" s="413"/>
      <c r="I151" s="103"/>
      <c r="J151" s="2"/>
      <c r="K151" s="2"/>
      <c r="L151" s="5"/>
      <c r="M151" s="5"/>
      <c r="N151" s="5"/>
      <c r="O151" s="5"/>
      <c r="P151" s="5"/>
      <c r="Q151" s="5"/>
      <c r="R151" s="5"/>
      <c r="S151" s="5"/>
      <c r="T151" s="5"/>
      <c r="U151" s="5"/>
    </row>
    <row r="152" spans="1:21" x14ac:dyDescent="0.75">
      <c r="A152" s="2"/>
      <c r="B152" s="413" t="s">
        <v>829</v>
      </c>
      <c r="C152" s="413"/>
      <c r="D152" s="413"/>
      <c r="E152" s="413"/>
      <c r="F152" s="413"/>
      <c r="G152" s="413"/>
      <c r="H152" s="413"/>
      <c r="I152" s="103"/>
      <c r="J152" s="2"/>
      <c r="K152" s="2"/>
      <c r="L152" s="5"/>
      <c r="M152" s="5"/>
      <c r="N152" s="5"/>
      <c r="O152" s="5"/>
      <c r="P152" s="5"/>
      <c r="Q152" s="5"/>
      <c r="R152" s="5"/>
      <c r="S152" s="5"/>
      <c r="T152" s="5"/>
      <c r="U152" s="5"/>
    </row>
    <row r="153" spans="1:21" x14ac:dyDescent="0.75">
      <c r="A153" s="2"/>
      <c r="B153" s="154" t="s">
        <v>207</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90</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206</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208</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750</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751</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752</v>
      </c>
    </row>
    <row r="161" spans="1:9" x14ac:dyDescent="0.75">
      <c r="B161" s="154" t="s">
        <v>89</v>
      </c>
    </row>
    <row r="162" spans="1:9" x14ac:dyDescent="0.75">
      <c r="B162" s="432" t="s">
        <v>757</v>
      </c>
      <c r="C162" s="432"/>
      <c r="D162" s="432"/>
      <c r="E162" s="432"/>
      <c r="F162" s="432"/>
      <c r="G162" s="432"/>
      <c r="H162" s="432"/>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774</v>
      </c>
      <c r="C1" s="54"/>
      <c r="E1" s="5"/>
      <c r="F1" s="5"/>
      <c r="G1" s="5"/>
      <c r="H1" s="5"/>
      <c r="I1" s="2"/>
      <c r="J1" s="2"/>
      <c r="K1" s="5"/>
      <c r="L1" s="2"/>
      <c r="M1" s="2"/>
      <c r="N1" s="5"/>
      <c r="O1" s="5"/>
      <c r="P1" s="5"/>
      <c r="Q1" s="427" t="s">
        <v>74</v>
      </c>
      <c r="R1" s="428"/>
      <c r="S1" s="439" t="str">
        <f>VLOOKUP(Q1,VLookups!A43:C44,3,FALSE)</f>
        <v>Show the likelihood that the SPERT estimates will be EQUAL TO or GREATER THAN an uncertainty</v>
      </c>
      <c r="T1" s="439"/>
      <c r="U1" s="439"/>
      <c r="V1" s="439"/>
      <c r="W1" s="439"/>
      <c r="X1" s="439"/>
      <c r="Y1" s="5"/>
    </row>
    <row r="2" spans="1:429" ht="15" customHeight="1" x14ac:dyDescent="0.75">
      <c r="A2" s="2"/>
      <c r="C2" s="2"/>
      <c r="D2" s="52">
        <v>-0.5</v>
      </c>
      <c r="E2" s="121" t="s">
        <v>99</v>
      </c>
      <c r="F2" s="101">
        <v>1</v>
      </c>
      <c r="G2" s="2"/>
      <c r="I2" s="26"/>
      <c r="J2" s="26"/>
      <c r="K2" s="25"/>
      <c r="L2" s="26"/>
      <c r="M2" s="26"/>
      <c r="N2" s="5"/>
      <c r="O2" s="5"/>
      <c r="P2" s="5"/>
      <c r="Q2" s="437" t="s">
        <v>71</v>
      </c>
      <c r="R2" s="437" t="s">
        <v>72</v>
      </c>
      <c r="S2" s="434" t="s">
        <v>53</v>
      </c>
      <c r="T2" s="435"/>
      <c r="U2" s="435"/>
      <c r="V2" s="435"/>
      <c r="W2" s="435"/>
      <c r="X2" s="436"/>
      <c r="Y2" s="5"/>
      <c r="Z2" s="167" t="s">
        <v>175</v>
      </c>
    </row>
    <row r="3" spans="1:429" x14ac:dyDescent="0.75">
      <c r="A3" s="105" t="s">
        <v>5</v>
      </c>
      <c r="B3" s="123" t="s">
        <v>101</v>
      </c>
      <c r="C3" s="123" t="s">
        <v>103</v>
      </c>
      <c r="D3" s="118" t="s">
        <v>41</v>
      </c>
      <c r="E3" s="119" t="s">
        <v>6</v>
      </c>
      <c r="F3" s="120" t="s">
        <v>42</v>
      </c>
      <c r="G3" s="123" t="s">
        <v>104</v>
      </c>
      <c r="H3" s="123" t="s">
        <v>102</v>
      </c>
      <c r="I3" s="104"/>
      <c r="J3" s="57"/>
      <c r="K3" s="57" t="s">
        <v>67</v>
      </c>
      <c r="L3" s="57" t="s">
        <v>9</v>
      </c>
      <c r="M3" s="57" t="s">
        <v>169</v>
      </c>
      <c r="N3" s="57" t="s">
        <v>765</v>
      </c>
      <c r="O3" s="57" t="s">
        <v>65</v>
      </c>
      <c r="P3" s="57" t="s">
        <v>83</v>
      </c>
      <c r="Q3" s="438"/>
      <c r="R3" s="438"/>
      <c r="S3" s="100">
        <v>0.1</v>
      </c>
      <c r="T3" s="53">
        <v>0.9</v>
      </c>
      <c r="U3" s="53">
        <v>0.85</v>
      </c>
      <c r="V3" s="53">
        <v>0.8</v>
      </c>
      <c r="W3" s="53">
        <v>0.75</v>
      </c>
      <c r="X3" s="53">
        <v>0.7</v>
      </c>
      <c r="Y3" s="5"/>
      <c r="Z3" s="167" t="s">
        <v>176</v>
      </c>
      <c r="HT3" s="167" t="s">
        <v>170</v>
      </c>
      <c r="PM3" s="170" t="s">
        <v>917</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786</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787</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788</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939</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17" t="s">
        <v>77</v>
      </c>
      <c r="E106" s="418"/>
      <c r="F106" s="419"/>
      <c r="G106" s="5"/>
      <c r="H106" s="5"/>
      <c r="I106" s="2"/>
      <c r="J106" s="5"/>
      <c r="K106" s="5"/>
      <c r="L106" s="5"/>
      <c r="M106" s="5"/>
      <c r="O106" s="33" t="s">
        <v>86</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
        <v>30</v>
      </c>
      <c r="F108" s="98">
        <v>0.8</v>
      </c>
      <c r="G108" s="321" t="s">
        <v>34</v>
      </c>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80</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32</v>
      </c>
      <c r="F112" s="99">
        <v>1106</v>
      </c>
      <c r="G112" s="112"/>
      <c r="H112" s="45" t="s">
        <v>36</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33</v>
      </c>
      <c r="F113" s="99">
        <v>1438</v>
      </c>
      <c r="G113" s="112"/>
      <c r="H113" s="45" t="s">
        <v>37</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81</v>
      </c>
      <c r="F114" s="42">
        <f>IF(AND($F$112&gt;0,$F$113&gt;0,$F$112&lt;$F$113,NOT(O104="")),_xlfn.NORM.DIST($F$113,$K$104,$O$104,TRUE)-_xlfn.NORM.DIST($F$112,$K$104,$O$104,TRUE),"")</f>
        <v>0.8004916205456083</v>
      </c>
      <c r="G114" s="113"/>
      <c r="H114" s="45" t="s">
        <v>62</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230</v>
      </c>
      <c r="F115" s="44">
        <f>IF(AND($F$112&gt;0,$F$113&gt;0,$F$112&lt;$F$113,NOT($O$104="")),_xlfn.NORM.DIST(F112,$K$104,$O$104,TRUE),"")</f>
        <v>9.9754189727195908E-2</v>
      </c>
      <c r="G115" s="113"/>
      <c r="H115" s="45" t="s">
        <v>63</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231</v>
      </c>
      <c r="F116" s="43">
        <f>IF(AND($F$112&gt;0,$F$113&gt;0,$F$112&lt;$F$113,NOT($O$104="")),1-_xlfn.NORM.DIST(F113,$K$104,$O$104,TRUE),"")</f>
        <v>9.9754189727195852E-2</v>
      </c>
      <c r="G116" s="113"/>
      <c r="H116" s="45" t="s">
        <v>61</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78</v>
      </c>
      <c r="C138" s="11"/>
      <c r="D138" s="11"/>
      <c r="E138" s="11"/>
      <c r="F138" s="11"/>
      <c r="G138" s="107"/>
      <c r="H138" s="12"/>
      <c r="I138" s="12"/>
      <c r="J138" s="12"/>
      <c r="K138" s="11"/>
      <c r="L138" s="11"/>
      <c r="M138" s="11"/>
      <c r="N138" s="13"/>
      <c r="O138" s="281"/>
      <c r="P138" s="11"/>
      <c r="W138" s="5"/>
      <c r="X138" s="5"/>
      <c r="Y138" s="5"/>
    </row>
    <row r="139" spans="1:25" x14ac:dyDescent="0.75">
      <c r="A139" s="2"/>
      <c r="B139" s="10" t="s">
        <v>88</v>
      </c>
      <c r="C139" s="11"/>
      <c r="D139" s="11"/>
      <c r="E139" s="11"/>
      <c r="F139" s="11"/>
      <c r="G139" s="107"/>
      <c r="H139" s="12"/>
      <c r="I139" s="12"/>
      <c r="J139" s="12"/>
      <c r="K139" s="11"/>
      <c r="L139" s="11"/>
      <c r="M139" s="11"/>
      <c r="N139" s="13"/>
      <c r="O139" s="281"/>
      <c r="P139" s="11"/>
      <c r="W139" s="5"/>
      <c r="X139" s="5"/>
      <c r="Y139" s="5"/>
    </row>
    <row r="140" spans="1:25" x14ac:dyDescent="0.75">
      <c r="A140" s="2"/>
      <c r="B140" s="10" t="s">
        <v>54</v>
      </c>
      <c r="C140" s="11"/>
      <c r="D140" s="11"/>
      <c r="E140" s="11"/>
      <c r="F140" s="11"/>
      <c r="G140" s="107"/>
      <c r="H140" s="12"/>
      <c r="I140" s="12"/>
      <c r="J140" s="12"/>
      <c r="K140" s="11"/>
      <c r="L140" s="11"/>
      <c r="M140" s="11"/>
      <c r="N140" s="13"/>
      <c r="O140" s="281"/>
      <c r="P140" s="11"/>
      <c r="W140" s="5"/>
      <c r="X140" s="5"/>
      <c r="Y140" s="5"/>
    </row>
    <row r="141" spans="1:25" x14ac:dyDescent="0.75">
      <c r="A141" s="2"/>
      <c r="B141" s="10" t="s">
        <v>958</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79</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5.0.1a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3" t="s">
        <v>137</v>
      </c>
      <c r="C148" s="413"/>
      <c r="D148" s="413"/>
      <c r="E148" s="413"/>
      <c r="F148" s="413"/>
      <c r="G148" s="413"/>
      <c r="H148" s="413"/>
      <c r="I148" s="413"/>
      <c r="J148" s="413"/>
      <c r="K148" s="47"/>
      <c r="L148" s="47"/>
      <c r="M148" s="47"/>
      <c r="N148" s="5"/>
      <c r="O148" s="5"/>
      <c r="P148" s="5"/>
      <c r="Q148" s="5"/>
      <c r="R148" s="5"/>
      <c r="S148" s="5"/>
      <c r="T148" s="5"/>
      <c r="U148" s="5"/>
      <c r="V148" s="5"/>
      <c r="W148" s="5"/>
      <c r="X148" s="5"/>
      <c r="Y148" s="5"/>
    </row>
    <row r="149" spans="1:25" x14ac:dyDescent="0.75">
      <c r="A149" s="2"/>
      <c r="B149" s="413" t="s">
        <v>854</v>
      </c>
      <c r="C149" s="413"/>
      <c r="D149" s="413"/>
      <c r="E149" s="413"/>
      <c r="F149" s="413"/>
      <c r="G149" s="413"/>
      <c r="H149" s="413"/>
      <c r="I149" s="413"/>
      <c r="J149" s="413"/>
      <c r="K149" s="47"/>
      <c r="L149" s="47"/>
      <c r="M149" s="47"/>
      <c r="N149" s="5"/>
      <c r="O149" s="5"/>
      <c r="P149" s="5"/>
      <c r="Q149" s="5"/>
      <c r="R149" s="5"/>
      <c r="S149" s="5"/>
      <c r="T149" s="5"/>
      <c r="U149" s="5"/>
      <c r="V149" s="5"/>
      <c r="W149" s="5"/>
      <c r="X149" s="5"/>
      <c r="Y149" s="5"/>
    </row>
    <row r="150" spans="1:25" x14ac:dyDescent="0.75">
      <c r="A150" s="2"/>
      <c r="B150" s="413" t="s">
        <v>92</v>
      </c>
      <c r="C150" s="413"/>
      <c r="D150" s="413"/>
      <c r="E150" s="413"/>
      <c r="F150" s="413"/>
      <c r="G150" s="413"/>
      <c r="H150" s="413"/>
      <c r="I150" s="413"/>
      <c r="J150" s="413"/>
      <c r="K150" s="47"/>
      <c r="L150" s="47"/>
      <c r="M150" s="47"/>
      <c r="N150" s="5"/>
      <c r="O150" s="5"/>
      <c r="P150" s="5"/>
      <c r="Q150" s="5"/>
      <c r="R150" s="5"/>
      <c r="S150" s="5"/>
      <c r="T150" s="5"/>
      <c r="U150" s="5"/>
      <c r="V150" s="5"/>
      <c r="W150" s="5"/>
      <c r="X150" s="5"/>
      <c r="Y150" s="5"/>
    </row>
    <row r="151" spans="1:25" x14ac:dyDescent="0.75">
      <c r="A151" s="2"/>
      <c r="B151" s="413" t="s">
        <v>212</v>
      </c>
      <c r="C151" s="413"/>
      <c r="D151" s="413"/>
      <c r="E151" s="413"/>
      <c r="F151" s="413"/>
      <c r="G151" s="413"/>
      <c r="H151" s="413"/>
      <c r="I151" s="413"/>
      <c r="J151" s="413"/>
      <c r="K151" s="47"/>
      <c r="L151" s="47"/>
      <c r="M151" s="47"/>
      <c r="N151" s="5"/>
      <c r="O151" s="5"/>
      <c r="P151" s="5"/>
      <c r="Q151" s="5"/>
      <c r="R151" s="5"/>
      <c r="S151" s="5"/>
      <c r="T151" s="5"/>
      <c r="U151" s="5"/>
      <c r="V151" s="5"/>
      <c r="W151" s="5"/>
      <c r="X151" s="5"/>
      <c r="Y151" s="5"/>
    </row>
    <row r="152" spans="1:25" x14ac:dyDescent="0.75">
      <c r="A152" s="2"/>
      <c r="B152" s="413" t="s">
        <v>829</v>
      </c>
      <c r="C152" s="413"/>
      <c r="D152" s="413"/>
      <c r="E152" s="413"/>
      <c r="F152" s="413"/>
      <c r="G152" s="413"/>
      <c r="H152" s="413"/>
      <c r="I152" s="413"/>
      <c r="J152" s="413"/>
      <c r="K152" s="413"/>
      <c r="L152" s="47"/>
      <c r="M152" s="47"/>
      <c r="N152" s="5"/>
      <c r="O152" s="5"/>
      <c r="P152" s="5"/>
      <c r="Q152" s="5"/>
      <c r="R152" s="5"/>
      <c r="S152" s="5"/>
      <c r="T152" s="5"/>
      <c r="U152" s="5"/>
      <c r="V152" s="5"/>
      <c r="W152" s="5"/>
      <c r="X152" s="5"/>
      <c r="Y152" s="5"/>
    </row>
    <row r="153" spans="1:25" x14ac:dyDescent="0.75">
      <c r="A153" s="2"/>
      <c r="B153" s="154" t="s">
        <v>207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90</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750</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751</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752</v>
      </c>
    </row>
    <row r="161" spans="1:13" x14ac:dyDescent="0.75">
      <c r="B161" s="154" t="s">
        <v>89</v>
      </c>
    </row>
    <row r="162" spans="1:13" x14ac:dyDescent="0.75">
      <c r="B162" s="432" t="s">
        <v>757</v>
      </c>
      <c r="C162" s="432"/>
      <c r="D162" s="432"/>
      <c r="E162" s="432"/>
      <c r="F162" s="432"/>
      <c r="G162" s="432"/>
      <c r="H162" s="432"/>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862</v>
      </c>
      <c r="B1" s="391" t="s">
        <v>864</v>
      </c>
      <c r="C1" s="392">
        <v>44410</v>
      </c>
      <c r="D1" s="393">
        <f>IF(C1="","",WORKDAY(C1,SUM(B104,B105)-1,$B$109:$B$148))</f>
        <v>44791</v>
      </c>
      <c r="E1" s="54" t="s">
        <v>885</v>
      </c>
      <c r="F1" s="54"/>
      <c r="H1" s="5"/>
      <c r="I1" s="5"/>
      <c r="J1" s="5"/>
      <c r="K1" s="5"/>
      <c r="L1" s="2"/>
      <c r="M1" s="2"/>
      <c r="N1" s="5"/>
      <c r="O1" s="2"/>
      <c r="P1" s="2"/>
      <c r="Q1" s="5"/>
      <c r="R1" s="5"/>
      <c r="S1" s="5"/>
      <c r="T1" s="427" t="s">
        <v>74</v>
      </c>
      <c r="U1" s="428"/>
      <c r="V1" s="439" t="str">
        <f>VLOOKUP(T1,VLookups!A43:C44,3,FALSE)</f>
        <v>Show the likelihood that the SPERT estimates will be EQUAL TO or GREATER THAN an uncertainty</v>
      </c>
      <c r="W1" s="439"/>
      <c r="X1" s="439"/>
      <c r="Y1" s="439"/>
      <c r="Z1" s="439"/>
      <c r="AA1" s="439"/>
      <c r="AB1" s="5"/>
    </row>
    <row r="2" spans="1:432" ht="15" customHeight="1" x14ac:dyDescent="0.75">
      <c r="A2" s="389" t="s">
        <v>863</v>
      </c>
      <c r="B2" s="129">
        <v>0.9</v>
      </c>
      <c r="C2" s="394"/>
      <c r="D2" s="395">
        <f>POWER(B2,COUNTIF(B4:B103,"&gt;0"))</f>
        <v>0.34867844010000015</v>
      </c>
      <c r="F2" s="2"/>
      <c r="G2" s="52">
        <v>-0.5</v>
      </c>
      <c r="H2" s="121" t="s">
        <v>99</v>
      </c>
      <c r="I2" s="101">
        <v>0.5</v>
      </c>
      <c r="J2" s="2"/>
      <c r="L2" s="386"/>
      <c r="M2" s="386"/>
      <c r="N2" s="25"/>
      <c r="O2" s="386"/>
      <c r="P2" s="386"/>
      <c r="Q2" s="5"/>
      <c r="R2" s="5"/>
      <c r="S2" s="5"/>
      <c r="T2" s="437" t="s">
        <v>71</v>
      </c>
      <c r="U2" s="437" t="s">
        <v>72</v>
      </c>
      <c r="V2" s="434" t="s">
        <v>53</v>
      </c>
      <c r="W2" s="435"/>
      <c r="X2" s="435"/>
      <c r="Y2" s="435"/>
      <c r="Z2" s="435"/>
      <c r="AA2" s="436"/>
      <c r="AB2" s="5"/>
      <c r="AC2" s="167" t="s">
        <v>175</v>
      </c>
    </row>
    <row r="3" spans="1:432" x14ac:dyDescent="0.75">
      <c r="A3" s="56" t="s">
        <v>936</v>
      </c>
      <c r="B3" s="56" t="s">
        <v>970</v>
      </c>
      <c r="C3" s="56" t="s">
        <v>865</v>
      </c>
      <c r="D3" s="56" t="s">
        <v>866</v>
      </c>
      <c r="E3" s="123" t="s">
        <v>101</v>
      </c>
      <c r="F3" s="123" t="s">
        <v>103</v>
      </c>
      <c r="G3" s="118" t="s">
        <v>41</v>
      </c>
      <c r="H3" s="119" t="s">
        <v>6</v>
      </c>
      <c r="I3" s="120" t="s">
        <v>42</v>
      </c>
      <c r="J3" s="123" t="s">
        <v>104</v>
      </c>
      <c r="K3" s="123" t="s">
        <v>102</v>
      </c>
      <c r="L3" s="385"/>
      <c r="M3" s="57"/>
      <c r="N3" s="57" t="s">
        <v>67</v>
      </c>
      <c r="O3" s="57" t="s">
        <v>9</v>
      </c>
      <c r="P3" s="57" t="s">
        <v>169</v>
      </c>
      <c r="Q3" s="57" t="s">
        <v>765</v>
      </c>
      <c r="R3" s="57" t="s">
        <v>65</v>
      </c>
      <c r="S3" s="57" t="s">
        <v>83</v>
      </c>
      <c r="T3" s="438"/>
      <c r="U3" s="438"/>
      <c r="V3" s="100">
        <v>0.1</v>
      </c>
      <c r="W3" s="53">
        <v>0.9</v>
      </c>
      <c r="X3" s="53">
        <v>0.85</v>
      </c>
      <c r="Y3" s="53">
        <v>0.8</v>
      </c>
      <c r="Z3" s="53">
        <v>0.75</v>
      </c>
      <c r="AA3" s="53">
        <v>0.7</v>
      </c>
      <c r="AB3" s="5"/>
      <c r="AC3" s="167" t="s">
        <v>176</v>
      </c>
      <c r="HW3" s="167" t="s">
        <v>170</v>
      </c>
      <c r="PP3" s="170" t="s">
        <v>918</v>
      </c>
    </row>
    <row r="4" spans="1:432" x14ac:dyDescent="0.75">
      <c r="A4" s="390" t="s">
        <v>876</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877</v>
      </c>
      <c r="B5" s="396">
        <f>IF($R5="","",ROUND(_xlfn.NORM.INV(ABS(VLOOKUP($T$1,VLookups!$A$43:$B$44,2,FALSE)-B$2),$N5,$R5),0))</f>
        <v>24</v>
      </c>
      <c r="C5" s="403">
        <f>IF(OR(D4="",B5=""),"",WORKDAY(C4,B4,$B$109:$B$148))</f>
        <v>44418</v>
      </c>
      <c r="D5" s="404">
        <f>IFERROR(IF(B5="","",WORKDAY(C5,B5-1,$B$109:$B$148)),"")</f>
        <v>44452</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878</v>
      </c>
      <c r="B6" s="396">
        <f>IF($R6="","",ROUND(_xlfn.NORM.INV(ABS(VLOOKUP($T$1,VLookups!$A$43:$B$44,2,FALSE)-B$2),$N6,$R6),0))</f>
        <v>19</v>
      </c>
      <c r="C6" s="403">
        <f>IF(OR(D5="",B6=""),"",WORKDAY(C5,B5,$B$109:$B$148))</f>
        <v>44453</v>
      </c>
      <c r="D6" s="404">
        <f>IFERROR(IF(B6="","",WORKDAY(C6,B6-1,$B$109:$B$148)),"")</f>
        <v>44477</v>
      </c>
      <c r="E6" s="115">
        <v>-0.25</v>
      </c>
      <c r="F6" s="117"/>
      <c r="G6" s="122">
        <f t="shared" si="30"/>
        <v>11.25</v>
      </c>
      <c r="H6" s="95">
        <v>15</v>
      </c>
      <c r="I6" s="122">
        <f t="shared" si="31"/>
        <v>22.5</v>
      </c>
      <c r="J6" s="117"/>
      <c r="K6" s="114"/>
      <c r="L6" s="124">
        <f t="shared" si="0"/>
        <v>1</v>
      </c>
      <c r="M6" s="124">
        <f t="shared" si="1"/>
        <v>0.5</v>
      </c>
      <c r="N6" s="73">
        <f t="shared" si="32"/>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879</v>
      </c>
      <c r="B7" s="396">
        <f>IF($R7="","",ROUND(_xlfn.NORM.INV(ABS(VLOOKUP($T$1,VLookups!$A$43:$B$44,2,FALSE)-B$2),$N7,$R7),0))</f>
        <v>26</v>
      </c>
      <c r="C7" s="403">
        <f>IF(OR(D6="",B7=""),"",WORKDAY(C6,B6,$B$109:$B$148))</f>
        <v>44480</v>
      </c>
      <c r="D7" s="404">
        <f>IFERROR(IF(B7="","",WORKDAY(C7,B7-1,$B$109:$B$148)),"")</f>
        <v>44515</v>
      </c>
      <c r="E7" s="115"/>
      <c r="F7" s="117"/>
      <c r="G7" s="122">
        <f t="shared" si="30"/>
        <v>10</v>
      </c>
      <c r="H7" s="95">
        <v>20</v>
      </c>
      <c r="I7" s="122">
        <f t="shared" si="31"/>
        <v>30</v>
      </c>
      <c r="J7" s="117"/>
      <c r="K7" s="114"/>
      <c r="L7" s="124">
        <f t="shared" si="0"/>
        <v>1</v>
      </c>
      <c r="M7" s="124">
        <f t="shared" si="1"/>
        <v>1</v>
      </c>
      <c r="N7" s="73">
        <f t="shared" si="32"/>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880</v>
      </c>
      <c r="B8" s="396">
        <f>IF($R8="","",ROUND(_xlfn.NORM.INV(ABS(VLOOKUP($T$1,VLookups!$A$43:$B$44,2,FALSE)-B$2),$N8,$R8),0))</f>
        <v>99</v>
      </c>
      <c r="C8" s="403">
        <f>IF(OR(D7="",B8=""),"",WORKDAY(C7,B7,$B$109:$B$148))</f>
        <v>44516</v>
      </c>
      <c r="D8" s="404">
        <f>IFERROR(IF(B8="","",WORKDAY(C8,B8-1,$B$109:$B$148)),"")</f>
        <v>44671</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881</v>
      </c>
      <c r="B9" s="396">
        <f>IF($R9="","",ROUND(_xlfn.NORM.INV(ABS(VLOOKUP($T$1,VLookups!$A$43:$B$44,2,FALSE)-B$2),$N9,$R9),0))</f>
        <v>8</v>
      </c>
      <c r="C9" s="403">
        <f>IF(OR(D8="",B9=""),"",WORKDAY(C8,B8,$B$109:$B$148))</f>
        <v>44672</v>
      </c>
      <c r="D9" s="404">
        <f>IFERROR(IF(B9="","",WORKDAY(C9,B9-1,$B$109:$B$148)),"")</f>
        <v>44683</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937</v>
      </c>
      <c r="B10" s="396">
        <f>IF($R10="","",ROUND(_xlfn.NORM.INV(ABS(VLOOKUP($T$1,VLookups!$A$43:$B$44,2,FALSE)-B$2),$N10,$R10),0))</f>
        <v>42</v>
      </c>
      <c r="C10" s="403">
        <f>IF(OR(D9="",B10=""),"",WORKDAY(C9,B9,$B$109:$B$148))</f>
        <v>44684</v>
      </c>
      <c r="D10" s="404">
        <f>IFERROR(IF(B10="","",WORKDAY(C10,B10-1,$B$109:$B$148)),"")</f>
        <v>44742</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882</v>
      </c>
      <c r="B11" s="396">
        <f>IF($R11="","",ROUND(_xlfn.NORM.INV(ABS(VLOOKUP($T$1,VLookups!$A$43:$B$44,2,FALSE)-B$2),$N11,$R11),0))</f>
        <v>11</v>
      </c>
      <c r="C11" s="403">
        <f>IF(OR(D10="",B11=""),"",WORKDAY(C10,B10,$B$109:$B$148))</f>
        <v>44743</v>
      </c>
      <c r="D11" s="404">
        <f>IFERROR(IF(B11="","",WORKDAY(C11,B11-1,$B$109:$B$148)),"")</f>
        <v>44760</v>
      </c>
      <c r="E11" s="115"/>
      <c r="F11" s="117"/>
      <c r="G11" s="122">
        <f t="shared" si="30"/>
        <v>5</v>
      </c>
      <c r="H11" s="95">
        <v>10</v>
      </c>
      <c r="I11" s="122">
        <f t="shared" si="31"/>
        <v>15</v>
      </c>
      <c r="J11" s="117"/>
      <c r="K11" s="114"/>
      <c r="L11" s="124">
        <f t="shared" si="0"/>
        <v>1</v>
      </c>
      <c r="M11" s="124">
        <f t="shared" si="1"/>
        <v>1</v>
      </c>
      <c r="N11" s="73">
        <f t="shared" si="32"/>
        <v>10</v>
      </c>
      <c r="O11" s="23" t="s">
        <v>786</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883</v>
      </c>
      <c r="B12" s="396">
        <f>IF($R12="","",ROUND(_xlfn.NORM.INV(ABS(VLOOKUP($T$1,VLookups!$A$43:$B$44,2,FALSE)-B$2),$N12,$R12),0))</f>
        <v>2</v>
      </c>
      <c r="C12" s="403">
        <f>IF(OR(D11="",B12=""),"",WORKDAY(C11,B11,$B$109:$B$148))</f>
        <v>44761</v>
      </c>
      <c r="D12" s="404">
        <f>IFERROR(IF(B12="","",WORKDAY(C12,B12-1,$B$109:$B$148)),"")</f>
        <v>44762</v>
      </c>
      <c r="E12" s="115"/>
      <c r="F12" s="117"/>
      <c r="G12" s="122">
        <f t="shared" si="30"/>
        <v>1</v>
      </c>
      <c r="H12" s="95">
        <v>2</v>
      </c>
      <c r="I12" s="122">
        <f t="shared" si="31"/>
        <v>3</v>
      </c>
      <c r="J12" s="117"/>
      <c r="K12" s="114"/>
      <c r="L12" s="124">
        <f t="shared" si="0"/>
        <v>1</v>
      </c>
      <c r="M12" s="124">
        <f t="shared" si="1"/>
        <v>1</v>
      </c>
      <c r="N12" s="73">
        <f t="shared" si="32"/>
        <v>2</v>
      </c>
      <c r="O12" s="23" t="s">
        <v>786</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884</v>
      </c>
      <c r="B13" s="396">
        <f>IF($R13="","",ROUND(_xlfn.NORM.INV(ABS(VLOOKUP($T$1,VLookups!$A$43:$B$44,2,FALSE)-B$2),$N13,$R13),0))</f>
        <v>11</v>
      </c>
      <c r="C13" s="403">
        <f>IF(OR(D12="",B13=""),"",WORKDAY(C12,B12,$B$109:$B$148))</f>
        <v>44763</v>
      </c>
      <c r="D13" s="404">
        <f>IFERROR(IF(B13="","",WORKDAY(C13,B13-1,$B$109:$B$148)),"")</f>
        <v>44777</v>
      </c>
      <c r="E13" s="115">
        <v>-0.2</v>
      </c>
      <c r="F13" s="117"/>
      <c r="G13" s="122">
        <f t="shared" si="30"/>
        <v>8</v>
      </c>
      <c r="H13" s="95">
        <v>10</v>
      </c>
      <c r="I13" s="122">
        <f t="shared" si="31"/>
        <v>12</v>
      </c>
      <c r="J13" s="117"/>
      <c r="K13" s="114">
        <v>0.2</v>
      </c>
      <c r="L13" s="124">
        <f t="shared" si="0"/>
        <v>1</v>
      </c>
      <c r="M13" s="124">
        <f t="shared" si="1"/>
        <v>1</v>
      </c>
      <c r="N13" s="73">
        <f t="shared" si="32"/>
        <v>10</v>
      </c>
      <c r="O13" s="23" t="s">
        <v>786</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IF(OR(D13="",B14=""),"",WORKDAY(C13,B13,$B$109:$B$148))</f>
        <v/>
      </c>
      <c r="D14" s="404" t="str">
        <f>IFERROR(IF(B14="","",WORKDAY(C14,B14-1,$B$109:$B$148)),"")</f>
        <v/>
      </c>
      <c r="E14" s="109"/>
      <c r="F14" s="117"/>
      <c r="G14" s="122" t="str">
        <f t="shared" si="30"/>
        <v/>
      </c>
      <c r="H14" s="95"/>
      <c r="I14" s="122" t="str">
        <f t="shared" si="31"/>
        <v/>
      </c>
      <c r="J14" s="117"/>
      <c r="K14" s="110"/>
      <c r="L14" s="124" t="str">
        <f t="shared" si="0"/>
        <v/>
      </c>
      <c r="M14" s="124" t="str">
        <f t="shared" si="1"/>
        <v/>
      </c>
      <c r="N14" s="73" t="str">
        <f t="shared" si="32"/>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IF(OR(D14="",B15=""),"",WORKDAY(C14,B14,$B$109:$B$148))</f>
        <v/>
      </c>
      <c r="D15" s="404" t="str">
        <f>IFERROR(IF(B15="","",WORKDAY(C15,B15-1,$B$109:$B$148)),"")</f>
        <v/>
      </c>
      <c r="E15" s="115"/>
      <c r="F15" s="117"/>
      <c r="G15" s="122" t="str">
        <f t="shared" si="30"/>
        <v/>
      </c>
      <c r="H15" s="95"/>
      <c r="I15" s="122" t="str">
        <f t="shared" si="31"/>
        <v/>
      </c>
      <c r="J15" s="117"/>
      <c r="K15" s="114"/>
      <c r="L15" s="124" t="str">
        <f t="shared" si="0"/>
        <v/>
      </c>
      <c r="M15" s="124" t="str">
        <f t="shared" si="1"/>
        <v/>
      </c>
      <c r="N15" s="73" t="str">
        <f t="shared" si="32"/>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IF(OR(D15="",B16=""),"",WORKDAY(C15,B15,$B$109:$B$148))</f>
        <v/>
      </c>
      <c r="D16" s="404" t="str">
        <f>IFERROR(IF(B16="","",WORKDAY(C16,B16-1,$B$109:$B$148)),"")</f>
        <v/>
      </c>
      <c r="E16" s="109"/>
      <c r="F16" s="117"/>
      <c r="G16" s="122" t="str">
        <f t="shared" si="30"/>
        <v/>
      </c>
      <c r="H16" s="95"/>
      <c r="I16" s="122" t="str">
        <f t="shared" si="31"/>
        <v/>
      </c>
      <c r="J16" s="117"/>
      <c r="K16" s="110"/>
      <c r="L16" s="124" t="str">
        <f t="shared" si="0"/>
        <v/>
      </c>
      <c r="M16" s="124" t="str">
        <f t="shared" si="1"/>
        <v/>
      </c>
      <c r="N16" s="73" t="str">
        <f t="shared" si="32"/>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IF(OR(D16="",B17=""),"",WORKDAY(C16,B16,$B$109:$B$148))</f>
        <v/>
      </c>
      <c r="D17" s="404" t="str">
        <f>IFERROR(IF(B17="","",WORKDAY(C17,B17-1,$B$109:$B$148)),"")</f>
        <v/>
      </c>
      <c r="E17" s="109"/>
      <c r="F17" s="117"/>
      <c r="G17" s="122" t="str">
        <f t="shared" si="30"/>
        <v/>
      </c>
      <c r="H17" s="95"/>
      <c r="I17" s="122" t="str">
        <f t="shared" si="31"/>
        <v/>
      </c>
      <c r="J17" s="117"/>
      <c r="K17" s="110"/>
      <c r="L17" s="124" t="str">
        <f t="shared" si="0"/>
        <v/>
      </c>
      <c r="M17" s="124" t="str">
        <f t="shared" si="1"/>
        <v/>
      </c>
      <c r="N17" s="73" t="str">
        <f t="shared" si="32"/>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IF(OR(D17="",B18=""),"",WORKDAY(C17,B17,$B$109:$B$148))</f>
        <v/>
      </c>
      <c r="D18" s="404" t="str">
        <f>IFERROR(IF(B18="","",WORKDAY(C18,B18-1,$B$109:$B$148)),"")</f>
        <v/>
      </c>
      <c r="E18" s="109"/>
      <c r="F18" s="117"/>
      <c r="G18" s="122" t="str">
        <f t="shared" si="30"/>
        <v/>
      </c>
      <c r="H18" s="95"/>
      <c r="I18" s="122" t="str">
        <f t="shared" si="31"/>
        <v/>
      </c>
      <c r="J18" s="117"/>
      <c r="K18" s="110"/>
      <c r="L18" s="124" t="str">
        <f t="shared" si="0"/>
        <v/>
      </c>
      <c r="M18" s="124" t="str">
        <f t="shared" si="1"/>
        <v/>
      </c>
      <c r="N18" s="73" t="str">
        <f t="shared" si="32"/>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IF(OR(D18="",B19=""),"",WORKDAY(C18,B18,$B$109:$B$148))</f>
        <v/>
      </c>
      <c r="D19" s="404" t="str">
        <f>IFERROR(IF(B19="","",WORKDAY(C19,B19-1,$B$109:$B$148)),"")</f>
        <v/>
      </c>
      <c r="E19" s="109"/>
      <c r="F19" s="117"/>
      <c r="G19" s="122" t="str">
        <f t="shared" si="30"/>
        <v/>
      </c>
      <c r="H19" s="95"/>
      <c r="I19" s="122" t="str">
        <f t="shared" si="31"/>
        <v/>
      </c>
      <c r="J19" s="117"/>
      <c r="K19" s="110"/>
      <c r="L19" s="124" t="str">
        <f t="shared" si="0"/>
        <v/>
      </c>
      <c r="M19" s="124" t="str">
        <f t="shared" si="1"/>
        <v/>
      </c>
      <c r="N19" s="73" t="str">
        <f t="shared" si="32"/>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6">IF(ISNONTEXT($AC19),BK19-$AC19,"")</f>
        <v/>
      </c>
      <c r="BK19" s="49" t="str">
        <f t="shared" si="36"/>
        <v/>
      </c>
      <c r="BL19" s="49" t="str">
        <f t="shared" si="36"/>
        <v/>
      </c>
      <c r="BM19" s="49" t="str">
        <f t="shared" si="36"/>
        <v/>
      </c>
      <c r="BN19" s="49" t="str">
        <f t="shared" si="36"/>
        <v/>
      </c>
      <c r="BO19" s="49" t="str">
        <f t="shared" si="36"/>
        <v/>
      </c>
      <c r="BP19" s="49" t="str">
        <f t="shared" si="36"/>
        <v/>
      </c>
      <c r="BQ19" s="49" t="str">
        <f t="shared" si="36"/>
        <v/>
      </c>
      <c r="BR19" s="49" t="str">
        <f t="shared" si="36"/>
        <v/>
      </c>
      <c r="BS19" s="49" t="str">
        <f t="shared" si="36"/>
        <v/>
      </c>
      <c r="BT19" s="49" t="str">
        <f t="shared" si="36"/>
        <v/>
      </c>
      <c r="BU19" s="49" t="str">
        <f t="shared" si="36"/>
        <v/>
      </c>
      <c r="BV19" s="49" t="str">
        <f t="shared" si="36"/>
        <v/>
      </c>
      <c r="BW19" s="49" t="str">
        <f t="shared" si="36"/>
        <v/>
      </c>
      <c r="BX19" s="49" t="str">
        <f t="shared" si="36"/>
        <v/>
      </c>
      <c r="BY19" s="49" t="str">
        <f t="shared" si="36"/>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7">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38">IF(ISNONTEXT($AC19),DG19-$AC19,"")</f>
        <v/>
      </c>
      <c r="DG19" s="49" t="str">
        <f t="shared" si="38"/>
        <v/>
      </c>
      <c r="DH19" s="49" t="str">
        <f t="shared" si="38"/>
        <v/>
      </c>
      <c r="DI19" s="49" t="str">
        <f t="shared" si="38"/>
        <v/>
      </c>
      <c r="DJ19" s="49" t="str">
        <f t="shared" si="38"/>
        <v/>
      </c>
      <c r="DK19" s="49" t="str">
        <f t="shared" si="38"/>
        <v/>
      </c>
      <c r="DL19" s="49" t="str">
        <f t="shared" si="38"/>
        <v/>
      </c>
      <c r="DM19" s="49" t="str">
        <f t="shared" si="38"/>
        <v/>
      </c>
      <c r="DN19" s="49" t="str">
        <f t="shared" si="38"/>
        <v/>
      </c>
      <c r="DO19" s="49" t="str">
        <f t="shared" si="38"/>
        <v/>
      </c>
      <c r="DP19" s="49" t="str">
        <f t="shared" si="38"/>
        <v/>
      </c>
      <c r="DQ19" s="49" t="str">
        <f t="shared" si="38"/>
        <v/>
      </c>
      <c r="DR19" s="49" t="str">
        <f t="shared" si="38"/>
        <v/>
      </c>
      <c r="DS19" s="49" t="str">
        <f t="shared" si="38"/>
        <v/>
      </c>
      <c r="DT19" s="49" t="str">
        <f t="shared" si="38"/>
        <v/>
      </c>
      <c r="DU19" s="49" t="str">
        <f t="shared" si="38"/>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39">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0">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1">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2">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3">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4">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5">IF(ISNONTEXT($R19),_xlfn.NORM.DIST(AS19,$N19,$R19,FALSE),NA())</f>
        <v>#N/A</v>
      </c>
      <c r="IM19" s="169" t="e">
        <f t="shared" si="45"/>
        <v>#N/A</v>
      </c>
      <c r="IN19" s="169" t="e">
        <f t="shared" si="45"/>
        <v>#N/A</v>
      </c>
      <c r="IO19" s="169" t="e">
        <f t="shared" si="45"/>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6">IF(ISNONTEXT($R19),_xlfn.NORM.DIST(BY19,$N19,$R19,FALSE),NA())</f>
        <v>#N/A</v>
      </c>
      <c r="JS19" s="169" t="e">
        <f t="shared" si="46"/>
        <v>#N/A</v>
      </c>
      <c r="JT19" s="169" t="e">
        <f t="shared" si="46"/>
        <v>#N/A</v>
      </c>
      <c r="JU19" s="169" t="e">
        <f t="shared" si="46"/>
        <v>#N/A</v>
      </c>
      <c r="JV19" s="169" t="e">
        <f t="shared" si="46"/>
        <v>#N/A</v>
      </c>
      <c r="JW19" s="169" t="e">
        <f t="shared" si="46"/>
        <v>#N/A</v>
      </c>
      <c r="JX19" s="169" t="e">
        <f t="shared" si="46"/>
        <v>#N/A</v>
      </c>
      <c r="JY19" s="169" t="e">
        <f t="shared" si="46"/>
        <v>#N/A</v>
      </c>
      <c r="JZ19" s="169" t="e">
        <f t="shared" si="46"/>
        <v>#N/A</v>
      </c>
      <c r="KA19" s="169" t="e">
        <f t="shared" si="46"/>
        <v>#N/A</v>
      </c>
      <c r="KB19" s="169" t="e">
        <f t="shared" si="46"/>
        <v>#N/A</v>
      </c>
      <c r="KC19" s="169" t="e">
        <f t="shared" si="46"/>
        <v>#N/A</v>
      </c>
      <c r="KD19" s="169" t="e">
        <f t="shared" si="46"/>
        <v>#N/A</v>
      </c>
      <c r="KE19" s="169" t="e">
        <f t="shared" si="46"/>
        <v>#N/A</v>
      </c>
      <c r="KF19" s="169" t="e">
        <f t="shared" si="46"/>
        <v>#N/A</v>
      </c>
      <c r="KG19" s="169" t="e">
        <f t="shared" si="46"/>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7">IF(ISNONTEXT($R19),_xlfn.NORM.DIST(DE19,$N19,$R19,FALSE),NA())</f>
        <v>#N/A</v>
      </c>
      <c r="KY19" s="169" t="e">
        <f t="shared" si="47"/>
        <v>#N/A</v>
      </c>
      <c r="KZ19" s="169" t="e">
        <f t="shared" si="47"/>
        <v>#N/A</v>
      </c>
      <c r="LA19" s="169" t="e">
        <f t="shared" si="47"/>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48">IF(ISNONTEXT($R19),_xlfn.NORM.DIST(EK19,$N19,$R19,FALSE),NA())</f>
        <v>#N/A</v>
      </c>
      <c r="ME19" s="169" t="e">
        <f t="shared" si="48"/>
        <v>#N/A</v>
      </c>
      <c r="MF19" s="169" t="e">
        <f t="shared" si="48"/>
        <v>#N/A</v>
      </c>
      <c r="MG19" s="169" t="e">
        <f t="shared" si="48"/>
        <v>#N/A</v>
      </c>
      <c r="MH19" s="169" t="e">
        <f t="shared" si="48"/>
        <v>#N/A</v>
      </c>
      <c r="MI19" s="169" t="e">
        <f t="shared" si="48"/>
        <v>#N/A</v>
      </c>
      <c r="MJ19" s="169" t="e">
        <f t="shared" si="48"/>
        <v>#N/A</v>
      </c>
      <c r="MK19" s="169" t="e">
        <f t="shared" si="48"/>
        <v>#N/A</v>
      </c>
      <c r="ML19" s="169" t="e">
        <f t="shared" si="48"/>
        <v>#N/A</v>
      </c>
      <c r="MM19" s="169" t="e">
        <f t="shared" si="48"/>
        <v>#N/A</v>
      </c>
      <c r="MN19" s="169" t="e">
        <f t="shared" si="48"/>
        <v>#N/A</v>
      </c>
      <c r="MO19" s="169" t="e">
        <f t="shared" si="48"/>
        <v>#N/A</v>
      </c>
      <c r="MP19" s="169" t="e">
        <f t="shared" si="48"/>
        <v>#N/A</v>
      </c>
      <c r="MQ19" s="169" t="e">
        <f t="shared" si="48"/>
        <v>#N/A</v>
      </c>
      <c r="MR19" s="169" t="e">
        <f t="shared" si="48"/>
        <v>#N/A</v>
      </c>
      <c r="MS19" s="169" t="e">
        <f t="shared" si="48"/>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49">IF(ISNONTEXT($R19),_xlfn.NORM.DIST(FQ19,$N19,$R19,FALSE),NA())</f>
        <v>#N/A</v>
      </c>
      <c r="NK19" s="169" t="e">
        <f t="shared" si="49"/>
        <v>#N/A</v>
      </c>
      <c r="NL19" s="169" t="e">
        <f t="shared" si="49"/>
        <v>#N/A</v>
      </c>
      <c r="NM19" s="169" t="e">
        <f t="shared" si="49"/>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0">IF(ISNONTEXT($R19),_xlfn.NORM.DIST(GW19,$N19,$R19,FALSE),NA())</f>
        <v>#N/A</v>
      </c>
      <c r="OQ19" s="169" t="e">
        <f t="shared" si="50"/>
        <v>#N/A</v>
      </c>
      <c r="OR19" s="169" t="e">
        <f t="shared" si="50"/>
        <v>#N/A</v>
      </c>
      <c r="OS19" s="169" t="e">
        <f t="shared" si="50"/>
        <v>#N/A</v>
      </c>
      <c r="OT19" s="169" t="e">
        <f t="shared" si="50"/>
        <v>#N/A</v>
      </c>
      <c r="OU19" s="169" t="e">
        <f t="shared" si="50"/>
        <v>#N/A</v>
      </c>
      <c r="OV19" s="169" t="e">
        <f t="shared" si="50"/>
        <v>#N/A</v>
      </c>
      <c r="OW19" s="169" t="e">
        <f t="shared" si="50"/>
        <v>#N/A</v>
      </c>
      <c r="OX19" s="169" t="e">
        <f t="shared" si="50"/>
        <v>#N/A</v>
      </c>
      <c r="OY19" s="169" t="e">
        <f t="shared" si="50"/>
        <v>#N/A</v>
      </c>
      <c r="OZ19" s="169" t="e">
        <f t="shared" si="50"/>
        <v>#N/A</v>
      </c>
      <c r="PA19" s="169" t="e">
        <f t="shared" si="50"/>
        <v>#N/A</v>
      </c>
      <c r="PB19" s="169" t="e">
        <f t="shared" si="50"/>
        <v>#N/A</v>
      </c>
      <c r="PC19" s="169" t="e">
        <f t="shared" si="50"/>
        <v>#N/A</v>
      </c>
      <c r="PD19" s="169" t="e">
        <f t="shared" si="50"/>
        <v>#N/A</v>
      </c>
      <c r="PE19" s="169" t="e">
        <f t="shared" si="50"/>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IF(OR(D19="",B20=""),"",WORKDAY(C19,B19,$B$109:$B$148))</f>
        <v/>
      </c>
      <c r="D20" s="404" t="str">
        <f>IFERROR(IF(B20="","",WORKDAY(C20,B20-1,$B$109:$B$148)),"")</f>
        <v/>
      </c>
      <c r="E20" s="109"/>
      <c r="F20" s="117"/>
      <c r="G20" s="122" t="str">
        <f t="shared" si="30"/>
        <v/>
      </c>
      <c r="H20" s="95"/>
      <c r="I20" s="122" t="str">
        <f t="shared" si="31"/>
        <v/>
      </c>
      <c r="J20" s="117"/>
      <c r="K20" s="110"/>
      <c r="L20" s="124" t="str">
        <f t="shared" si="0"/>
        <v/>
      </c>
      <c r="M20" s="124" t="str">
        <f t="shared" si="1"/>
        <v/>
      </c>
      <c r="N20" s="73" t="str">
        <f t="shared" si="32"/>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7"/>
        <v/>
      </c>
      <c r="AF20" s="49" t="str">
        <f t="shared" si="37"/>
        <v/>
      </c>
      <c r="AG20" s="49" t="str">
        <f t="shared" si="37"/>
        <v/>
      </c>
      <c r="AH20" s="49" t="str">
        <f t="shared" si="37"/>
        <v/>
      </c>
      <c r="AI20" s="49" t="str">
        <f t="shared" si="37"/>
        <v/>
      </c>
      <c r="AJ20" s="49" t="str">
        <f t="shared" si="37"/>
        <v/>
      </c>
      <c r="AK20" s="49" t="str">
        <f t="shared" si="37"/>
        <v/>
      </c>
      <c r="AL20" s="49" t="str">
        <f t="shared" si="37"/>
        <v/>
      </c>
      <c r="AM20" s="49" t="str">
        <f t="shared" si="37"/>
        <v/>
      </c>
      <c r="AN20" s="49" t="str">
        <f t="shared" si="37"/>
        <v/>
      </c>
      <c r="AO20" s="49" t="str">
        <f t="shared" si="37"/>
        <v/>
      </c>
      <c r="AP20" s="49" t="str">
        <f t="shared" si="37"/>
        <v/>
      </c>
      <c r="AQ20" s="49" t="str">
        <f t="shared" si="37"/>
        <v/>
      </c>
      <c r="AR20" s="49" t="str">
        <f t="shared" si="37"/>
        <v/>
      </c>
      <c r="AS20" s="49" t="str">
        <f t="shared" si="37"/>
        <v/>
      </c>
      <c r="AT20" s="49" t="str">
        <f t="shared" si="37"/>
        <v/>
      </c>
      <c r="AU20" s="49" t="str">
        <f t="shared" si="37"/>
        <v/>
      </c>
      <c r="AV20" s="49" t="str">
        <f t="shared" si="37"/>
        <v/>
      </c>
      <c r="AW20" s="49" t="str">
        <f t="shared" si="37"/>
        <v/>
      </c>
      <c r="AX20" s="49" t="str">
        <f t="shared" si="37"/>
        <v/>
      </c>
      <c r="AY20" s="49" t="str">
        <f t="shared" si="37"/>
        <v/>
      </c>
      <c r="AZ20" s="49" t="str">
        <f t="shared" si="37"/>
        <v/>
      </c>
      <c r="BA20" s="49" t="str">
        <f t="shared" si="37"/>
        <v/>
      </c>
      <c r="BB20" s="49" t="str">
        <f t="shared" si="37"/>
        <v/>
      </c>
      <c r="BC20" s="49" t="str">
        <f t="shared" si="37"/>
        <v/>
      </c>
      <c r="BD20" s="49" t="str">
        <f t="shared" si="37"/>
        <v/>
      </c>
      <c r="BE20" s="49" t="str">
        <f t="shared" si="37"/>
        <v/>
      </c>
      <c r="BF20" s="49" t="str">
        <f t="shared" si="37"/>
        <v/>
      </c>
      <c r="BG20" s="49" t="str">
        <f t="shared" si="37"/>
        <v/>
      </c>
      <c r="BH20" s="49" t="str">
        <f t="shared" si="37"/>
        <v/>
      </c>
      <c r="BI20" s="49" t="str">
        <f t="shared" si="37"/>
        <v/>
      </c>
      <c r="BJ20" s="49" t="str">
        <f t="shared" si="37"/>
        <v/>
      </c>
      <c r="BK20" s="49" t="str">
        <f t="shared" si="37"/>
        <v/>
      </c>
      <c r="BL20" s="49" t="str">
        <f t="shared" si="37"/>
        <v/>
      </c>
      <c r="BM20" s="49" t="str">
        <f t="shared" si="37"/>
        <v/>
      </c>
      <c r="BN20" s="49" t="str">
        <f t="shared" si="37"/>
        <v/>
      </c>
      <c r="BO20" s="49" t="str">
        <f t="shared" si="37"/>
        <v/>
      </c>
      <c r="BP20" s="49" t="str">
        <f t="shared" si="37"/>
        <v/>
      </c>
      <c r="BQ20" s="49" t="str">
        <f t="shared" si="37"/>
        <v/>
      </c>
      <c r="BR20" s="49" t="str">
        <f t="shared" si="37"/>
        <v/>
      </c>
      <c r="BS20" s="49" t="str">
        <f t="shared" si="37"/>
        <v/>
      </c>
      <c r="BT20" s="49" t="str">
        <f t="shared" si="37"/>
        <v/>
      </c>
      <c r="BU20" s="49" t="str">
        <f t="shared" si="37"/>
        <v/>
      </c>
      <c r="BV20" s="49" t="str">
        <f t="shared" si="37"/>
        <v/>
      </c>
      <c r="BW20" s="49" t="str">
        <f t="shared" si="37"/>
        <v/>
      </c>
      <c r="BX20" s="49" t="str">
        <f t="shared" si="37"/>
        <v/>
      </c>
      <c r="BY20" s="49" t="str">
        <f t="shared" si="37"/>
        <v/>
      </c>
      <c r="BZ20" s="49" t="str">
        <f t="shared" si="37"/>
        <v/>
      </c>
      <c r="CA20" s="49" t="str">
        <f t="shared" si="37"/>
        <v/>
      </c>
      <c r="CB20" s="49" t="str">
        <f t="shared" si="37"/>
        <v/>
      </c>
      <c r="CC20" s="49" t="str">
        <f t="shared" si="37"/>
        <v/>
      </c>
      <c r="CD20" s="49" t="str">
        <f t="shared" si="37"/>
        <v/>
      </c>
      <c r="CE20" s="49" t="str">
        <f t="shared" si="37"/>
        <v/>
      </c>
      <c r="CF20" s="49" t="str">
        <f t="shared" si="37"/>
        <v/>
      </c>
      <c r="CG20" s="49" t="str">
        <f t="shared" si="37"/>
        <v/>
      </c>
      <c r="CH20" s="49" t="str">
        <f t="shared" si="37"/>
        <v/>
      </c>
      <c r="CI20" s="49" t="str">
        <f t="shared" si="37"/>
        <v/>
      </c>
      <c r="CJ20" s="49" t="str">
        <f t="shared" si="37"/>
        <v/>
      </c>
      <c r="CK20" s="49" t="str">
        <f t="shared" si="37"/>
        <v/>
      </c>
      <c r="CL20" s="49" t="str">
        <f t="shared" si="37"/>
        <v/>
      </c>
      <c r="CM20" s="49" t="str">
        <f t="shared" si="37"/>
        <v/>
      </c>
      <c r="CN20" s="49" t="str">
        <f t="shared" si="37"/>
        <v/>
      </c>
      <c r="CO20" s="49" t="str">
        <f t="shared" si="37"/>
        <v/>
      </c>
      <c r="CP20" s="49" t="str">
        <f t="shared" si="37"/>
        <v/>
      </c>
      <c r="CQ20" s="49" t="str">
        <f t="shared" ref="CQ20:DF35" si="51">IF(ISNONTEXT($AC20),CR20-$AC20,"")</f>
        <v/>
      </c>
      <c r="CR20" s="49" t="str">
        <f t="shared" si="51"/>
        <v/>
      </c>
      <c r="CS20" s="49" t="str">
        <f t="shared" si="51"/>
        <v/>
      </c>
      <c r="CT20" s="49" t="str">
        <f t="shared" si="51"/>
        <v/>
      </c>
      <c r="CU20" s="49" t="str">
        <f t="shared" si="51"/>
        <v/>
      </c>
      <c r="CV20" s="49" t="str">
        <f t="shared" si="51"/>
        <v/>
      </c>
      <c r="CW20" s="49" t="str">
        <f t="shared" si="51"/>
        <v/>
      </c>
      <c r="CX20" s="49" t="str">
        <f t="shared" si="51"/>
        <v/>
      </c>
      <c r="CY20" s="49" t="str">
        <f t="shared" si="51"/>
        <v/>
      </c>
      <c r="CZ20" s="49" t="str">
        <f t="shared" si="51"/>
        <v/>
      </c>
      <c r="DA20" s="49" t="str">
        <f t="shared" si="51"/>
        <v/>
      </c>
      <c r="DB20" s="49" t="str">
        <f t="shared" si="51"/>
        <v/>
      </c>
      <c r="DC20" s="49" t="str">
        <f t="shared" si="51"/>
        <v/>
      </c>
      <c r="DD20" s="49" t="str">
        <f t="shared" si="51"/>
        <v/>
      </c>
      <c r="DE20" s="49" t="str">
        <f t="shared" si="51"/>
        <v/>
      </c>
      <c r="DF20" s="49" t="str">
        <f t="shared" si="51"/>
        <v/>
      </c>
      <c r="DG20" s="49" t="str">
        <f t="shared" si="38"/>
        <v/>
      </c>
      <c r="DH20" s="49" t="str">
        <f t="shared" si="38"/>
        <v/>
      </c>
      <c r="DI20" s="49" t="str">
        <f t="shared" si="38"/>
        <v/>
      </c>
      <c r="DJ20" s="49" t="str">
        <f t="shared" si="38"/>
        <v/>
      </c>
      <c r="DK20" s="49" t="str">
        <f t="shared" si="38"/>
        <v/>
      </c>
      <c r="DL20" s="49" t="str">
        <f t="shared" si="38"/>
        <v/>
      </c>
      <c r="DM20" s="49" t="str">
        <f t="shared" si="38"/>
        <v/>
      </c>
      <c r="DN20" s="49" t="str">
        <f t="shared" si="38"/>
        <v/>
      </c>
      <c r="DO20" s="49" t="str">
        <f t="shared" si="38"/>
        <v/>
      </c>
      <c r="DP20" s="49" t="str">
        <f t="shared" si="38"/>
        <v/>
      </c>
      <c r="DQ20" s="49" t="str">
        <f t="shared" si="38"/>
        <v/>
      </c>
      <c r="DR20" s="49" t="str">
        <f t="shared" si="38"/>
        <v/>
      </c>
      <c r="DS20" s="49" t="str">
        <f t="shared" si="38"/>
        <v/>
      </c>
      <c r="DT20" s="49" t="str">
        <f t="shared" si="38"/>
        <v/>
      </c>
      <c r="DU20" s="49" t="str">
        <f t="shared" si="38"/>
        <v/>
      </c>
      <c r="DV20" s="49" t="str">
        <f t="shared" ref="DV20:DY35" si="52">IF(ISNONTEXT($AC20),DW20-$AC20,"")</f>
        <v/>
      </c>
      <c r="DW20" s="49" t="str">
        <f t="shared" si="52"/>
        <v/>
      </c>
      <c r="DX20" s="49" t="str">
        <f t="shared" si="52"/>
        <v/>
      </c>
      <c r="DY20" s="49" t="str">
        <f t="shared" si="52"/>
        <v/>
      </c>
      <c r="DZ20" s="183" t="str">
        <f t="shared" si="35"/>
        <v/>
      </c>
      <c r="EA20" s="49" t="str">
        <f t="shared" ref="EA20:EO36" si="53">IF(ISNONTEXT($AC20),DZ20+$AC20,"")</f>
        <v/>
      </c>
      <c r="EB20" s="49" t="str">
        <f t="shared" si="53"/>
        <v/>
      </c>
      <c r="EC20" s="49" t="str">
        <f t="shared" si="53"/>
        <v/>
      </c>
      <c r="ED20" s="49" t="str">
        <f t="shared" si="53"/>
        <v/>
      </c>
      <c r="EE20" s="49" t="str">
        <f t="shared" si="53"/>
        <v/>
      </c>
      <c r="EF20" s="49" t="str">
        <f t="shared" si="53"/>
        <v/>
      </c>
      <c r="EG20" s="49" t="str">
        <f t="shared" si="53"/>
        <v/>
      </c>
      <c r="EH20" s="49" t="str">
        <f t="shared" si="53"/>
        <v/>
      </c>
      <c r="EI20" s="49" t="str">
        <f t="shared" si="53"/>
        <v/>
      </c>
      <c r="EJ20" s="49" t="str">
        <f t="shared" si="53"/>
        <v/>
      </c>
      <c r="EK20" s="49" t="str">
        <f t="shared" si="53"/>
        <v/>
      </c>
      <c r="EL20" s="49" t="str">
        <f t="shared" si="53"/>
        <v/>
      </c>
      <c r="EM20" s="49" t="str">
        <f t="shared" si="53"/>
        <v/>
      </c>
      <c r="EN20" s="49" t="str">
        <f t="shared" si="53"/>
        <v/>
      </c>
      <c r="EO20" s="49" t="str">
        <f t="shared" si="53"/>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40"/>
        <v/>
      </c>
      <c r="FG20" s="49" t="str">
        <f t="shared" si="40"/>
        <v/>
      </c>
      <c r="FH20" s="49" t="str">
        <f t="shared" si="40"/>
        <v/>
      </c>
      <c r="FI20" s="49" t="str">
        <f t="shared" si="40"/>
        <v/>
      </c>
      <c r="FJ20" s="49" t="str">
        <f t="shared" si="40"/>
        <v/>
      </c>
      <c r="FK20" s="49" t="str">
        <f t="shared" si="40"/>
        <v/>
      </c>
      <c r="FL20" s="49" t="str">
        <f t="shared" si="40"/>
        <v/>
      </c>
      <c r="FM20" s="49" t="str">
        <f t="shared" si="40"/>
        <v/>
      </c>
      <c r="FN20" s="49" t="str">
        <f t="shared" si="40"/>
        <v/>
      </c>
      <c r="FO20" s="49" t="str">
        <f t="shared" si="40"/>
        <v/>
      </c>
      <c r="FP20" s="49" t="str">
        <f t="shared" si="40"/>
        <v/>
      </c>
      <c r="FQ20" s="49" t="str">
        <f t="shared" si="40"/>
        <v/>
      </c>
      <c r="FR20" s="49" t="str">
        <f t="shared" si="40"/>
        <v/>
      </c>
      <c r="FS20" s="49" t="str">
        <f t="shared" si="40"/>
        <v/>
      </c>
      <c r="FT20" s="49" t="str">
        <f t="shared" si="40"/>
        <v/>
      </c>
      <c r="FU20" s="49" t="str">
        <f t="shared" si="40"/>
        <v/>
      </c>
      <c r="FV20" s="49" t="str">
        <f t="shared" si="41"/>
        <v/>
      </c>
      <c r="FW20" s="49" t="str">
        <f t="shared" si="41"/>
        <v/>
      </c>
      <c r="FX20" s="49" t="str">
        <f t="shared" si="41"/>
        <v/>
      </c>
      <c r="FY20" s="49" t="str">
        <f t="shared" si="41"/>
        <v/>
      </c>
      <c r="FZ20" s="49" t="str">
        <f t="shared" si="41"/>
        <v/>
      </c>
      <c r="GA20" s="49" t="str">
        <f t="shared" si="41"/>
        <v/>
      </c>
      <c r="GB20" s="49" t="str">
        <f t="shared" si="41"/>
        <v/>
      </c>
      <c r="GC20" s="49" t="str">
        <f t="shared" si="41"/>
        <v/>
      </c>
      <c r="GD20" s="49" t="str">
        <f t="shared" si="41"/>
        <v/>
      </c>
      <c r="GE20" s="49" t="str">
        <f t="shared" si="41"/>
        <v/>
      </c>
      <c r="GF20" s="49" t="str">
        <f t="shared" si="41"/>
        <v/>
      </c>
      <c r="GG20" s="49" t="str">
        <f t="shared" si="41"/>
        <v/>
      </c>
      <c r="GH20" s="49" t="str">
        <f t="shared" si="41"/>
        <v/>
      </c>
      <c r="GI20" s="49" t="str">
        <f t="shared" si="41"/>
        <v/>
      </c>
      <c r="GJ20" s="49" t="str">
        <f t="shared" si="41"/>
        <v/>
      </c>
      <c r="GK20" s="49" t="str">
        <f t="shared" si="41"/>
        <v/>
      </c>
      <c r="GL20" s="49" t="str">
        <f t="shared" si="42"/>
        <v/>
      </c>
      <c r="GM20" s="49" t="str">
        <f t="shared" si="42"/>
        <v/>
      </c>
      <c r="GN20" s="49" t="str">
        <f t="shared" si="42"/>
        <v/>
      </c>
      <c r="GO20" s="49" t="str">
        <f t="shared" si="42"/>
        <v/>
      </c>
      <c r="GP20" s="49" t="str">
        <f t="shared" si="42"/>
        <v/>
      </c>
      <c r="GQ20" s="49" t="str">
        <f t="shared" si="42"/>
        <v/>
      </c>
      <c r="GR20" s="49" t="str">
        <f t="shared" si="42"/>
        <v/>
      </c>
      <c r="GS20" s="49" t="str">
        <f t="shared" si="42"/>
        <v/>
      </c>
      <c r="GT20" s="49" t="str">
        <f t="shared" si="42"/>
        <v/>
      </c>
      <c r="GU20" s="49" t="str">
        <f t="shared" si="42"/>
        <v/>
      </c>
      <c r="GV20" s="49" t="str">
        <f t="shared" si="42"/>
        <v/>
      </c>
      <c r="GW20" s="49" t="str">
        <f t="shared" si="42"/>
        <v/>
      </c>
      <c r="GX20" s="49" t="str">
        <f t="shared" si="42"/>
        <v/>
      </c>
      <c r="GY20" s="49" t="str">
        <f t="shared" si="42"/>
        <v/>
      </c>
      <c r="GZ20" s="49" t="str">
        <f t="shared" si="42"/>
        <v/>
      </c>
      <c r="HA20" s="49" t="str">
        <f t="shared" si="42"/>
        <v/>
      </c>
      <c r="HB20" s="49" t="str">
        <f t="shared" si="43"/>
        <v/>
      </c>
      <c r="HC20" s="49" t="str">
        <f t="shared" si="43"/>
        <v/>
      </c>
      <c r="HD20" s="49" t="str">
        <f t="shared" si="43"/>
        <v/>
      </c>
      <c r="HE20" s="49" t="str">
        <f t="shared" si="43"/>
        <v/>
      </c>
      <c r="HF20" s="49" t="str">
        <f t="shared" si="43"/>
        <v/>
      </c>
      <c r="HG20" s="49" t="str">
        <f t="shared" si="43"/>
        <v/>
      </c>
      <c r="HH20" s="49" t="str">
        <f t="shared" si="43"/>
        <v/>
      </c>
      <c r="HI20" s="49" t="str">
        <f t="shared" si="43"/>
        <v/>
      </c>
      <c r="HJ20" s="49" t="str">
        <f t="shared" si="43"/>
        <v/>
      </c>
      <c r="HK20" s="49" t="str">
        <f t="shared" si="43"/>
        <v/>
      </c>
      <c r="HL20" s="49" t="str">
        <f t="shared" si="43"/>
        <v/>
      </c>
      <c r="HM20" s="49" t="str">
        <f t="shared" si="43"/>
        <v/>
      </c>
      <c r="HN20" s="49" t="str">
        <f t="shared" si="43"/>
        <v/>
      </c>
      <c r="HO20" s="49" t="str">
        <f t="shared" si="43"/>
        <v/>
      </c>
      <c r="HP20" s="49" t="str">
        <f t="shared" si="43"/>
        <v/>
      </c>
      <c r="HQ20" s="49" t="str">
        <f t="shared" si="43"/>
        <v/>
      </c>
      <c r="HR20" s="49" t="str">
        <f t="shared" si="44"/>
        <v/>
      </c>
      <c r="HS20" s="49" t="str">
        <f t="shared" si="16"/>
        <v/>
      </c>
      <c r="HT20" s="49" t="str">
        <f t="shared" si="16"/>
        <v/>
      </c>
      <c r="HU20" s="49" t="str">
        <f t="shared" si="16"/>
        <v/>
      </c>
      <c r="HV20" s="49" t="str">
        <f t="shared" si="16"/>
        <v/>
      </c>
      <c r="HW20" s="169" t="e">
        <f t="shared" ref="HW20:IL47" si="54">IF(ISNONTEXT($R20),_xlfn.NORM.DIST(AD20,$N20,$R20,FALSE),NA())</f>
        <v>#N/A</v>
      </c>
      <c r="HX20" s="169" t="e">
        <f t="shared" si="54"/>
        <v>#N/A</v>
      </c>
      <c r="HY20" s="169" t="e">
        <f t="shared" si="54"/>
        <v>#N/A</v>
      </c>
      <c r="HZ20" s="169" t="e">
        <f t="shared" si="54"/>
        <v>#N/A</v>
      </c>
      <c r="IA20" s="169" t="e">
        <f t="shared" si="45"/>
        <v>#N/A</v>
      </c>
      <c r="IB20" s="169" t="e">
        <f t="shared" si="45"/>
        <v>#N/A</v>
      </c>
      <c r="IC20" s="169" t="e">
        <f t="shared" si="45"/>
        <v>#N/A</v>
      </c>
      <c r="ID20" s="169" t="e">
        <f t="shared" si="45"/>
        <v>#N/A</v>
      </c>
      <c r="IE20" s="169" t="e">
        <f t="shared" si="45"/>
        <v>#N/A</v>
      </c>
      <c r="IF20" s="169" t="e">
        <f t="shared" si="45"/>
        <v>#N/A</v>
      </c>
      <c r="IG20" s="169" t="e">
        <f t="shared" si="45"/>
        <v>#N/A</v>
      </c>
      <c r="IH20" s="169" t="e">
        <f t="shared" si="45"/>
        <v>#N/A</v>
      </c>
      <c r="II20" s="169" t="e">
        <f t="shared" si="45"/>
        <v>#N/A</v>
      </c>
      <c r="IJ20" s="169" t="e">
        <f t="shared" si="45"/>
        <v>#N/A</v>
      </c>
      <c r="IK20" s="169" t="e">
        <f t="shared" si="45"/>
        <v>#N/A</v>
      </c>
      <c r="IL20" s="169" t="e">
        <f t="shared" si="45"/>
        <v>#N/A</v>
      </c>
      <c r="IM20" s="169" t="e">
        <f t="shared" si="45"/>
        <v>#N/A</v>
      </c>
      <c r="IN20" s="169" t="e">
        <f t="shared" si="45"/>
        <v>#N/A</v>
      </c>
      <c r="IO20" s="169" t="e">
        <f t="shared" si="45"/>
        <v>#N/A</v>
      </c>
      <c r="IP20" s="169" t="e">
        <f t="shared" si="45"/>
        <v>#N/A</v>
      </c>
      <c r="IQ20" s="169" t="e">
        <f t="shared" ref="IQ20:JF35" si="55">IF(ISNONTEXT($R20),_xlfn.NORM.DIST(AX20,$N20,$R20,FALSE),NA())</f>
        <v>#N/A</v>
      </c>
      <c r="IR20" s="169" t="e">
        <f t="shared" si="55"/>
        <v>#N/A</v>
      </c>
      <c r="IS20" s="169" t="e">
        <f t="shared" si="55"/>
        <v>#N/A</v>
      </c>
      <c r="IT20" s="169" t="e">
        <f t="shared" si="55"/>
        <v>#N/A</v>
      </c>
      <c r="IU20" s="169" t="e">
        <f t="shared" si="55"/>
        <v>#N/A</v>
      </c>
      <c r="IV20" s="169" t="e">
        <f t="shared" si="55"/>
        <v>#N/A</v>
      </c>
      <c r="IW20" s="169" t="e">
        <f t="shared" si="55"/>
        <v>#N/A</v>
      </c>
      <c r="IX20" s="169" t="e">
        <f t="shared" si="55"/>
        <v>#N/A</v>
      </c>
      <c r="IY20" s="169" t="e">
        <f t="shared" si="55"/>
        <v>#N/A</v>
      </c>
      <c r="IZ20" s="169" t="e">
        <f t="shared" si="55"/>
        <v>#N/A</v>
      </c>
      <c r="JA20" s="169" t="e">
        <f t="shared" si="55"/>
        <v>#N/A</v>
      </c>
      <c r="JB20" s="169" t="e">
        <f t="shared" si="55"/>
        <v>#N/A</v>
      </c>
      <c r="JC20" s="169" t="e">
        <f t="shared" si="55"/>
        <v>#N/A</v>
      </c>
      <c r="JD20" s="169" t="e">
        <f t="shared" si="55"/>
        <v>#N/A</v>
      </c>
      <c r="JE20" s="169" t="e">
        <f t="shared" si="55"/>
        <v>#N/A</v>
      </c>
      <c r="JF20" s="169" t="e">
        <f t="shared" si="55"/>
        <v>#N/A</v>
      </c>
      <c r="JG20" s="169" t="e">
        <f t="shared" ref="JG20:JV35" si="56">IF(ISNONTEXT($R20),_xlfn.NORM.DIST(BN20,$N20,$R20,FALSE),NA())</f>
        <v>#N/A</v>
      </c>
      <c r="JH20" s="169" t="e">
        <f t="shared" si="56"/>
        <v>#N/A</v>
      </c>
      <c r="JI20" s="169" t="e">
        <f t="shared" si="56"/>
        <v>#N/A</v>
      </c>
      <c r="JJ20" s="169" t="e">
        <f t="shared" si="56"/>
        <v>#N/A</v>
      </c>
      <c r="JK20" s="169" t="e">
        <f t="shared" si="56"/>
        <v>#N/A</v>
      </c>
      <c r="JL20" s="169" t="e">
        <f t="shared" si="56"/>
        <v>#N/A</v>
      </c>
      <c r="JM20" s="169" t="e">
        <f t="shared" si="56"/>
        <v>#N/A</v>
      </c>
      <c r="JN20" s="169" t="e">
        <f t="shared" si="56"/>
        <v>#N/A</v>
      </c>
      <c r="JO20" s="169" t="e">
        <f t="shared" si="56"/>
        <v>#N/A</v>
      </c>
      <c r="JP20" s="169" t="e">
        <f t="shared" si="56"/>
        <v>#N/A</v>
      </c>
      <c r="JQ20" s="169" t="e">
        <f t="shared" si="56"/>
        <v>#N/A</v>
      </c>
      <c r="JR20" s="169" t="e">
        <f t="shared" si="56"/>
        <v>#N/A</v>
      </c>
      <c r="JS20" s="169" t="e">
        <f t="shared" si="56"/>
        <v>#N/A</v>
      </c>
      <c r="JT20" s="169" t="e">
        <f t="shared" si="56"/>
        <v>#N/A</v>
      </c>
      <c r="JU20" s="169" t="e">
        <f t="shared" si="56"/>
        <v>#N/A</v>
      </c>
      <c r="JV20" s="169" t="e">
        <f t="shared" si="56"/>
        <v>#N/A</v>
      </c>
      <c r="JW20" s="169" t="e">
        <f t="shared" si="46"/>
        <v>#N/A</v>
      </c>
      <c r="JX20" s="169" t="e">
        <f t="shared" si="46"/>
        <v>#N/A</v>
      </c>
      <c r="JY20" s="169" t="e">
        <f t="shared" si="46"/>
        <v>#N/A</v>
      </c>
      <c r="JZ20" s="169" t="e">
        <f t="shared" si="46"/>
        <v>#N/A</v>
      </c>
      <c r="KA20" s="169" t="e">
        <f t="shared" si="46"/>
        <v>#N/A</v>
      </c>
      <c r="KB20" s="169" t="e">
        <f t="shared" si="46"/>
        <v>#N/A</v>
      </c>
      <c r="KC20" s="169" t="e">
        <f t="shared" si="46"/>
        <v>#N/A</v>
      </c>
      <c r="KD20" s="169" t="e">
        <f t="shared" si="46"/>
        <v>#N/A</v>
      </c>
      <c r="KE20" s="169" t="e">
        <f t="shared" si="46"/>
        <v>#N/A</v>
      </c>
      <c r="KF20" s="169" t="e">
        <f t="shared" si="46"/>
        <v>#N/A</v>
      </c>
      <c r="KG20" s="169" t="e">
        <f t="shared" si="46"/>
        <v>#N/A</v>
      </c>
      <c r="KH20" s="169" t="e">
        <f t="shared" ref="KH20:KW35" si="57">IF(ISNONTEXT($R20),_xlfn.NORM.DIST(CO20,$N20,$R20,FALSE),NA())</f>
        <v>#N/A</v>
      </c>
      <c r="KI20" s="169" t="e">
        <f t="shared" si="57"/>
        <v>#N/A</v>
      </c>
      <c r="KJ20" s="169" t="e">
        <f t="shared" si="57"/>
        <v>#N/A</v>
      </c>
      <c r="KK20" s="169" t="e">
        <f t="shared" si="57"/>
        <v>#N/A</v>
      </c>
      <c r="KL20" s="169" t="e">
        <f t="shared" si="57"/>
        <v>#N/A</v>
      </c>
      <c r="KM20" s="169" t="e">
        <f t="shared" si="47"/>
        <v>#N/A</v>
      </c>
      <c r="KN20" s="169" t="e">
        <f t="shared" si="47"/>
        <v>#N/A</v>
      </c>
      <c r="KO20" s="169" t="e">
        <f t="shared" si="47"/>
        <v>#N/A</v>
      </c>
      <c r="KP20" s="169" t="e">
        <f t="shared" si="47"/>
        <v>#N/A</v>
      </c>
      <c r="KQ20" s="169" t="e">
        <f t="shared" si="47"/>
        <v>#N/A</v>
      </c>
      <c r="KR20" s="169" t="e">
        <f t="shared" si="47"/>
        <v>#N/A</v>
      </c>
      <c r="KS20" s="169" t="e">
        <f t="shared" si="47"/>
        <v>#N/A</v>
      </c>
      <c r="KT20" s="169" t="e">
        <f t="shared" si="47"/>
        <v>#N/A</v>
      </c>
      <c r="KU20" s="169" t="e">
        <f t="shared" si="47"/>
        <v>#N/A</v>
      </c>
      <c r="KV20" s="169" t="e">
        <f t="shared" si="47"/>
        <v>#N/A</v>
      </c>
      <c r="KW20" s="169" t="e">
        <f t="shared" si="47"/>
        <v>#N/A</v>
      </c>
      <c r="KX20" s="169" t="e">
        <f t="shared" si="47"/>
        <v>#N/A</v>
      </c>
      <c r="KY20" s="169" t="e">
        <f t="shared" si="47"/>
        <v>#N/A</v>
      </c>
      <c r="KZ20" s="169" t="e">
        <f t="shared" si="47"/>
        <v>#N/A</v>
      </c>
      <c r="LA20" s="169" t="e">
        <f t="shared" si="47"/>
        <v>#N/A</v>
      </c>
      <c r="LB20" s="169" t="e">
        <f t="shared" si="47"/>
        <v>#N/A</v>
      </c>
      <c r="LC20" s="169" t="e">
        <f t="shared" ref="LC20:LR35" si="58">IF(ISNONTEXT($R20),_xlfn.NORM.DIST(DJ20,$N20,$R20,FALSE),NA())</f>
        <v>#N/A</v>
      </c>
      <c r="LD20" s="169" t="e">
        <f t="shared" si="58"/>
        <v>#N/A</v>
      </c>
      <c r="LE20" s="169" t="e">
        <f t="shared" si="58"/>
        <v>#N/A</v>
      </c>
      <c r="LF20" s="169" t="e">
        <f t="shared" si="58"/>
        <v>#N/A</v>
      </c>
      <c r="LG20" s="169" t="e">
        <f t="shared" si="58"/>
        <v>#N/A</v>
      </c>
      <c r="LH20" s="169" t="e">
        <f t="shared" si="58"/>
        <v>#N/A</v>
      </c>
      <c r="LI20" s="169" t="e">
        <f t="shared" si="58"/>
        <v>#N/A</v>
      </c>
      <c r="LJ20" s="169" t="e">
        <f t="shared" si="58"/>
        <v>#N/A</v>
      </c>
      <c r="LK20" s="169" t="e">
        <f t="shared" si="58"/>
        <v>#N/A</v>
      </c>
      <c r="LL20" s="169" t="e">
        <f t="shared" si="58"/>
        <v>#N/A</v>
      </c>
      <c r="LM20" s="169" t="e">
        <f t="shared" si="58"/>
        <v>#N/A</v>
      </c>
      <c r="LN20" s="169" t="e">
        <f t="shared" si="58"/>
        <v>#N/A</v>
      </c>
      <c r="LO20" s="169" t="e">
        <f t="shared" si="58"/>
        <v>#N/A</v>
      </c>
      <c r="LP20" s="169" t="e">
        <f t="shared" si="58"/>
        <v>#N/A</v>
      </c>
      <c r="LQ20" s="169" t="e">
        <f t="shared" si="58"/>
        <v>#N/A</v>
      </c>
      <c r="LR20" s="169" t="e">
        <f t="shared" si="58"/>
        <v>#N/A</v>
      </c>
      <c r="LS20" s="169" t="e">
        <f t="shared" ref="LS20:MH35" si="59">IF(ISNONTEXT($R20),_xlfn.NORM.DIST(DZ20,$N20,$R20,FALSE),NA())</f>
        <v>#N/A</v>
      </c>
      <c r="LT20" s="169" t="e">
        <f t="shared" si="59"/>
        <v>#N/A</v>
      </c>
      <c r="LU20" s="169" t="e">
        <f t="shared" si="59"/>
        <v>#N/A</v>
      </c>
      <c r="LV20" s="169" t="e">
        <f t="shared" si="59"/>
        <v>#N/A</v>
      </c>
      <c r="LW20" s="169" t="e">
        <f t="shared" si="59"/>
        <v>#N/A</v>
      </c>
      <c r="LX20" s="169" t="e">
        <f t="shared" si="59"/>
        <v>#N/A</v>
      </c>
      <c r="LY20" s="169" t="e">
        <f t="shared" si="59"/>
        <v>#N/A</v>
      </c>
      <c r="LZ20" s="169" t="e">
        <f t="shared" si="59"/>
        <v>#N/A</v>
      </c>
      <c r="MA20" s="169" t="e">
        <f t="shared" si="59"/>
        <v>#N/A</v>
      </c>
      <c r="MB20" s="169" t="e">
        <f t="shared" si="59"/>
        <v>#N/A</v>
      </c>
      <c r="MC20" s="169" t="e">
        <f t="shared" si="59"/>
        <v>#N/A</v>
      </c>
      <c r="MD20" s="169" t="e">
        <f t="shared" si="59"/>
        <v>#N/A</v>
      </c>
      <c r="ME20" s="169" t="e">
        <f t="shared" si="59"/>
        <v>#N/A</v>
      </c>
      <c r="MF20" s="169" t="e">
        <f t="shared" si="59"/>
        <v>#N/A</v>
      </c>
      <c r="MG20" s="169" t="e">
        <f t="shared" si="59"/>
        <v>#N/A</v>
      </c>
      <c r="MH20" s="169" t="e">
        <f t="shared" si="59"/>
        <v>#N/A</v>
      </c>
      <c r="MI20" s="169" t="e">
        <f t="shared" si="48"/>
        <v>#N/A</v>
      </c>
      <c r="MJ20" s="169" t="e">
        <f t="shared" si="48"/>
        <v>#N/A</v>
      </c>
      <c r="MK20" s="169" t="e">
        <f t="shared" si="48"/>
        <v>#N/A</v>
      </c>
      <c r="ML20" s="169" t="e">
        <f t="shared" si="48"/>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ref="MT20:NI35" si="60">IF(ISNONTEXT($R20),_xlfn.NORM.DIST(FA20,$N20,$R20,FALSE),NA())</f>
        <v>#N/A</v>
      </c>
      <c r="MU20" s="169" t="e">
        <f t="shared" si="60"/>
        <v>#N/A</v>
      </c>
      <c r="MV20" s="169" t="e">
        <f t="shared" si="60"/>
        <v>#N/A</v>
      </c>
      <c r="MW20" s="169" t="e">
        <f t="shared" si="60"/>
        <v>#N/A</v>
      </c>
      <c r="MX20" s="169" t="e">
        <f t="shared" si="60"/>
        <v>#N/A</v>
      </c>
      <c r="MY20" s="169" t="e">
        <f t="shared" si="49"/>
        <v>#N/A</v>
      </c>
      <c r="MZ20" s="169" t="e">
        <f t="shared" si="49"/>
        <v>#N/A</v>
      </c>
      <c r="NA20" s="169" t="e">
        <f t="shared" si="49"/>
        <v>#N/A</v>
      </c>
      <c r="NB20" s="169" t="e">
        <f t="shared" si="49"/>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ref="NO20:OD35" si="61">IF(ISNONTEXT($R20),_xlfn.NORM.DIST(FV20,$N20,$R20,FALSE),NA())</f>
        <v>#N/A</v>
      </c>
      <c r="NP20" s="169" t="e">
        <f t="shared" si="61"/>
        <v>#N/A</v>
      </c>
      <c r="NQ20" s="169" t="e">
        <f t="shared" si="61"/>
        <v>#N/A</v>
      </c>
      <c r="NR20" s="169" t="e">
        <f t="shared" si="61"/>
        <v>#N/A</v>
      </c>
      <c r="NS20" s="169" t="e">
        <f t="shared" si="61"/>
        <v>#N/A</v>
      </c>
      <c r="NT20" s="169" t="e">
        <f t="shared" si="61"/>
        <v>#N/A</v>
      </c>
      <c r="NU20" s="169" t="e">
        <f t="shared" si="61"/>
        <v>#N/A</v>
      </c>
      <c r="NV20" s="169" t="e">
        <f t="shared" si="61"/>
        <v>#N/A</v>
      </c>
      <c r="NW20" s="169" t="e">
        <f t="shared" si="61"/>
        <v>#N/A</v>
      </c>
      <c r="NX20" s="169" t="e">
        <f t="shared" si="61"/>
        <v>#N/A</v>
      </c>
      <c r="NY20" s="169" t="e">
        <f t="shared" si="61"/>
        <v>#N/A</v>
      </c>
      <c r="NZ20" s="169" t="e">
        <f t="shared" si="61"/>
        <v>#N/A</v>
      </c>
      <c r="OA20" s="169" t="e">
        <f t="shared" si="61"/>
        <v>#N/A</v>
      </c>
      <c r="OB20" s="169" t="e">
        <f t="shared" si="61"/>
        <v>#N/A</v>
      </c>
      <c r="OC20" s="169" t="e">
        <f t="shared" si="61"/>
        <v>#N/A</v>
      </c>
      <c r="OD20" s="169" t="e">
        <f t="shared" si="61"/>
        <v>#N/A</v>
      </c>
      <c r="OE20" s="169" t="e">
        <f t="shared" ref="OE20:OT35" si="62">IF(ISNONTEXT($R20),_xlfn.NORM.DIST(GL20,$N20,$R20,FALSE),NA())</f>
        <v>#N/A</v>
      </c>
      <c r="OF20" s="169" t="e">
        <f t="shared" si="62"/>
        <v>#N/A</v>
      </c>
      <c r="OG20" s="169" t="e">
        <f t="shared" si="62"/>
        <v>#N/A</v>
      </c>
      <c r="OH20" s="169" t="e">
        <f t="shared" si="62"/>
        <v>#N/A</v>
      </c>
      <c r="OI20" s="169" t="e">
        <f t="shared" si="62"/>
        <v>#N/A</v>
      </c>
      <c r="OJ20" s="169" t="e">
        <f t="shared" si="62"/>
        <v>#N/A</v>
      </c>
      <c r="OK20" s="169" t="e">
        <f t="shared" si="62"/>
        <v>#N/A</v>
      </c>
      <c r="OL20" s="169" t="e">
        <f t="shared" si="62"/>
        <v>#N/A</v>
      </c>
      <c r="OM20" s="169" t="e">
        <f t="shared" si="62"/>
        <v>#N/A</v>
      </c>
      <c r="ON20" s="169" t="e">
        <f t="shared" si="62"/>
        <v>#N/A</v>
      </c>
      <c r="OO20" s="169" t="e">
        <f t="shared" si="62"/>
        <v>#N/A</v>
      </c>
      <c r="OP20" s="169" t="e">
        <f t="shared" si="62"/>
        <v>#N/A</v>
      </c>
      <c r="OQ20" s="169" t="e">
        <f t="shared" si="62"/>
        <v>#N/A</v>
      </c>
      <c r="OR20" s="169" t="e">
        <f t="shared" si="62"/>
        <v>#N/A</v>
      </c>
      <c r="OS20" s="169" t="e">
        <f t="shared" si="62"/>
        <v>#N/A</v>
      </c>
      <c r="OT20" s="169" t="e">
        <f t="shared" si="62"/>
        <v>#N/A</v>
      </c>
      <c r="OU20" s="169" t="e">
        <f t="shared" si="50"/>
        <v>#N/A</v>
      </c>
      <c r="OV20" s="169" t="e">
        <f t="shared" si="50"/>
        <v>#N/A</v>
      </c>
      <c r="OW20" s="169" t="e">
        <f t="shared" si="50"/>
        <v>#N/A</v>
      </c>
      <c r="OX20" s="169" t="e">
        <f t="shared" si="50"/>
        <v>#N/A</v>
      </c>
      <c r="OY20" s="169" t="e">
        <f t="shared" si="50"/>
        <v>#N/A</v>
      </c>
      <c r="OZ20" s="169" t="e">
        <f t="shared" si="50"/>
        <v>#N/A</v>
      </c>
      <c r="PA20" s="169" t="e">
        <f t="shared" si="50"/>
        <v>#N/A</v>
      </c>
      <c r="PB20" s="169" t="e">
        <f t="shared" si="50"/>
        <v>#N/A</v>
      </c>
      <c r="PC20" s="169" t="e">
        <f t="shared" si="50"/>
        <v>#N/A</v>
      </c>
      <c r="PD20" s="169" t="e">
        <f t="shared" si="50"/>
        <v>#N/A</v>
      </c>
      <c r="PE20" s="169" t="e">
        <f t="shared" si="50"/>
        <v>#N/A</v>
      </c>
      <c r="PF20" s="169" t="e">
        <f t="shared" ref="PF20:PO35" si="63">IF(ISNONTEXT($R20),_xlfn.NORM.DIST(HM20,$N20,$R20,FALSE),NA())</f>
        <v>#N/A</v>
      </c>
      <c r="PG20" s="169" t="e">
        <f t="shared" si="63"/>
        <v>#N/A</v>
      </c>
      <c r="PH20" s="169" t="e">
        <f t="shared" si="63"/>
        <v>#N/A</v>
      </c>
      <c r="PI20" s="169" t="e">
        <f t="shared" si="63"/>
        <v>#N/A</v>
      </c>
      <c r="PJ20" s="169" t="e">
        <f t="shared" si="63"/>
        <v>#N/A</v>
      </c>
      <c r="PK20" s="169" t="e">
        <f t="shared" si="63"/>
        <v>#N/A</v>
      </c>
      <c r="PL20" s="169" t="e">
        <f t="shared" si="63"/>
        <v>#N/A</v>
      </c>
      <c r="PM20" s="169" t="e">
        <f t="shared" si="63"/>
        <v>#N/A</v>
      </c>
      <c r="PN20" s="169" t="e">
        <f t="shared" si="63"/>
        <v>#N/A</v>
      </c>
      <c r="PO20" s="169" t="e">
        <f t="shared" si="63"/>
        <v>#N/A</v>
      </c>
    </row>
    <row r="21" spans="1:431" hidden="1" x14ac:dyDescent="0.75">
      <c r="A21" s="390"/>
      <c r="B21" s="396" t="str">
        <f>IF($R21="","",ROUND(_xlfn.NORM.INV(ABS(VLOOKUP($T$1,VLookups!$A$43:$B$44,2,FALSE)-B$2),$N21,$R21),0))</f>
        <v/>
      </c>
      <c r="C21" s="403" t="str">
        <f>IF(OR(D20="",B21=""),"",WORKDAY(C20,B20,$B$109:$B$148))</f>
        <v/>
      </c>
      <c r="D21" s="404" t="str">
        <f>IFERROR(IF(B21="","",WORKDAY(C21,B21-1,$B$109:$B$148)),"")</f>
        <v/>
      </c>
      <c r="E21" s="109"/>
      <c r="F21" s="117"/>
      <c r="G21" s="122" t="str">
        <f t="shared" si="30"/>
        <v/>
      </c>
      <c r="H21" s="95"/>
      <c r="I21" s="122" t="str">
        <f t="shared" si="31"/>
        <v/>
      </c>
      <c r="J21" s="117"/>
      <c r="K21" s="110"/>
      <c r="L21" s="124" t="str">
        <f t="shared" si="0"/>
        <v/>
      </c>
      <c r="M21" s="124" t="str">
        <f t="shared" si="1"/>
        <v/>
      </c>
      <c r="N21" s="73" t="str">
        <f t="shared" si="32"/>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7"/>
        <v/>
      </c>
      <c r="AF21" s="49" t="str">
        <f t="shared" si="37"/>
        <v/>
      </c>
      <c r="AG21" s="49" t="str">
        <f t="shared" si="37"/>
        <v/>
      </c>
      <c r="AH21" s="49" t="str">
        <f t="shared" si="37"/>
        <v/>
      </c>
      <c r="AI21" s="49" t="str">
        <f t="shared" si="37"/>
        <v/>
      </c>
      <c r="AJ21" s="49" t="str">
        <f t="shared" si="37"/>
        <v/>
      </c>
      <c r="AK21" s="49" t="str">
        <f t="shared" si="37"/>
        <v/>
      </c>
      <c r="AL21" s="49" t="str">
        <f t="shared" si="37"/>
        <v/>
      </c>
      <c r="AM21" s="49" t="str">
        <f t="shared" si="37"/>
        <v/>
      </c>
      <c r="AN21" s="49" t="str">
        <f t="shared" si="37"/>
        <v/>
      </c>
      <c r="AO21" s="49" t="str">
        <f t="shared" si="37"/>
        <v/>
      </c>
      <c r="AP21" s="49" t="str">
        <f t="shared" si="37"/>
        <v/>
      </c>
      <c r="AQ21" s="49" t="str">
        <f t="shared" si="37"/>
        <v/>
      </c>
      <c r="AR21" s="49" t="str">
        <f t="shared" si="37"/>
        <v/>
      </c>
      <c r="AS21" s="49" t="str">
        <f t="shared" si="37"/>
        <v/>
      </c>
      <c r="AT21" s="49" t="str">
        <f t="shared" si="37"/>
        <v/>
      </c>
      <c r="AU21" s="49" t="str">
        <f t="shared" si="37"/>
        <v/>
      </c>
      <c r="AV21" s="49" t="str">
        <f t="shared" si="37"/>
        <v/>
      </c>
      <c r="AW21" s="49" t="str">
        <f t="shared" si="37"/>
        <v/>
      </c>
      <c r="AX21" s="49" t="str">
        <f t="shared" si="37"/>
        <v/>
      </c>
      <c r="AY21" s="49" t="str">
        <f t="shared" si="37"/>
        <v/>
      </c>
      <c r="AZ21" s="49" t="str">
        <f t="shared" si="37"/>
        <v/>
      </c>
      <c r="BA21" s="49" t="str">
        <f t="shared" si="37"/>
        <v/>
      </c>
      <c r="BB21" s="49" t="str">
        <f t="shared" si="37"/>
        <v/>
      </c>
      <c r="BC21" s="49" t="str">
        <f t="shared" si="37"/>
        <v/>
      </c>
      <c r="BD21" s="49" t="str">
        <f t="shared" si="37"/>
        <v/>
      </c>
      <c r="BE21" s="49" t="str">
        <f t="shared" si="37"/>
        <v/>
      </c>
      <c r="BF21" s="49" t="str">
        <f t="shared" si="37"/>
        <v/>
      </c>
      <c r="BG21" s="49" t="str">
        <f t="shared" si="37"/>
        <v/>
      </c>
      <c r="BH21" s="49" t="str">
        <f t="shared" si="37"/>
        <v/>
      </c>
      <c r="BI21" s="49" t="str">
        <f t="shared" si="37"/>
        <v/>
      </c>
      <c r="BJ21" s="49" t="str">
        <f t="shared" si="37"/>
        <v/>
      </c>
      <c r="BK21" s="49" t="str">
        <f t="shared" si="37"/>
        <v/>
      </c>
      <c r="BL21" s="49" t="str">
        <f t="shared" si="37"/>
        <v/>
      </c>
      <c r="BM21" s="49" t="str">
        <f t="shared" si="37"/>
        <v/>
      </c>
      <c r="BN21" s="49" t="str">
        <f t="shared" si="37"/>
        <v/>
      </c>
      <c r="BO21" s="49" t="str">
        <f t="shared" si="37"/>
        <v/>
      </c>
      <c r="BP21" s="49" t="str">
        <f t="shared" si="37"/>
        <v/>
      </c>
      <c r="BQ21" s="49" t="str">
        <f t="shared" si="37"/>
        <v/>
      </c>
      <c r="BR21" s="49" t="str">
        <f t="shared" si="37"/>
        <v/>
      </c>
      <c r="BS21" s="49" t="str">
        <f t="shared" si="37"/>
        <v/>
      </c>
      <c r="BT21" s="49" t="str">
        <f t="shared" si="37"/>
        <v/>
      </c>
      <c r="BU21" s="49" t="str">
        <f t="shared" si="37"/>
        <v/>
      </c>
      <c r="BV21" s="49" t="str">
        <f t="shared" si="37"/>
        <v/>
      </c>
      <c r="BW21" s="49" t="str">
        <f t="shared" si="37"/>
        <v/>
      </c>
      <c r="BX21" s="49" t="str">
        <f t="shared" si="37"/>
        <v/>
      </c>
      <c r="BY21" s="49" t="str">
        <f t="shared" si="37"/>
        <v/>
      </c>
      <c r="BZ21" s="49" t="str">
        <f t="shared" si="37"/>
        <v/>
      </c>
      <c r="CA21" s="49" t="str">
        <f t="shared" si="37"/>
        <v/>
      </c>
      <c r="CB21" s="49" t="str">
        <f t="shared" si="37"/>
        <v/>
      </c>
      <c r="CC21" s="49" t="str">
        <f t="shared" si="37"/>
        <v/>
      </c>
      <c r="CD21" s="49" t="str">
        <f t="shared" si="37"/>
        <v/>
      </c>
      <c r="CE21" s="49" t="str">
        <f t="shared" si="37"/>
        <v/>
      </c>
      <c r="CF21" s="49" t="str">
        <f t="shared" si="37"/>
        <v/>
      </c>
      <c r="CG21" s="49" t="str">
        <f t="shared" si="37"/>
        <v/>
      </c>
      <c r="CH21" s="49" t="str">
        <f t="shared" si="37"/>
        <v/>
      </c>
      <c r="CI21" s="49" t="str">
        <f t="shared" si="37"/>
        <v/>
      </c>
      <c r="CJ21" s="49" t="str">
        <f t="shared" si="37"/>
        <v/>
      </c>
      <c r="CK21" s="49" t="str">
        <f t="shared" si="37"/>
        <v/>
      </c>
      <c r="CL21" s="49" t="str">
        <f t="shared" si="37"/>
        <v/>
      </c>
      <c r="CM21" s="49" t="str">
        <f t="shared" si="37"/>
        <v/>
      </c>
      <c r="CN21" s="49" t="str">
        <f t="shared" si="37"/>
        <v/>
      </c>
      <c r="CO21" s="49" t="str">
        <f t="shared" si="37"/>
        <v/>
      </c>
      <c r="CP21" s="49" t="str">
        <f t="shared" si="37"/>
        <v/>
      </c>
      <c r="CQ21" s="49" t="str">
        <f t="shared" si="51"/>
        <v/>
      </c>
      <c r="CR21" s="49" t="str">
        <f t="shared" si="51"/>
        <v/>
      </c>
      <c r="CS21" s="49" t="str">
        <f t="shared" si="51"/>
        <v/>
      </c>
      <c r="CT21" s="49" t="str">
        <f t="shared" si="51"/>
        <v/>
      </c>
      <c r="CU21" s="49" t="str">
        <f t="shared" si="51"/>
        <v/>
      </c>
      <c r="CV21" s="49" t="str">
        <f t="shared" si="51"/>
        <v/>
      </c>
      <c r="CW21" s="49" t="str">
        <f t="shared" si="51"/>
        <v/>
      </c>
      <c r="CX21" s="49" t="str">
        <f t="shared" si="51"/>
        <v/>
      </c>
      <c r="CY21" s="49" t="str">
        <f t="shared" si="51"/>
        <v/>
      </c>
      <c r="CZ21" s="49" t="str">
        <f t="shared" si="51"/>
        <v/>
      </c>
      <c r="DA21" s="49" t="str">
        <f t="shared" si="51"/>
        <v/>
      </c>
      <c r="DB21" s="49" t="str">
        <f t="shared" si="51"/>
        <v/>
      </c>
      <c r="DC21" s="49" t="str">
        <f t="shared" si="51"/>
        <v/>
      </c>
      <c r="DD21" s="49" t="str">
        <f t="shared" si="51"/>
        <v/>
      </c>
      <c r="DE21" s="49" t="str">
        <f t="shared" si="51"/>
        <v/>
      </c>
      <c r="DF21" s="49" t="str">
        <f t="shared" si="51"/>
        <v/>
      </c>
      <c r="DG21" s="49" t="str">
        <f t="shared" si="38"/>
        <v/>
      </c>
      <c r="DH21" s="49" t="str">
        <f t="shared" si="38"/>
        <v/>
      </c>
      <c r="DI21" s="49" t="str">
        <f t="shared" si="38"/>
        <v/>
      </c>
      <c r="DJ21" s="49" t="str">
        <f t="shared" si="38"/>
        <v/>
      </c>
      <c r="DK21" s="49" t="str">
        <f t="shared" si="38"/>
        <v/>
      </c>
      <c r="DL21" s="49" t="str">
        <f t="shared" si="38"/>
        <v/>
      </c>
      <c r="DM21" s="49" t="str">
        <f t="shared" si="38"/>
        <v/>
      </c>
      <c r="DN21" s="49" t="str">
        <f t="shared" si="38"/>
        <v/>
      </c>
      <c r="DO21" s="49" t="str">
        <f t="shared" si="38"/>
        <v/>
      </c>
      <c r="DP21" s="49" t="str">
        <f t="shared" si="38"/>
        <v/>
      </c>
      <c r="DQ21" s="49" t="str">
        <f t="shared" si="38"/>
        <v/>
      </c>
      <c r="DR21" s="49" t="str">
        <f t="shared" si="38"/>
        <v/>
      </c>
      <c r="DS21" s="49" t="str">
        <f t="shared" si="38"/>
        <v/>
      </c>
      <c r="DT21" s="49" t="str">
        <f t="shared" si="38"/>
        <v/>
      </c>
      <c r="DU21" s="49" t="str">
        <f t="shared" si="38"/>
        <v/>
      </c>
      <c r="DV21" s="49" t="str">
        <f t="shared" si="52"/>
        <v/>
      </c>
      <c r="DW21" s="49" t="str">
        <f t="shared" si="52"/>
        <v/>
      </c>
      <c r="DX21" s="49" t="str">
        <f t="shared" si="52"/>
        <v/>
      </c>
      <c r="DY21" s="49" t="str">
        <f t="shared" si="52"/>
        <v/>
      </c>
      <c r="DZ21" s="183" t="str">
        <f t="shared" si="35"/>
        <v/>
      </c>
      <c r="EA21" s="49" t="str">
        <f t="shared" si="53"/>
        <v/>
      </c>
      <c r="EB21" s="49" t="str">
        <f t="shared" si="53"/>
        <v/>
      </c>
      <c r="EC21" s="49" t="str">
        <f t="shared" si="53"/>
        <v/>
      </c>
      <c r="ED21" s="49" t="str">
        <f t="shared" si="53"/>
        <v/>
      </c>
      <c r="EE21" s="49" t="str">
        <f t="shared" si="53"/>
        <v/>
      </c>
      <c r="EF21" s="49" t="str">
        <f t="shared" si="53"/>
        <v/>
      </c>
      <c r="EG21" s="49" t="str">
        <f t="shared" si="53"/>
        <v/>
      </c>
      <c r="EH21" s="49" t="str">
        <f t="shared" si="53"/>
        <v/>
      </c>
      <c r="EI21" s="49" t="str">
        <f t="shared" si="53"/>
        <v/>
      </c>
      <c r="EJ21" s="49" t="str">
        <f t="shared" si="53"/>
        <v/>
      </c>
      <c r="EK21" s="49" t="str">
        <f t="shared" si="53"/>
        <v/>
      </c>
      <c r="EL21" s="49" t="str">
        <f t="shared" si="53"/>
        <v/>
      </c>
      <c r="EM21" s="49" t="str">
        <f t="shared" si="53"/>
        <v/>
      </c>
      <c r="EN21" s="49" t="str">
        <f t="shared" si="53"/>
        <v/>
      </c>
      <c r="EO21" s="49" t="str">
        <f t="shared" si="53"/>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40"/>
        <v/>
      </c>
      <c r="FG21" s="49" t="str">
        <f t="shared" si="40"/>
        <v/>
      </c>
      <c r="FH21" s="49" t="str">
        <f t="shared" si="40"/>
        <v/>
      </c>
      <c r="FI21" s="49" t="str">
        <f t="shared" si="40"/>
        <v/>
      </c>
      <c r="FJ21" s="49" t="str">
        <f t="shared" si="40"/>
        <v/>
      </c>
      <c r="FK21" s="49" t="str">
        <f t="shared" si="40"/>
        <v/>
      </c>
      <c r="FL21" s="49" t="str">
        <f t="shared" si="40"/>
        <v/>
      </c>
      <c r="FM21" s="49" t="str">
        <f t="shared" si="40"/>
        <v/>
      </c>
      <c r="FN21" s="49" t="str">
        <f t="shared" si="40"/>
        <v/>
      </c>
      <c r="FO21" s="49" t="str">
        <f t="shared" si="40"/>
        <v/>
      </c>
      <c r="FP21" s="49" t="str">
        <f t="shared" si="40"/>
        <v/>
      </c>
      <c r="FQ21" s="49" t="str">
        <f t="shared" si="40"/>
        <v/>
      </c>
      <c r="FR21" s="49" t="str">
        <f t="shared" si="40"/>
        <v/>
      </c>
      <c r="FS21" s="49" t="str">
        <f t="shared" si="40"/>
        <v/>
      </c>
      <c r="FT21" s="49" t="str">
        <f t="shared" si="40"/>
        <v/>
      </c>
      <c r="FU21" s="49" t="str">
        <f t="shared" si="40"/>
        <v/>
      </c>
      <c r="FV21" s="49" t="str">
        <f t="shared" si="41"/>
        <v/>
      </c>
      <c r="FW21" s="49" t="str">
        <f t="shared" si="41"/>
        <v/>
      </c>
      <c r="FX21" s="49" t="str">
        <f t="shared" si="41"/>
        <v/>
      </c>
      <c r="FY21" s="49" t="str">
        <f t="shared" si="41"/>
        <v/>
      </c>
      <c r="FZ21" s="49" t="str">
        <f t="shared" si="41"/>
        <v/>
      </c>
      <c r="GA21" s="49" t="str">
        <f t="shared" si="41"/>
        <v/>
      </c>
      <c r="GB21" s="49" t="str">
        <f t="shared" si="41"/>
        <v/>
      </c>
      <c r="GC21" s="49" t="str">
        <f t="shared" si="41"/>
        <v/>
      </c>
      <c r="GD21" s="49" t="str">
        <f t="shared" si="41"/>
        <v/>
      </c>
      <c r="GE21" s="49" t="str">
        <f t="shared" si="41"/>
        <v/>
      </c>
      <c r="GF21" s="49" t="str">
        <f t="shared" si="41"/>
        <v/>
      </c>
      <c r="GG21" s="49" t="str">
        <f t="shared" si="41"/>
        <v/>
      </c>
      <c r="GH21" s="49" t="str">
        <f t="shared" si="41"/>
        <v/>
      </c>
      <c r="GI21" s="49" t="str">
        <f t="shared" si="41"/>
        <v/>
      </c>
      <c r="GJ21" s="49" t="str">
        <f t="shared" si="41"/>
        <v/>
      </c>
      <c r="GK21" s="49" t="str">
        <f t="shared" si="41"/>
        <v/>
      </c>
      <c r="GL21" s="49" t="str">
        <f t="shared" si="42"/>
        <v/>
      </c>
      <c r="GM21" s="49" t="str">
        <f t="shared" si="42"/>
        <v/>
      </c>
      <c r="GN21" s="49" t="str">
        <f t="shared" si="42"/>
        <v/>
      </c>
      <c r="GO21" s="49" t="str">
        <f t="shared" si="42"/>
        <v/>
      </c>
      <c r="GP21" s="49" t="str">
        <f t="shared" si="42"/>
        <v/>
      </c>
      <c r="GQ21" s="49" t="str">
        <f t="shared" si="42"/>
        <v/>
      </c>
      <c r="GR21" s="49" t="str">
        <f t="shared" si="42"/>
        <v/>
      </c>
      <c r="GS21" s="49" t="str">
        <f t="shared" si="42"/>
        <v/>
      </c>
      <c r="GT21" s="49" t="str">
        <f t="shared" si="42"/>
        <v/>
      </c>
      <c r="GU21" s="49" t="str">
        <f t="shared" si="42"/>
        <v/>
      </c>
      <c r="GV21" s="49" t="str">
        <f t="shared" si="42"/>
        <v/>
      </c>
      <c r="GW21" s="49" t="str">
        <f t="shared" si="42"/>
        <v/>
      </c>
      <c r="GX21" s="49" t="str">
        <f t="shared" si="42"/>
        <v/>
      </c>
      <c r="GY21" s="49" t="str">
        <f t="shared" si="42"/>
        <v/>
      </c>
      <c r="GZ21" s="49" t="str">
        <f t="shared" si="42"/>
        <v/>
      </c>
      <c r="HA21" s="49" t="str">
        <f t="shared" si="42"/>
        <v/>
      </c>
      <c r="HB21" s="49" t="str">
        <f t="shared" si="43"/>
        <v/>
      </c>
      <c r="HC21" s="49" t="str">
        <f t="shared" si="43"/>
        <v/>
      </c>
      <c r="HD21" s="49" t="str">
        <f t="shared" si="43"/>
        <v/>
      </c>
      <c r="HE21" s="49" t="str">
        <f t="shared" si="43"/>
        <v/>
      </c>
      <c r="HF21" s="49" t="str">
        <f t="shared" si="43"/>
        <v/>
      </c>
      <c r="HG21" s="49" t="str">
        <f t="shared" si="43"/>
        <v/>
      </c>
      <c r="HH21" s="49" t="str">
        <f t="shared" si="43"/>
        <v/>
      </c>
      <c r="HI21" s="49" t="str">
        <f t="shared" si="43"/>
        <v/>
      </c>
      <c r="HJ21" s="49" t="str">
        <f t="shared" si="43"/>
        <v/>
      </c>
      <c r="HK21" s="49" t="str">
        <f t="shared" si="43"/>
        <v/>
      </c>
      <c r="HL21" s="49" t="str">
        <f t="shared" si="43"/>
        <v/>
      </c>
      <c r="HM21" s="49" t="str">
        <f t="shared" si="43"/>
        <v/>
      </c>
      <c r="HN21" s="49" t="str">
        <f t="shared" si="43"/>
        <v/>
      </c>
      <c r="HO21" s="49" t="str">
        <f t="shared" si="43"/>
        <v/>
      </c>
      <c r="HP21" s="49" t="str">
        <f t="shared" si="43"/>
        <v/>
      </c>
      <c r="HQ21" s="49" t="str">
        <f t="shared" si="43"/>
        <v/>
      </c>
      <c r="HR21" s="49" t="str">
        <f t="shared" si="44"/>
        <v/>
      </c>
      <c r="HS21" s="49" t="str">
        <f t="shared" si="16"/>
        <v/>
      </c>
      <c r="HT21" s="49" t="str">
        <f t="shared" si="16"/>
        <v/>
      </c>
      <c r="HU21" s="49" t="str">
        <f t="shared" si="16"/>
        <v/>
      </c>
      <c r="HV21" s="49" t="str">
        <f t="shared" si="16"/>
        <v/>
      </c>
      <c r="HW21" s="169" t="e">
        <f t="shared" si="54"/>
        <v>#N/A</v>
      </c>
      <c r="HX21" s="169" t="e">
        <f t="shared" si="54"/>
        <v>#N/A</v>
      </c>
      <c r="HY21" s="169" t="e">
        <f t="shared" si="54"/>
        <v>#N/A</v>
      </c>
      <c r="HZ21" s="169" t="e">
        <f t="shared" si="54"/>
        <v>#N/A</v>
      </c>
      <c r="IA21" s="169" t="e">
        <f t="shared" si="45"/>
        <v>#N/A</v>
      </c>
      <c r="IB21" s="169" t="e">
        <f t="shared" si="45"/>
        <v>#N/A</v>
      </c>
      <c r="IC21" s="169" t="e">
        <f t="shared" si="45"/>
        <v>#N/A</v>
      </c>
      <c r="ID21" s="169" t="e">
        <f t="shared" si="45"/>
        <v>#N/A</v>
      </c>
      <c r="IE21" s="169" t="e">
        <f t="shared" si="45"/>
        <v>#N/A</v>
      </c>
      <c r="IF21" s="169" t="e">
        <f t="shared" si="45"/>
        <v>#N/A</v>
      </c>
      <c r="IG21" s="169" t="e">
        <f t="shared" si="45"/>
        <v>#N/A</v>
      </c>
      <c r="IH21" s="169" t="e">
        <f t="shared" si="45"/>
        <v>#N/A</v>
      </c>
      <c r="II21" s="169" t="e">
        <f t="shared" si="45"/>
        <v>#N/A</v>
      </c>
      <c r="IJ21" s="169" t="e">
        <f t="shared" si="45"/>
        <v>#N/A</v>
      </c>
      <c r="IK21" s="169" t="e">
        <f t="shared" si="45"/>
        <v>#N/A</v>
      </c>
      <c r="IL21" s="169" t="e">
        <f t="shared" si="45"/>
        <v>#N/A</v>
      </c>
      <c r="IM21" s="169" t="e">
        <f t="shared" si="45"/>
        <v>#N/A</v>
      </c>
      <c r="IN21" s="169" t="e">
        <f t="shared" si="45"/>
        <v>#N/A</v>
      </c>
      <c r="IO21" s="169" t="e">
        <f t="shared" si="45"/>
        <v>#N/A</v>
      </c>
      <c r="IP21" s="169" t="e">
        <f t="shared" si="45"/>
        <v>#N/A</v>
      </c>
      <c r="IQ21" s="169" t="e">
        <f t="shared" si="55"/>
        <v>#N/A</v>
      </c>
      <c r="IR21" s="169" t="e">
        <f t="shared" si="55"/>
        <v>#N/A</v>
      </c>
      <c r="IS21" s="169" t="e">
        <f t="shared" si="55"/>
        <v>#N/A</v>
      </c>
      <c r="IT21" s="169" t="e">
        <f t="shared" si="55"/>
        <v>#N/A</v>
      </c>
      <c r="IU21" s="169" t="e">
        <f t="shared" si="55"/>
        <v>#N/A</v>
      </c>
      <c r="IV21" s="169" t="e">
        <f t="shared" si="55"/>
        <v>#N/A</v>
      </c>
      <c r="IW21" s="169" t="e">
        <f t="shared" si="55"/>
        <v>#N/A</v>
      </c>
      <c r="IX21" s="169" t="e">
        <f t="shared" si="55"/>
        <v>#N/A</v>
      </c>
      <c r="IY21" s="169" t="e">
        <f t="shared" si="55"/>
        <v>#N/A</v>
      </c>
      <c r="IZ21" s="169" t="e">
        <f t="shared" si="55"/>
        <v>#N/A</v>
      </c>
      <c r="JA21" s="169" t="e">
        <f t="shared" si="55"/>
        <v>#N/A</v>
      </c>
      <c r="JB21" s="169" t="e">
        <f t="shared" si="55"/>
        <v>#N/A</v>
      </c>
      <c r="JC21" s="169" t="e">
        <f t="shared" si="55"/>
        <v>#N/A</v>
      </c>
      <c r="JD21" s="169" t="e">
        <f t="shared" si="55"/>
        <v>#N/A</v>
      </c>
      <c r="JE21" s="169" t="e">
        <f t="shared" si="55"/>
        <v>#N/A</v>
      </c>
      <c r="JF21" s="169" t="e">
        <f t="shared" si="55"/>
        <v>#N/A</v>
      </c>
      <c r="JG21" s="169" t="e">
        <f t="shared" si="56"/>
        <v>#N/A</v>
      </c>
      <c r="JH21" s="169" t="e">
        <f t="shared" si="56"/>
        <v>#N/A</v>
      </c>
      <c r="JI21" s="169" t="e">
        <f t="shared" si="56"/>
        <v>#N/A</v>
      </c>
      <c r="JJ21" s="169" t="e">
        <f t="shared" si="56"/>
        <v>#N/A</v>
      </c>
      <c r="JK21" s="169" t="e">
        <f t="shared" si="56"/>
        <v>#N/A</v>
      </c>
      <c r="JL21" s="169" t="e">
        <f t="shared" si="56"/>
        <v>#N/A</v>
      </c>
      <c r="JM21" s="169" t="e">
        <f t="shared" si="56"/>
        <v>#N/A</v>
      </c>
      <c r="JN21" s="169" t="e">
        <f t="shared" si="56"/>
        <v>#N/A</v>
      </c>
      <c r="JO21" s="169" t="e">
        <f t="shared" si="56"/>
        <v>#N/A</v>
      </c>
      <c r="JP21" s="169" t="e">
        <f t="shared" si="56"/>
        <v>#N/A</v>
      </c>
      <c r="JQ21" s="169" t="e">
        <f t="shared" si="56"/>
        <v>#N/A</v>
      </c>
      <c r="JR21" s="169" t="e">
        <f t="shared" si="56"/>
        <v>#N/A</v>
      </c>
      <c r="JS21" s="169" t="e">
        <f t="shared" si="56"/>
        <v>#N/A</v>
      </c>
      <c r="JT21" s="169" t="e">
        <f t="shared" si="56"/>
        <v>#N/A</v>
      </c>
      <c r="JU21" s="169" t="e">
        <f t="shared" si="56"/>
        <v>#N/A</v>
      </c>
      <c r="JV21" s="169" t="e">
        <f t="shared" si="56"/>
        <v>#N/A</v>
      </c>
      <c r="JW21" s="169" t="e">
        <f t="shared" si="46"/>
        <v>#N/A</v>
      </c>
      <c r="JX21" s="169" t="e">
        <f t="shared" si="46"/>
        <v>#N/A</v>
      </c>
      <c r="JY21" s="169" t="e">
        <f t="shared" si="46"/>
        <v>#N/A</v>
      </c>
      <c r="JZ21" s="169" t="e">
        <f t="shared" si="46"/>
        <v>#N/A</v>
      </c>
      <c r="KA21" s="169" t="e">
        <f t="shared" si="46"/>
        <v>#N/A</v>
      </c>
      <c r="KB21" s="169" t="e">
        <f t="shared" si="46"/>
        <v>#N/A</v>
      </c>
      <c r="KC21" s="169" t="e">
        <f t="shared" si="46"/>
        <v>#N/A</v>
      </c>
      <c r="KD21" s="169" t="e">
        <f t="shared" si="46"/>
        <v>#N/A</v>
      </c>
      <c r="KE21" s="169" t="e">
        <f t="shared" si="46"/>
        <v>#N/A</v>
      </c>
      <c r="KF21" s="169" t="e">
        <f t="shared" si="46"/>
        <v>#N/A</v>
      </c>
      <c r="KG21" s="169" t="e">
        <f t="shared" si="46"/>
        <v>#N/A</v>
      </c>
      <c r="KH21" s="169" t="e">
        <f t="shared" si="57"/>
        <v>#N/A</v>
      </c>
      <c r="KI21" s="169" t="e">
        <f t="shared" si="57"/>
        <v>#N/A</v>
      </c>
      <c r="KJ21" s="169" t="e">
        <f t="shared" si="57"/>
        <v>#N/A</v>
      </c>
      <c r="KK21" s="169" t="e">
        <f t="shared" si="57"/>
        <v>#N/A</v>
      </c>
      <c r="KL21" s="169" t="e">
        <f t="shared" si="57"/>
        <v>#N/A</v>
      </c>
      <c r="KM21" s="169" t="e">
        <f t="shared" si="47"/>
        <v>#N/A</v>
      </c>
      <c r="KN21" s="169" t="e">
        <f t="shared" si="47"/>
        <v>#N/A</v>
      </c>
      <c r="KO21" s="169" t="e">
        <f t="shared" si="47"/>
        <v>#N/A</v>
      </c>
      <c r="KP21" s="169" t="e">
        <f t="shared" si="47"/>
        <v>#N/A</v>
      </c>
      <c r="KQ21" s="169" t="e">
        <f t="shared" si="47"/>
        <v>#N/A</v>
      </c>
      <c r="KR21" s="169" t="e">
        <f t="shared" si="47"/>
        <v>#N/A</v>
      </c>
      <c r="KS21" s="169" t="e">
        <f t="shared" si="47"/>
        <v>#N/A</v>
      </c>
      <c r="KT21" s="169" t="e">
        <f t="shared" si="47"/>
        <v>#N/A</v>
      </c>
      <c r="KU21" s="169" t="e">
        <f t="shared" si="47"/>
        <v>#N/A</v>
      </c>
      <c r="KV21" s="169" t="e">
        <f t="shared" si="47"/>
        <v>#N/A</v>
      </c>
      <c r="KW21" s="169" t="e">
        <f t="shared" si="47"/>
        <v>#N/A</v>
      </c>
      <c r="KX21" s="169" t="e">
        <f t="shared" si="47"/>
        <v>#N/A</v>
      </c>
      <c r="KY21" s="169" t="e">
        <f t="shared" si="47"/>
        <v>#N/A</v>
      </c>
      <c r="KZ21" s="169" t="e">
        <f t="shared" si="47"/>
        <v>#N/A</v>
      </c>
      <c r="LA21" s="169" t="e">
        <f t="shared" si="47"/>
        <v>#N/A</v>
      </c>
      <c r="LB21" s="169" t="e">
        <f t="shared" si="47"/>
        <v>#N/A</v>
      </c>
      <c r="LC21" s="169" t="e">
        <f t="shared" si="58"/>
        <v>#N/A</v>
      </c>
      <c r="LD21" s="169" t="e">
        <f t="shared" si="58"/>
        <v>#N/A</v>
      </c>
      <c r="LE21" s="169" t="e">
        <f t="shared" si="58"/>
        <v>#N/A</v>
      </c>
      <c r="LF21" s="169" t="e">
        <f t="shared" si="58"/>
        <v>#N/A</v>
      </c>
      <c r="LG21" s="169" t="e">
        <f t="shared" si="58"/>
        <v>#N/A</v>
      </c>
      <c r="LH21" s="169" t="e">
        <f t="shared" si="58"/>
        <v>#N/A</v>
      </c>
      <c r="LI21" s="169" t="e">
        <f t="shared" si="58"/>
        <v>#N/A</v>
      </c>
      <c r="LJ21" s="169" t="e">
        <f t="shared" si="58"/>
        <v>#N/A</v>
      </c>
      <c r="LK21" s="169" t="e">
        <f t="shared" si="58"/>
        <v>#N/A</v>
      </c>
      <c r="LL21" s="169" t="e">
        <f t="shared" si="58"/>
        <v>#N/A</v>
      </c>
      <c r="LM21" s="169" t="e">
        <f t="shared" si="58"/>
        <v>#N/A</v>
      </c>
      <c r="LN21" s="169" t="e">
        <f t="shared" si="58"/>
        <v>#N/A</v>
      </c>
      <c r="LO21" s="169" t="e">
        <f t="shared" si="58"/>
        <v>#N/A</v>
      </c>
      <c r="LP21" s="169" t="e">
        <f t="shared" si="58"/>
        <v>#N/A</v>
      </c>
      <c r="LQ21" s="169" t="e">
        <f t="shared" si="58"/>
        <v>#N/A</v>
      </c>
      <c r="LR21" s="169" t="e">
        <f t="shared" si="58"/>
        <v>#N/A</v>
      </c>
      <c r="LS21" s="169" t="e">
        <f t="shared" si="59"/>
        <v>#N/A</v>
      </c>
      <c r="LT21" s="169" t="e">
        <f t="shared" si="59"/>
        <v>#N/A</v>
      </c>
      <c r="LU21" s="169" t="e">
        <f t="shared" si="59"/>
        <v>#N/A</v>
      </c>
      <c r="LV21" s="169" t="e">
        <f t="shared" si="59"/>
        <v>#N/A</v>
      </c>
      <c r="LW21" s="169" t="e">
        <f t="shared" si="59"/>
        <v>#N/A</v>
      </c>
      <c r="LX21" s="169" t="e">
        <f t="shared" si="59"/>
        <v>#N/A</v>
      </c>
      <c r="LY21" s="169" t="e">
        <f t="shared" si="59"/>
        <v>#N/A</v>
      </c>
      <c r="LZ21" s="169" t="e">
        <f t="shared" si="59"/>
        <v>#N/A</v>
      </c>
      <c r="MA21" s="169" t="e">
        <f t="shared" si="59"/>
        <v>#N/A</v>
      </c>
      <c r="MB21" s="169" t="e">
        <f t="shared" si="59"/>
        <v>#N/A</v>
      </c>
      <c r="MC21" s="169" t="e">
        <f t="shared" si="59"/>
        <v>#N/A</v>
      </c>
      <c r="MD21" s="169" t="e">
        <f t="shared" si="59"/>
        <v>#N/A</v>
      </c>
      <c r="ME21" s="169" t="e">
        <f t="shared" si="59"/>
        <v>#N/A</v>
      </c>
      <c r="MF21" s="169" t="e">
        <f t="shared" si="59"/>
        <v>#N/A</v>
      </c>
      <c r="MG21" s="169" t="e">
        <f t="shared" si="59"/>
        <v>#N/A</v>
      </c>
      <c r="MH21" s="169" t="e">
        <f t="shared" si="59"/>
        <v>#N/A</v>
      </c>
      <c r="MI21" s="169" t="e">
        <f t="shared" si="48"/>
        <v>#N/A</v>
      </c>
      <c r="MJ21" s="169" t="e">
        <f t="shared" si="48"/>
        <v>#N/A</v>
      </c>
      <c r="MK21" s="169" t="e">
        <f t="shared" si="48"/>
        <v>#N/A</v>
      </c>
      <c r="ML21" s="169" t="e">
        <f t="shared" si="48"/>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60"/>
        <v>#N/A</v>
      </c>
      <c r="MU21" s="169" t="e">
        <f t="shared" si="60"/>
        <v>#N/A</v>
      </c>
      <c r="MV21" s="169" t="e">
        <f t="shared" si="60"/>
        <v>#N/A</v>
      </c>
      <c r="MW21" s="169" t="e">
        <f t="shared" si="60"/>
        <v>#N/A</v>
      </c>
      <c r="MX21" s="169" t="e">
        <f t="shared" si="60"/>
        <v>#N/A</v>
      </c>
      <c r="MY21" s="169" t="e">
        <f t="shared" si="49"/>
        <v>#N/A</v>
      </c>
      <c r="MZ21" s="169" t="e">
        <f t="shared" si="49"/>
        <v>#N/A</v>
      </c>
      <c r="NA21" s="169" t="e">
        <f t="shared" si="49"/>
        <v>#N/A</v>
      </c>
      <c r="NB21" s="169" t="e">
        <f t="shared" si="49"/>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61"/>
        <v>#N/A</v>
      </c>
      <c r="NP21" s="169" t="e">
        <f t="shared" si="61"/>
        <v>#N/A</v>
      </c>
      <c r="NQ21" s="169" t="e">
        <f t="shared" si="61"/>
        <v>#N/A</v>
      </c>
      <c r="NR21" s="169" t="e">
        <f t="shared" si="61"/>
        <v>#N/A</v>
      </c>
      <c r="NS21" s="169" t="e">
        <f t="shared" si="61"/>
        <v>#N/A</v>
      </c>
      <c r="NT21" s="169" t="e">
        <f t="shared" si="61"/>
        <v>#N/A</v>
      </c>
      <c r="NU21" s="169" t="e">
        <f t="shared" si="61"/>
        <v>#N/A</v>
      </c>
      <c r="NV21" s="169" t="e">
        <f t="shared" si="61"/>
        <v>#N/A</v>
      </c>
      <c r="NW21" s="169" t="e">
        <f t="shared" si="61"/>
        <v>#N/A</v>
      </c>
      <c r="NX21" s="169" t="e">
        <f t="shared" si="61"/>
        <v>#N/A</v>
      </c>
      <c r="NY21" s="169" t="e">
        <f t="shared" si="61"/>
        <v>#N/A</v>
      </c>
      <c r="NZ21" s="169" t="e">
        <f t="shared" si="61"/>
        <v>#N/A</v>
      </c>
      <c r="OA21" s="169" t="e">
        <f t="shared" si="61"/>
        <v>#N/A</v>
      </c>
      <c r="OB21" s="169" t="e">
        <f t="shared" si="61"/>
        <v>#N/A</v>
      </c>
      <c r="OC21" s="169" t="e">
        <f t="shared" si="61"/>
        <v>#N/A</v>
      </c>
      <c r="OD21" s="169" t="e">
        <f t="shared" si="61"/>
        <v>#N/A</v>
      </c>
      <c r="OE21" s="169" t="e">
        <f t="shared" si="62"/>
        <v>#N/A</v>
      </c>
      <c r="OF21" s="169" t="e">
        <f t="shared" si="62"/>
        <v>#N/A</v>
      </c>
      <c r="OG21" s="169" t="e">
        <f t="shared" si="62"/>
        <v>#N/A</v>
      </c>
      <c r="OH21" s="169" t="e">
        <f t="shared" si="62"/>
        <v>#N/A</v>
      </c>
      <c r="OI21" s="169" t="e">
        <f t="shared" si="62"/>
        <v>#N/A</v>
      </c>
      <c r="OJ21" s="169" t="e">
        <f t="shared" si="62"/>
        <v>#N/A</v>
      </c>
      <c r="OK21" s="169" t="e">
        <f t="shared" si="62"/>
        <v>#N/A</v>
      </c>
      <c r="OL21" s="169" t="e">
        <f t="shared" si="62"/>
        <v>#N/A</v>
      </c>
      <c r="OM21" s="169" t="e">
        <f t="shared" si="62"/>
        <v>#N/A</v>
      </c>
      <c r="ON21" s="169" t="e">
        <f t="shared" si="62"/>
        <v>#N/A</v>
      </c>
      <c r="OO21" s="169" t="e">
        <f t="shared" si="62"/>
        <v>#N/A</v>
      </c>
      <c r="OP21" s="169" t="e">
        <f t="shared" si="62"/>
        <v>#N/A</v>
      </c>
      <c r="OQ21" s="169" t="e">
        <f t="shared" si="62"/>
        <v>#N/A</v>
      </c>
      <c r="OR21" s="169" t="e">
        <f t="shared" si="62"/>
        <v>#N/A</v>
      </c>
      <c r="OS21" s="169" t="e">
        <f t="shared" si="62"/>
        <v>#N/A</v>
      </c>
      <c r="OT21" s="169" t="e">
        <f t="shared" si="62"/>
        <v>#N/A</v>
      </c>
      <c r="OU21" s="169" t="e">
        <f t="shared" si="50"/>
        <v>#N/A</v>
      </c>
      <c r="OV21" s="169" t="e">
        <f t="shared" si="50"/>
        <v>#N/A</v>
      </c>
      <c r="OW21" s="169" t="e">
        <f t="shared" si="50"/>
        <v>#N/A</v>
      </c>
      <c r="OX21" s="169" t="e">
        <f t="shared" si="50"/>
        <v>#N/A</v>
      </c>
      <c r="OY21" s="169" t="e">
        <f t="shared" si="50"/>
        <v>#N/A</v>
      </c>
      <c r="OZ21" s="169" t="e">
        <f t="shared" si="50"/>
        <v>#N/A</v>
      </c>
      <c r="PA21" s="169" t="e">
        <f t="shared" si="50"/>
        <v>#N/A</v>
      </c>
      <c r="PB21" s="169" t="e">
        <f t="shared" si="50"/>
        <v>#N/A</v>
      </c>
      <c r="PC21" s="169" t="e">
        <f t="shared" si="50"/>
        <v>#N/A</v>
      </c>
      <c r="PD21" s="169" t="e">
        <f t="shared" si="50"/>
        <v>#N/A</v>
      </c>
      <c r="PE21" s="169" t="e">
        <f t="shared" si="50"/>
        <v>#N/A</v>
      </c>
      <c r="PF21" s="169" t="e">
        <f t="shared" si="63"/>
        <v>#N/A</v>
      </c>
      <c r="PG21" s="169" t="e">
        <f t="shared" si="63"/>
        <v>#N/A</v>
      </c>
      <c r="PH21" s="169" t="e">
        <f t="shared" si="63"/>
        <v>#N/A</v>
      </c>
      <c r="PI21" s="169" t="e">
        <f t="shared" si="63"/>
        <v>#N/A</v>
      </c>
      <c r="PJ21" s="169" t="e">
        <f t="shared" si="63"/>
        <v>#N/A</v>
      </c>
      <c r="PK21" s="169" t="e">
        <f t="shared" si="63"/>
        <v>#N/A</v>
      </c>
      <c r="PL21" s="169" t="e">
        <f t="shared" si="63"/>
        <v>#N/A</v>
      </c>
      <c r="PM21" s="169" t="e">
        <f t="shared" si="63"/>
        <v>#N/A</v>
      </c>
      <c r="PN21" s="169" t="e">
        <f t="shared" si="63"/>
        <v>#N/A</v>
      </c>
      <c r="PO21" s="169" t="e">
        <f t="shared" si="63"/>
        <v>#N/A</v>
      </c>
    </row>
    <row r="22" spans="1:431" hidden="1" x14ac:dyDescent="0.75">
      <c r="A22" s="390"/>
      <c r="B22" s="396" t="str">
        <f>IF($R22="","",ROUND(_xlfn.NORM.INV(ABS(VLOOKUP($T$1,VLookups!$A$43:$B$44,2,FALSE)-B$2),$N22,$R22),0))</f>
        <v/>
      </c>
      <c r="C22" s="403" t="str">
        <f>IF(OR(D21="",B22=""),"",WORKDAY(C21,B21,$B$109:$B$148))</f>
        <v/>
      </c>
      <c r="D22" s="404" t="str">
        <f>IFERROR(IF(B22="","",WORKDAY(C22,B22-1,$B$109:$B$148)),"")</f>
        <v/>
      </c>
      <c r="E22" s="109"/>
      <c r="F22" s="117"/>
      <c r="G22" s="122" t="str">
        <f t="shared" si="30"/>
        <v/>
      </c>
      <c r="H22" s="95"/>
      <c r="I22" s="122" t="str">
        <f t="shared" si="31"/>
        <v/>
      </c>
      <c r="J22" s="117"/>
      <c r="K22" s="110"/>
      <c r="L22" s="124" t="str">
        <f t="shared" si="0"/>
        <v/>
      </c>
      <c r="M22" s="124" t="str">
        <f t="shared" si="1"/>
        <v/>
      </c>
      <c r="N22" s="73" t="str">
        <f t="shared" si="32"/>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7"/>
        <v/>
      </c>
      <c r="AF22" s="49" t="str">
        <f t="shared" si="37"/>
        <v/>
      </c>
      <c r="AG22" s="49" t="str">
        <f t="shared" si="37"/>
        <v/>
      </c>
      <c r="AH22" s="49" t="str">
        <f t="shared" si="37"/>
        <v/>
      </c>
      <c r="AI22" s="49" t="str">
        <f t="shared" si="37"/>
        <v/>
      </c>
      <c r="AJ22" s="49" t="str">
        <f t="shared" si="37"/>
        <v/>
      </c>
      <c r="AK22" s="49" t="str">
        <f t="shared" si="37"/>
        <v/>
      </c>
      <c r="AL22" s="49" t="str">
        <f t="shared" si="37"/>
        <v/>
      </c>
      <c r="AM22" s="49" t="str">
        <f t="shared" si="37"/>
        <v/>
      </c>
      <c r="AN22" s="49" t="str">
        <f t="shared" si="37"/>
        <v/>
      </c>
      <c r="AO22" s="49" t="str">
        <f t="shared" si="37"/>
        <v/>
      </c>
      <c r="AP22" s="49" t="str">
        <f t="shared" si="37"/>
        <v/>
      </c>
      <c r="AQ22" s="49" t="str">
        <f t="shared" si="37"/>
        <v/>
      </c>
      <c r="AR22" s="49" t="str">
        <f t="shared" si="37"/>
        <v/>
      </c>
      <c r="AS22" s="49" t="str">
        <f t="shared" si="37"/>
        <v/>
      </c>
      <c r="AT22" s="49" t="str">
        <f t="shared" si="37"/>
        <v/>
      </c>
      <c r="AU22" s="49" t="str">
        <f t="shared" si="37"/>
        <v/>
      </c>
      <c r="AV22" s="49" t="str">
        <f t="shared" si="37"/>
        <v/>
      </c>
      <c r="AW22" s="49" t="str">
        <f t="shared" si="37"/>
        <v/>
      </c>
      <c r="AX22" s="49" t="str">
        <f t="shared" si="37"/>
        <v/>
      </c>
      <c r="AY22" s="49" t="str">
        <f t="shared" si="37"/>
        <v/>
      </c>
      <c r="AZ22" s="49" t="str">
        <f t="shared" si="37"/>
        <v/>
      </c>
      <c r="BA22" s="49" t="str">
        <f t="shared" si="37"/>
        <v/>
      </c>
      <c r="BB22" s="49" t="str">
        <f t="shared" si="37"/>
        <v/>
      </c>
      <c r="BC22" s="49" t="str">
        <f t="shared" si="37"/>
        <v/>
      </c>
      <c r="BD22" s="49" t="str">
        <f t="shared" si="37"/>
        <v/>
      </c>
      <c r="BE22" s="49" t="str">
        <f t="shared" si="37"/>
        <v/>
      </c>
      <c r="BF22" s="49" t="str">
        <f t="shared" si="37"/>
        <v/>
      </c>
      <c r="BG22" s="49" t="str">
        <f t="shared" si="37"/>
        <v/>
      </c>
      <c r="BH22" s="49" t="str">
        <f t="shared" si="37"/>
        <v/>
      </c>
      <c r="BI22" s="49" t="str">
        <f t="shared" si="37"/>
        <v/>
      </c>
      <c r="BJ22" s="49" t="str">
        <f t="shared" si="37"/>
        <v/>
      </c>
      <c r="BK22" s="49" t="str">
        <f t="shared" si="37"/>
        <v/>
      </c>
      <c r="BL22" s="49" t="str">
        <f t="shared" si="37"/>
        <v/>
      </c>
      <c r="BM22" s="49" t="str">
        <f t="shared" si="37"/>
        <v/>
      </c>
      <c r="BN22" s="49" t="str">
        <f t="shared" si="37"/>
        <v/>
      </c>
      <c r="BO22" s="49" t="str">
        <f t="shared" si="37"/>
        <v/>
      </c>
      <c r="BP22" s="49" t="str">
        <f t="shared" si="37"/>
        <v/>
      </c>
      <c r="BQ22" s="49" t="str">
        <f t="shared" si="37"/>
        <v/>
      </c>
      <c r="BR22" s="49" t="str">
        <f t="shared" si="37"/>
        <v/>
      </c>
      <c r="BS22" s="49" t="str">
        <f t="shared" si="37"/>
        <v/>
      </c>
      <c r="BT22" s="49" t="str">
        <f t="shared" si="37"/>
        <v/>
      </c>
      <c r="BU22" s="49" t="str">
        <f t="shared" si="37"/>
        <v/>
      </c>
      <c r="BV22" s="49" t="str">
        <f t="shared" si="37"/>
        <v/>
      </c>
      <c r="BW22" s="49" t="str">
        <f t="shared" si="37"/>
        <v/>
      </c>
      <c r="BX22" s="49" t="str">
        <f t="shared" si="37"/>
        <v/>
      </c>
      <c r="BY22" s="49" t="str">
        <f t="shared" si="37"/>
        <v/>
      </c>
      <c r="BZ22" s="49" t="str">
        <f t="shared" si="37"/>
        <v/>
      </c>
      <c r="CA22" s="49" t="str">
        <f t="shared" si="37"/>
        <v/>
      </c>
      <c r="CB22" s="49" t="str">
        <f t="shared" si="37"/>
        <v/>
      </c>
      <c r="CC22" s="49" t="str">
        <f t="shared" si="37"/>
        <v/>
      </c>
      <c r="CD22" s="49" t="str">
        <f t="shared" si="37"/>
        <v/>
      </c>
      <c r="CE22" s="49" t="str">
        <f t="shared" si="37"/>
        <v/>
      </c>
      <c r="CF22" s="49" t="str">
        <f t="shared" si="37"/>
        <v/>
      </c>
      <c r="CG22" s="49" t="str">
        <f t="shared" si="37"/>
        <v/>
      </c>
      <c r="CH22" s="49" t="str">
        <f t="shared" si="37"/>
        <v/>
      </c>
      <c r="CI22" s="49" t="str">
        <f t="shared" si="37"/>
        <v/>
      </c>
      <c r="CJ22" s="49" t="str">
        <f t="shared" si="37"/>
        <v/>
      </c>
      <c r="CK22" s="49" t="str">
        <f t="shared" si="37"/>
        <v/>
      </c>
      <c r="CL22" s="49" t="str">
        <f t="shared" si="37"/>
        <v/>
      </c>
      <c r="CM22" s="49" t="str">
        <f t="shared" si="37"/>
        <v/>
      </c>
      <c r="CN22" s="49" t="str">
        <f t="shared" si="37"/>
        <v/>
      </c>
      <c r="CO22" s="49" t="str">
        <f t="shared" si="37"/>
        <v/>
      </c>
      <c r="CP22" s="49" t="str">
        <f t="shared" si="37"/>
        <v/>
      </c>
      <c r="CQ22" s="49" t="str">
        <f t="shared" si="51"/>
        <v/>
      </c>
      <c r="CR22" s="49" t="str">
        <f t="shared" si="51"/>
        <v/>
      </c>
      <c r="CS22" s="49" t="str">
        <f t="shared" si="51"/>
        <v/>
      </c>
      <c r="CT22" s="49" t="str">
        <f t="shared" si="51"/>
        <v/>
      </c>
      <c r="CU22" s="49" t="str">
        <f t="shared" si="51"/>
        <v/>
      </c>
      <c r="CV22" s="49" t="str">
        <f t="shared" si="51"/>
        <v/>
      </c>
      <c r="CW22" s="49" t="str">
        <f t="shared" si="51"/>
        <v/>
      </c>
      <c r="CX22" s="49" t="str">
        <f t="shared" si="51"/>
        <v/>
      </c>
      <c r="CY22" s="49" t="str">
        <f t="shared" si="51"/>
        <v/>
      </c>
      <c r="CZ22" s="49" t="str">
        <f t="shared" si="51"/>
        <v/>
      </c>
      <c r="DA22" s="49" t="str">
        <f t="shared" si="51"/>
        <v/>
      </c>
      <c r="DB22" s="49" t="str">
        <f t="shared" si="51"/>
        <v/>
      </c>
      <c r="DC22" s="49" t="str">
        <f t="shared" si="51"/>
        <v/>
      </c>
      <c r="DD22" s="49" t="str">
        <f t="shared" si="51"/>
        <v/>
      </c>
      <c r="DE22" s="49" t="str">
        <f t="shared" si="51"/>
        <v/>
      </c>
      <c r="DF22" s="49" t="str">
        <f t="shared" si="51"/>
        <v/>
      </c>
      <c r="DG22" s="49" t="str">
        <f t="shared" si="38"/>
        <v/>
      </c>
      <c r="DH22" s="49" t="str">
        <f t="shared" si="38"/>
        <v/>
      </c>
      <c r="DI22" s="49" t="str">
        <f t="shared" si="38"/>
        <v/>
      </c>
      <c r="DJ22" s="49" t="str">
        <f t="shared" si="38"/>
        <v/>
      </c>
      <c r="DK22" s="49" t="str">
        <f t="shared" si="38"/>
        <v/>
      </c>
      <c r="DL22" s="49" t="str">
        <f t="shared" si="38"/>
        <v/>
      </c>
      <c r="DM22" s="49" t="str">
        <f t="shared" si="38"/>
        <v/>
      </c>
      <c r="DN22" s="49" t="str">
        <f t="shared" si="38"/>
        <v/>
      </c>
      <c r="DO22" s="49" t="str">
        <f t="shared" si="38"/>
        <v/>
      </c>
      <c r="DP22" s="49" t="str">
        <f t="shared" si="38"/>
        <v/>
      </c>
      <c r="DQ22" s="49" t="str">
        <f t="shared" si="38"/>
        <v/>
      </c>
      <c r="DR22" s="49" t="str">
        <f t="shared" si="38"/>
        <v/>
      </c>
      <c r="DS22" s="49" t="str">
        <f t="shared" si="38"/>
        <v/>
      </c>
      <c r="DT22" s="49" t="str">
        <f t="shared" si="38"/>
        <v/>
      </c>
      <c r="DU22" s="49" t="str">
        <f t="shared" si="38"/>
        <v/>
      </c>
      <c r="DV22" s="49" t="str">
        <f t="shared" si="52"/>
        <v/>
      </c>
      <c r="DW22" s="49" t="str">
        <f t="shared" si="52"/>
        <v/>
      </c>
      <c r="DX22" s="49" t="str">
        <f t="shared" si="52"/>
        <v/>
      </c>
      <c r="DY22" s="49" t="str">
        <f t="shared" si="52"/>
        <v/>
      </c>
      <c r="DZ22" s="183" t="str">
        <f t="shared" si="35"/>
        <v/>
      </c>
      <c r="EA22" s="49" t="str">
        <f t="shared" si="53"/>
        <v/>
      </c>
      <c r="EB22" s="49" t="str">
        <f t="shared" si="53"/>
        <v/>
      </c>
      <c r="EC22" s="49" t="str">
        <f t="shared" si="53"/>
        <v/>
      </c>
      <c r="ED22" s="49" t="str">
        <f t="shared" si="53"/>
        <v/>
      </c>
      <c r="EE22" s="49" t="str">
        <f t="shared" si="53"/>
        <v/>
      </c>
      <c r="EF22" s="49" t="str">
        <f t="shared" si="53"/>
        <v/>
      </c>
      <c r="EG22" s="49" t="str">
        <f t="shared" si="53"/>
        <v/>
      </c>
      <c r="EH22" s="49" t="str">
        <f t="shared" si="53"/>
        <v/>
      </c>
      <c r="EI22" s="49" t="str">
        <f t="shared" si="53"/>
        <v/>
      </c>
      <c r="EJ22" s="49" t="str">
        <f t="shared" si="53"/>
        <v/>
      </c>
      <c r="EK22" s="49" t="str">
        <f t="shared" si="53"/>
        <v/>
      </c>
      <c r="EL22" s="49" t="str">
        <f t="shared" si="53"/>
        <v/>
      </c>
      <c r="EM22" s="49" t="str">
        <f t="shared" si="53"/>
        <v/>
      </c>
      <c r="EN22" s="49" t="str">
        <f t="shared" si="53"/>
        <v/>
      </c>
      <c r="EO22" s="49" t="str">
        <f t="shared" si="53"/>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40"/>
        <v/>
      </c>
      <c r="FG22" s="49" t="str">
        <f t="shared" si="40"/>
        <v/>
      </c>
      <c r="FH22" s="49" t="str">
        <f t="shared" si="40"/>
        <v/>
      </c>
      <c r="FI22" s="49" t="str">
        <f t="shared" si="40"/>
        <v/>
      </c>
      <c r="FJ22" s="49" t="str">
        <f t="shared" si="40"/>
        <v/>
      </c>
      <c r="FK22" s="49" t="str">
        <f t="shared" si="40"/>
        <v/>
      </c>
      <c r="FL22" s="49" t="str">
        <f t="shared" si="40"/>
        <v/>
      </c>
      <c r="FM22" s="49" t="str">
        <f t="shared" si="40"/>
        <v/>
      </c>
      <c r="FN22" s="49" t="str">
        <f t="shared" si="40"/>
        <v/>
      </c>
      <c r="FO22" s="49" t="str">
        <f t="shared" si="40"/>
        <v/>
      </c>
      <c r="FP22" s="49" t="str">
        <f t="shared" si="40"/>
        <v/>
      </c>
      <c r="FQ22" s="49" t="str">
        <f t="shared" si="40"/>
        <v/>
      </c>
      <c r="FR22" s="49" t="str">
        <f t="shared" si="40"/>
        <v/>
      </c>
      <c r="FS22" s="49" t="str">
        <f t="shared" si="40"/>
        <v/>
      </c>
      <c r="FT22" s="49" t="str">
        <f t="shared" si="40"/>
        <v/>
      </c>
      <c r="FU22" s="49" t="str">
        <f t="shared" si="40"/>
        <v/>
      </c>
      <c r="FV22" s="49" t="str">
        <f t="shared" si="41"/>
        <v/>
      </c>
      <c r="FW22" s="49" t="str">
        <f t="shared" si="41"/>
        <v/>
      </c>
      <c r="FX22" s="49" t="str">
        <f t="shared" si="41"/>
        <v/>
      </c>
      <c r="FY22" s="49" t="str">
        <f t="shared" si="41"/>
        <v/>
      </c>
      <c r="FZ22" s="49" t="str">
        <f t="shared" si="41"/>
        <v/>
      </c>
      <c r="GA22" s="49" t="str">
        <f t="shared" si="41"/>
        <v/>
      </c>
      <c r="GB22" s="49" t="str">
        <f t="shared" si="41"/>
        <v/>
      </c>
      <c r="GC22" s="49" t="str">
        <f t="shared" si="41"/>
        <v/>
      </c>
      <c r="GD22" s="49" t="str">
        <f t="shared" si="41"/>
        <v/>
      </c>
      <c r="GE22" s="49" t="str">
        <f t="shared" si="41"/>
        <v/>
      </c>
      <c r="GF22" s="49" t="str">
        <f t="shared" si="41"/>
        <v/>
      </c>
      <c r="GG22" s="49" t="str">
        <f t="shared" si="41"/>
        <v/>
      </c>
      <c r="GH22" s="49" t="str">
        <f t="shared" si="41"/>
        <v/>
      </c>
      <c r="GI22" s="49" t="str">
        <f t="shared" si="41"/>
        <v/>
      </c>
      <c r="GJ22" s="49" t="str">
        <f t="shared" si="41"/>
        <v/>
      </c>
      <c r="GK22" s="49" t="str">
        <f t="shared" si="41"/>
        <v/>
      </c>
      <c r="GL22" s="49" t="str">
        <f t="shared" si="42"/>
        <v/>
      </c>
      <c r="GM22" s="49" t="str">
        <f t="shared" si="42"/>
        <v/>
      </c>
      <c r="GN22" s="49" t="str">
        <f t="shared" si="42"/>
        <v/>
      </c>
      <c r="GO22" s="49" t="str">
        <f t="shared" si="42"/>
        <v/>
      </c>
      <c r="GP22" s="49" t="str">
        <f t="shared" si="42"/>
        <v/>
      </c>
      <c r="GQ22" s="49" t="str">
        <f t="shared" si="42"/>
        <v/>
      </c>
      <c r="GR22" s="49" t="str">
        <f t="shared" si="42"/>
        <v/>
      </c>
      <c r="GS22" s="49" t="str">
        <f t="shared" si="42"/>
        <v/>
      </c>
      <c r="GT22" s="49" t="str">
        <f t="shared" si="42"/>
        <v/>
      </c>
      <c r="GU22" s="49" t="str">
        <f t="shared" si="42"/>
        <v/>
      </c>
      <c r="GV22" s="49" t="str">
        <f t="shared" si="42"/>
        <v/>
      </c>
      <c r="GW22" s="49" t="str">
        <f t="shared" si="42"/>
        <v/>
      </c>
      <c r="GX22" s="49" t="str">
        <f t="shared" si="42"/>
        <v/>
      </c>
      <c r="GY22" s="49" t="str">
        <f t="shared" si="42"/>
        <v/>
      </c>
      <c r="GZ22" s="49" t="str">
        <f t="shared" si="42"/>
        <v/>
      </c>
      <c r="HA22" s="49" t="str">
        <f t="shared" si="42"/>
        <v/>
      </c>
      <c r="HB22" s="49" t="str">
        <f t="shared" si="43"/>
        <v/>
      </c>
      <c r="HC22" s="49" t="str">
        <f t="shared" si="43"/>
        <v/>
      </c>
      <c r="HD22" s="49" t="str">
        <f t="shared" si="43"/>
        <v/>
      </c>
      <c r="HE22" s="49" t="str">
        <f t="shared" si="43"/>
        <v/>
      </c>
      <c r="HF22" s="49" t="str">
        <f t="shared" si="43"/>
        <v/>
      </c>
      <c r="HG22" s="49" t="str">
        <f t="shared" si="43"/>
        <v/>
      </c>
      <c r="HH22" s="49" t="str">
        <f t="shared" si="43"/>
        <v/>
      </c>
      <c r="HI22" s="49" t="str">
        <f t="shared" si="43"/>
        <v/>
      </c>
      <c r="HJ22" s="49" t="str">
        <f t="shared" si="43"/>
        <v/>
      </c>
      <c r="HK22" s="49" t="str">
        <f t="shared" si="43"/>
        <v/>
      </c>
      <c r="HL22" s="49" t="str">
        <f t="shared" si="43"/>
        <v/>
      </c>
      <c r="HM22" s="49" t="str">
        <f t="shared" si="43"/>
        <v/>
      </c>
      <c r="HN22" s="49" t="str">
        <f t="shared" si="43"/>
        <v/>
      </c>
      <c r="HO22" s="49" t="str">
        <f t="shared" si="43"/>
        <v/>
      </c>
      <c r="HP22" s="49" t="str">
        <f t="shared" si="43"/>
        <v/>
      </c>
      <c r="HQ22" s="49" t="str">
        <f t="shared" si="43"/>
        <v/>
      </c>
      <c r="HR22" s="49" t="str">
        <f t="shared" si="44"/>
        <v/>
      </c>
      <c r="HS22" s="49" t="str">
        <f t="shared" si="16"/>
        <v/>
      </c>
      <c r="HT22" s="49" t="str">
        <f t="shared" si="16"/>
        <v/>
      </c>
      <c r="HU22" s="49" t="str">
        <f t="shared" si="16"/>
        <v/>
      </c>
      <c r="HV22" s="49" t="str">
        <f t="shared" si="16"/>
        <v/>
      </c>
      <c r="HW22" s="169" t="e">
        <f t="shared" si="54"/>
        <v>#N/A</v>
      </c>
      <c r="HX22" s="169" t="e">
        <f t="shared" si="54"/>
        <v>#N/A</v>
      </c>
      <c r="HY22" s="169" t="e">
        <f t="shared" si="54"/>
        <v>#N/A</v>
      </c>
      <c r="HZ22" s="169" t="e">
        <f t="shared" si="54"/>
        <v>#N/A</v>
      </c>
      <c r="IA22" s="169" t="e">
        <f t="shared" si="45"/>
        <v>#N/A</v>
      </c>
      <c r="IB22" s="169" t="e">
        <f t="shared" si="45"/>
        <v>#N/A</v>
      </c>
      <c r="IC22" s="169" t="e">
        <f t="shared" si="45"/>
        <v>#N/A</v>
      </c>
      <c r="ID22" s="169" t="e">
        <f t="shared" si="45"/>
        <v>#N/A</v>
      </c>
      <c r="IE22" s="169" t="e">
        <f t="shared" si="45"/>
        <v>#N/A</v>
      </c>
      <c r="IF22" s="169" t="e">
        <f t="shared" si="45"/>
        <v>#N/A</v>
      </c>
      <c r="IG22" s="169" t="e">
        <f t="shared" si="45"/>
        <v>#N/A</v>
      </c>
      <c r="IH22" s="169" t="e">
        <f t="shared" si="45"/>
        <v>#N/A</v>
      </c>
      <c r="II22" s="169" t="e">
        <f t="shared" si="45"/>
        <v>#N/A</v>
      </c>
      <c r="IJ22" s="169" t="e">
        <f t="shared" si="45"/>
        <v>#N/A</v>
      </c>
      <c r="IK22" s="169" t="e">
        <f t="shared" si="45"/>
        <v>#N/A</v>
      </c>
      <c r="IL22" s="169" t="e">
        <f t="shared" si="45"/>
        <v>#N/A</v>
      </c>
      <c r="IM22" s="169" t="e">
        <f t="shared" si="45"/>
        <v>#N/A</v>
      </c>
      <c r="IN22" s="169" t="e">
        <f t="shared" si="45"/>
        <v>#N/A</v>
      </c>
      <c r="IO22" s="169" t="e">
        <f t="shared" si="45"/>
        <v>#N/A</v>
      </c>
      <c r="IP22" s="169" t="e">
        <f t="shared" si="45"/>
        <v>#N/A</v>
      </c>
      <c r="IQ22" s="169" t="e">
        <f t="shared" si="55"/>
        <v>#N/A</v>
      </c>
      <c r="IR22" s="169" t="e">
        <f t="shared" si="55"/>
        <v>#N/A</v>
      </c>
      <c r="IS22" s="169" t="e">
        <f t="shared" si="55"/>
        <v>#N/A</v>
      </c>
      <c r="IT22" s="169" t="e">
        <f t="shared" si="55"/>
        <v>#N/A</v>
      </c>
      <c r="IU22" s="169" t="e">
        <f t="shared" si="55"/>
        <v>#N/A</v>
      </c>
      <c r="IV22" s="169" t="e">
        <f t="shared" si="55"/>
        <v>#N/A</v>
      </c>
      <c r="IW22" s="169" t="e">
        <f t="shared" si="55"/>
        <v>#N/A</v>
      </c>
      <c r="IX22" s="169" t="e">
        <f t="shared" si="55"/>
        <v>#N/A</v>
      </c>
      <c r="IY22" s="169" t="e">
        <f t="shared" si="55"/>
        <v>#N/A</v>
      </c>
      <c r="IZ22" s="169" t="e">
        <f t="shared" si="55"/>
        <v>#N/A</v>
      </c>
      <c r="JA22" s="169" t="e">
        <f t="shared" si="55"/>
        <v>#N/A</v>
      </c>
      <c r="JB22" s="169" t="e">
        <f t="shared" si="55"/>
        <v>#N/A</v>
      </c>
      <c r="JC22" s="169" t="e">
        <f t="shared" si="55"/>
        <v>#N/A</v>
      </c>
      <c r="JD22" s="169" t="e">
        <f t="shared" si="55"/>
        <v>#N/A</v>
      </c>
      <c r="JE22" s="169" t="e">
        <f t="shared" si="55"/>
        <v>#N/A</v>
      </c>
      <c r="JF22" s="169" t="e">
        <f t="shared" si="55"/>
        <v>#N/A</v>
      </c>
      <c r="JG22" s="169" t="e">
        <f t="shared" si="56"/>
        <v>#N/A</v>
      </c>
      <c r="JH22" s="169" t="e">
        <f t="shared" si="56"/>
        <v>#N/A</v>
      </c>
      <c r="JI22" s="169" t="e">
        <f t="shared" si="56"/>
        <v>#N/A</v>
      </c>
      <c r="JJ22" s="169" t="e">
        <f t="shared" si="56"/>
        <v>#N/A</v>
      </c>
      <c r="JK22" s="169" t="e">
        <f t="shared" si="56"/>
        <v>#N/A</v>
      </c>
      <c r="JL22" s="169" t="e">
        <f t="shared" si="56"/>
        <v>#N/A</v>
      </c>
      <c r="JM22" s="169" t="e">
        <f t="shared" si="56"/>
        <v>#N/A</v>
      </c>
      <c r="JN22" s="169" t="e">
        <f t="shared" si="56"/>
        <v>#N/A</v>
      </c>
      <c r="JO22" s="169" t="e">
        <f t="shared" si="56"/>
        <v>#N/A</v>
      </c>
      <c r="JP22" s="169" t="e">
        <f t="shared" si="56"/>
        <v>#N/A</v>
      </c>
      <c r="JQ22" s="169" t="e">
        <f t="shared" si="56"/>
        <v>#N/A</v>
      </c>
      <c r="JR22" s="169" t="e">
        <f t="shared" si="56"/>
        <v>#N/A</v>
      </c>
      <c r="JS22" s="169" t="e">
        <f t="shared" si="56"/>
        <v>#N/A</v>
      </c>
      <c r="JT22" s="169" t="e">
        <f t="shared" si="56"/>
        <v>#N/A</v>
      </c>
      <c r="JU22" s="169" t="e">
        <f t="shared" si="56"/>
        <v>#N/A</v>
      </c>
      <c r="JV22" s="169" t="e">
        <f t="shared" si="56"/>
        <v>#N/A</v>
      </c>
      <c r="JW22" s="169" t="e">
        <f t="shared" si="46"/>
        <v>#N/A</v>
      </c>
      <c r="JX22" s="169" t="e">
        <f t="shared" si="46"/>
        <v>#N/A</v>
      </c>
      <c r="JY22" s="169" t="e">
        <f t="shared" si="46"/>
        <v>#N/A</v>
      </c>
      <c r="JZ22" s="169" t="e">
        <f t="shared" si="46"/>
        <v>#N/A</v>
      </c>
      <c r="KA22" s="169" t="e">
        <f t="shared" si="46"/>
        <v>#N/A</v>
      </c>
      <c r="KB22" s="169" t="e">
        <f t="shared" si="46"/>
        <v>#N/A</v>
      </c>
      <c r="KC22" s="169" t="e">
        <f t="shared" si="46"/>
        <v>#N/A</v>
      </c>
      <c r="KD22" s="169" t="e">
        <f t="shared" si="46"/>
        <v>#N/A</v>
      </c>
      <c r="KE22" s="169" t="e">
        <f t="shared" si="46"/>
        <v>#N/A</v>
      </c>
      <c r="KF22" s="169" t="e">
        <f t="shared" si="46"/>
        <v>#N/A</v>
      </c>
      <c r="KG22" s="169" t="e">
        <f t="shared" si="46"/>
        <v>#N/A</v>
      </c>
      <c r="KH22" s="169" t="e">
        <f t="shared" si="57"/>
        <v>#N/A</v>
      </c>
      <c r="KI22" s="169" t="e">
        <f t="shared" si="57"/>
        <v>#N/A</v>
      </c>
      <c r="KJ22" s="169" t="e">
        <f t="shared" si="57"/>
        <v>#N/A</v>
      </c>
      <c r="KK22" s="169" t="e">
        <f t="shared" si="57"/>
        <v>#N/A</v>
      </c>
      <c r="KL22" s="169" t="e">
        <f t="shared" si="57"/>
        <v>#N/A</v>
      </c>
      <c r="KM22" s="169" t="e">
        <f t="shared" si="47"/>
        <v>#N/A</v>
      </c>
      <c r="KN22" s="169" t="e">
        <f t="shared" si="47"/>
        <v>#N/A</v>
      </c>
      <c r="KO22" s="169" t="e">
        <f t="shared" si="47"/>
        <v>#N/A</v>
      </c>
      <c r="KP22" s="169" t="e">
        <f t="shared" si="47"/>
        <v>#N/A</v>
      </c>
      <c r="KQ22" s="169" t="e">
        <f t="shared" si="47"/>
        <v>#N/A</v>
      </c>
      <c r="KR22" s="169" t="e">
        <f t="shared" si="47"/>
        <v>#N/A</v>
      </c>
      <c r="KS22" s="169" t="e">
        <f t="shared" si="47"/>
        <v>#N/A</v>
      </c>
      <c r="KT22" s="169" t="e">
        <f t="shared" si="47"/>
        <v>#N/A</v>
      </c>
      <c r="KU22" s="169" t="e">
        <f t="shared" si="47"/>
        <v>#N/A</v>
      </c>
      <c r="KV22" s="169" t="e">
        <f t="shared" si="47"/>
        <v>#N/A</v>
      </c>
      <c r="KW22" s="169" t="e">
        <f t="shared" si="47"/>
        <v>#N/A</v>
      </c>
      <c r="KX22" s="169" t="e">
        <f t="shared" si="47"/>
        <v>#N/A</v>
      </c>
      <c r="KY22" s="169" t="e">
        <f t="shared" si="47"/>
        <v>#N/A</v>
      </c>
      <c r="KZ22" s="169" t="e">
        <f t="shared" si="47"/>
        <v>#N/A</v>
      </c>
      <c r="LA22" s="169" t="e">
        <f t="shared" si="47"/>
        <v>#N/A</v>
      </c>
      <c r="LB22" s="169" t="e">
        <f t="shared" si="47"/>
        <v>#N/A</v>
      </c>
      <c r="LC22" s="169" t="e">
        <f t="shared" si="58"/>
        <v>#N/A</v>
      </c>
      <c r="LD22" s="169" t="e">
        <f t="shared" si="58"/>
        <v>#N/A</v>
      </c>
      <c r="LE22" s="169" t="e">
        <f t="shared" si="58"/>
        <v>#N/A</v>
      </c>
      <c r="LF22" s="169" t="e">
        <f t="shared" si="58"/>
        <v>#N/A</v>
      </c>
      <c r="LG22" s="169" t="e">
        <f t="shared" si="58"/>
        <v>#N/A</v>
      </c>
      <c r="LH22" s="169" t="e">
        <f t="shared" si="58"/>
        <v>#N/A</v>
      </c>
      <c r="LI22" s="169" t="e">
        <f t="shared" si="58"/>
        <v>#N/A</v>
      </c>
      <c r="LJ22" s="169" t="e">
        <f t="shared" si="58"/>
        <v>#N/A</v>
      </c>
      <c r="LK22" s="169" t="e">
        <f t="shared" si="58"/>
        <v>#N/A</v>
      </c>
      <c r="LL22" s="169" t="e">
        <f t="shared" si="58"/>
        <v>#N/A</v>
      </c>
      <c r="LM22" s="169" t="e">
        <f t="shared" si="58"/>
        <v>#N/A</v>
      </c>
      <c r="LN22" s="169" t="e">
        <f t="shared" si="58"/>
        <v>#N/A</v>
      </c>
      <c r="LO22" s="169" t="e">
        <f t="shared" si="58"/>
        <v>#N/A</v>
      </c>
      <c r="LP22" s="169" t="e">
        <f t="shared" si="58"/>
        <v>#N/A</v>
      </c>
      <c r="LQ22" s="169" t="e">
        <f t="shared" si="58"/>
        <v>#N/A</v>
      </c>
      <c r="LR22" s="169" t="e">
        <f t="shared" si="58"/>
        <v>#N/A</v>
      </c>
      <c r="LS22" s="169" t="e">
        <f t="shared" si="59"/>
        <v>#N/A</v>
      </c>
      <c r="LT22" s="169" t="e">
        <f t="shared" si="59"/>
        <v>#N/A</v>
      </c>
      <c r="LU22" s="169" t="e">
        <f t="shared" si="59"/>
        <v>#N/A</v>
      </c>
      <c r="LV22" s="169" t="e">
        <f t="shared" si="59"/>
        <v>#N/A</v>
      </c>
      <c r="LW22" s="169" t="e">
        <f t="shared" si="59"/>
        <v>#N/A</v>
      </c>
      <c r="LX22" s="169" t="e">
        <f t="shared" si="59"/>
        <v>#N/A</v>
      </c>
      <c r="LY22" s="169" t="e">
        <f t="shared" si="59"/>
        <v>#N/A</v>
      </c>
      <c r="LZ22" s="169" t="e">
        <f t="shared" si="59"/>
        <v>#N/A</v>
      </c>
      <c r="MA22" s="169" t="e">
        <f t="shared" si="59"/>
        <v>#N/A</v>
      </c>
      <c r="MB22" s="169" t="e">
        <f t="shared" si="59"/>
        <v>#N/A</v>
      </c>
      <c r="MC22" s="169" t="e">
        <f t="shared" si="59"/>
        <v>#N/A</v>
      </c>
      <c r="MD22" s="169" t="e">
        <f t="shared" si="59"/>
        <v>#N/A</v>
      </c>
      <c r="ME22" s="169" t="e">
        <f t="shared" si="59"/>
        <v>#N/A</v>
      </c>
      <c r="MF22" s="169" t="e">
        <f t="shared" si="59"/>
        <v>#N/A</v>
      </c>
      <c r="MG22" s="169" t="e">
        <f t="shared" si="59"/>
        <v>#N/A</v>
      </c>
      <c r="MH22" s="169" t="e">
        <f t="shared" si="59"/>
        <v>#N/A</v>
      </c>
      <c r="MI22" s="169" t="e">
        <f t="shared" si="48"/>
        <v>#N/A</v>
      </c>
      <c r="MJ22" s="169" t="e">
        <f t="shared" si="48"/>
        <v>#N/A</v>
      </c>
      <c r="MK22" s="169" t="e">
        <f t="shared" si="48"/>
        <v>#N/A</v>
      </c>
      <c r="ML22" s="169" t="e">
        <f t="shared" si="48"/>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60"/>
        <v>#N/A</v>
      </c>
      <c r="MU22" s="169" t="e">
        <f t="shared" si="60"/>
        <v>#N/A</v>
      </c>
      <c r="MV22" s="169" t="e">
        <f t="shared" si="60"/>
        <v>#N/A</v>
      </c>
      <c r="MW22" s="169" t="e">
        <f t="shared" si="60"/>
        <v>#N/A</v>
      </c>
      <c r="MX22" s="169" t="e">
        <f t="shared" si="60"/>
        <v>#N/A</v>
      </c>
      <c r="MY22" s="169" t="e">
        <f t="shared" si="49"/>
        <v>#N/A</v>
      </c>
      <c r="MZ22" s="169" t="e">
        <f t="shared" si="49"/>
        <v>#N/A</v>
      </c>
      <c r="NA22" s="169" t="e">
        <f t="shared" si="49"/>
        <v>#N/A</v>
      </c>
      <c r="NB22" s="169" t="e">
        <f t="shared" si="49"/>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61"/>
        <v>#N/A</v>
      </c>
      <c r="NP22" s="169" t="e">
        <f t="shared" si="61"/>
        <v>#N/A</v>
      </c>
      <c r="NQ22" s="169" t="e">
        <f t="shared" si="61"/>
        <v>#N/A</v>
      </c>
      <c r="NR22" s="169" t="e">
        <f t="shared" si="61"/>
        <v>#N/A</v>
      </c>
      <c r="NS22" s="169" t="e">
        <f t="shared" si="61"/>
        <v>#N/A</v>
      </c>
      <c r="NT22" s="169" t="e">
        <f t="shared" si="61"/>
        <v>#N/A</v>
      </c>
      <c r="NU22" s="169" t="e">
        <f t="shared" si="61"/>
        <v>#N/A</v>
      </c>
      <c r="NV22" s="169" t="e">
        <f t="shared" si="61"/>
        <v>#N/A</v>
      </c>
      <c r="NW22" s="169" t="e">
        <f t="shared" si="61"/>
        <v>#N/A</v>
      </c>
      <c r="NX22" s="169" t="e">
        <f t="shared" si="61"/>
        <v>#N/A</v>
      </c>
      <c r="NY22" s="169" t="e">
        <f t="shared" si="61"/>
        <v>#N/A</v>
      </c>
      <c r="NZ22" s="169" t="e">
        <f t="shared" si="61"/>
        <v>#N/A</v>
      </c>
      <c r="OA22" s="169" t="e">
        <f t="shared" si="61"/>
        <v>#N/A</v>
      </c>
      <c r="OB22" s="169" t="e">
        <f t="shared" si="61"/>
        <v>#N/A</v>
      </c>
      <c r="OC22" s="169" t="e">
        <f t="shared" si="61"/>
        <v>#N/A</v>
      </c>
      <c r="OD22" s="169" t="e">
        <f t="shared" si="61"/>
        <v>#N/A</v>
      </c>
      <c r="OE22" s="169" t="e">
        <f t="shared" si="62"/>
        <v>#N/A</v>
      </c>
      <c r="OF22" s="169" t="e">
        <f t="shared" si="62"/>
        <v>#N/A</v>
      </c>
      <c r="OG22" s="169" t="e">
        <f t="shared" si="62"/>
        <v>#N/A</v>
      </c>
      <c r="OH22" s="169" t="e">
        <f t="shared" si="62"/>
        <v>#N/A</v>
      </c>
      <c r="OI22" s="169" t="e">
        <f t="shared" si="62"/>
        <v>#N/A</v>
      </c>
      <c r="OJ22" s="169" t="e">
        <f t="shared" si="62"/>
        <v>#N/A</v>
      </c>
      <c r="OK22" s="169" t="e">
        <f t="shared" si="62"/>
        <v>#N/A</v>
      </c>
      <c r="OL22" s="169" t="e">
        <f t="shared" si="62"/>
        <v>#N/A</v>
      </c>
      <c r="OM22" s="169" t="e">
        <f t="shared" si="62"/>
        <v>#N/A</v>
      </c>
      <c r="ON22" s="169" t="e">
        <f t="shared" si="62"/>
        <v>#N/A</v>
      </c>
      <c r="OO22" s="169" t="e">
        <f t="shared" si="62"/>
        <v>#N/A</v>
      </c>
      <c r="OP22" s="169" t="e">
        <f t="shared" si="62"/>
        <v>#N/A</v>
      </c>
      <c r="OQ22" s="169" t="e">
        <f t="shared" si="62"/>
        <v>#N/A</v>
      </c>
      <c r="OR22" s="169" t="e">
        <f t="shared" si="62"/>
        <v>#N/A</v>
      </c>
      <c r="OS22" s="169" t="e">
        <f t="shared" si="62"/>
        <v>#N/A</v>
      </c>
      <c r="OT22" s="169" t="e">
        <f t="shared" si="62"/>
        <v>#N/A</v>
      </c>
      <c r="OU22" s="169" t="e">
        <f t="shared" si="50"/>
        <v>#N/A</v>
      </c>
      <c r="OV22" s="169" t="e">
        <f t="shared" si="50"/>
        <v>#N/A</v>
      </c>
      <c r="OW22" s="169" t="e">
        <f t="shared" si="50"/>
        <v>#N/A</v>
      </c>
      <c r="OX22" s="169" t="e">
        <f t="shared" si="50"/>
        <v>#N/A</v>
      </c>
      <c r="OY22" s="169" t="e">
        <f t="shared" si="50"/>
        <v>#N/A</v>
      </c>
      <c r="OZ22" s="169" t="e">
        <f t="shared" si="50"/>
        <v>#N/A</v>
      </c>
      <c r="PA22" s="169" t="e">
        <f t="shared" si="50"/>
        <v>#N/A</v>
      </c>
      <c r="PB22" s="169" t="e">
        <f t="shared" si="50"/>
        <v>#N/A</v>
      </c>
      <c r="PC22" s="169" t="e">
        <f t="shared" si="50"/>
        <v>#N/A</v>
      </c>
      <c r="PD22" s="169" t="e">
        <f t="shared" si="50"/>
        <v>#N/A</v>
      </c>
      <c r="PE22" s="169" t="e">
        <f t="shared" si="50"/>
        <v>#N/A</v>
      </c>
      <c r="PF22" s="169" t="e">
        <f t="shared" si="63"/>
        <v>#N/A</v>
      </c>
      <c r="PG22" s="169" t="e">
        <f t="shared" si="63"/>
        <v>#N/A</v>
      </c>
      <c r="PH22" s="169" t="e">
        <f t="shared" si="63"/>
        <v>#N/A</v>
      </c>
      <c r="PI22" s="169" t="e">
        <f t="shared" si="63"/>
        <v>#N/A</v>
      </c>
      <c r="PJ22" s="169" t="e">
        <f t="shared" si="63"/>
        <v>#N/A</v>
      </c>
      <c r="PK22" s="169" t="e">
        <f t="shared" si="63"/>
        <v>#N/A</v>
      </c>
      <c r="PL22" s="169" t="e">
        <f t="shared" si="63"/>
        <v>#N/A</v>
      </c>
      <c r="PM22" s="169" t="e">
        <f t="shared" si="63"/>
        <v>#N/A</v>
      </c>
      <c r="PN22" s="169" t="e">
        <f t="shared" si="63"/>
        <v>#N/A</v>
      </c>
      <c r="PO22" s="169" t="e">
        <f t="shared" si="63"/>
        <v>#N/A</v>
      </c>
    </row>
    <row r="23" spans="1:431" hidden="1" x14ac:dyDescent="0.75">
      <c r="A23" s="390"/>
      <c r="B23" s="396" t="str">
        <f>IF($R23="","",ROUND(_xlfn.NORM.INV(ABS(VLOOKUP($T$1,VLookups!$A$43:$B$44,2,FALSE)-B$2),$N23,$R23),0))</f>
        <v/>
      </c>
      <c r="C23" s="403" t="str">
        <f>IF(OR(D22="",B23=""),"",WORKDAY(C22,B22,$B$109:$B$148))</f>
        <v/>
      </c>
      <c r="D23" s="404" t="str">
        <f>IFERROR(IF(B23="","",WORKDAY(C23,B23-1,$B$109:$B$148)),"")</f>
        <v/>
      </c>
      <c r="E23" s="109"/>
      <c r="F23" s="117"/>
      <c r="G23" s="122" t="str">
        <f t="shared" si="30"/>
        <v/>
      </c>
      <c r="H23" s="95"/>
      <c r="I23" s="122" t="str">
        <f t="shared" si="31"/>
        <v/>
      </c>
      <c r="J23" s="117"/>
      <c r="K23" s="110"/>
      <c r="L23" s="124" t="str">
        <f t="shared" si="0"/>
        <v/>
      </c>
      <c r="M23" s="124" t="str">
        <f t="shared" si="1"/>
        <v/>
      </c>
      <c r="N23" s="73" t="str">
        <f t="shared" si="32"/>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7"/>
        <v/>
      </c>
      <c r="AF23" s="49" t="str">
        <f t="shared" si="37"/>
        <v/>
      </c>
      <c r="AG23" s="49" t="str">
        <f t="shared" si="37"/>
        <v/>
      </c>
      <c r="AH23" s="49" t="str">
        <f t="shared" si="37"/>
        <v/>
      </c>
      <c r="AI23" s="49" t="str">
        <f t="shared" si="37"/>
        <v/>
      </c>
      <c r="AJ23" s="49" t="str">
        <f t="shared" si="37"/>
        <v/>
      </c>
      <c r="AK23" s="49" t="str">
        <f t="shared" si="37"/>
        <v/>
      </c>
      <c r="AL23" s="49" t="str">
        <f t="shared" si="37"/>
        <v/>
      </c>
      <c r="AM23" s="49" t="str">
        <f t="shared" si="37"/>
        <v/>
      </c>
      <c r="AN23" s="49" t="str">
        <f t="shared" si="37"/>
        <v/>
      </c>
      <c r="AO23" s="49" t="str">
        <f t="shared" si="37"/>
        <v/>
      </c>
      <c r="AP23" s="49" t="str">
        <f t="shared" si="37"/>
        <v/>
      </c>
      <c r="AQ23" s="49" t="str">
        <f t="shared" si="37"/>
        <v/>
      </c>
      <c r="AR23" s="49" t="str">
        <f t="shared" si="37"/>
        <v/>
      </c>
      <c r="AS23" s="49" t="str">
        <f t="shared" si="37"/>
        <v/>
      </c>
      <c r="AT23" s="49" t="str">
        <f t="shared" si="37"/>
        <v/>
      </c>
      <c r="AU23" s="49" t="str">
        <f t="shared" si="37"/>
        <v/>
      </c>
      <c r="AV23" s="49" t="str">
        <f t="shared" si="37"/>
        <v/>
      </c>
      <c r="AW23" s="49" t="str">
        <f t="shared" si="37"/>
        <v/>
      </c>
      <c r="AX23" s="49" t="str">
        <f t="shared" si="37"/>
        <v/>
      </c>
      <c r="AY23" s="49" t="str">
        <f t="shared" si="37"/>
        <v/>
      </c>
      <c r="AZ23" s="49" t="str">
        <f t="shared" si="37"/>
        <v/>
      </c>
      <c r="BA23" s="49" t="str">
        <f t="shared" si="37"/>
        <v/>
      </c>
      <c r="BB23" s="49" t="str">
        <f t="shared" si="37"/>
        <v/>
      </c>
      <c r="BC23" s="49" t="str">
        <f t="shared" si="37"/>
        <v/>
      </c>
      <c r="BD23" s="49" t="str">
        <f t="shared" si="37"/>
        <v/>
      </c>
      <c r="BE23" s="49" t="str">
        <f t="shared" si="37"/>
        <v/>
      </c>
      <c r="BF23" s="49" t="str">
        <f t="shared" si="37"/>
        <v/>
      </c>
      <c r="BG23" s="49" t="str">
        <f t="shared" si="37"/>
        <v/>
      </c>
      <c r="BH23" s="49" t="str">
        <f t="shared" si="37"/>
        <v/>
      </c>
      <c r="BI23" s="49" t="str">
        <f t="shared" si="37"/>
        <v/>
      </c>
      <c r="BJ23" s="49" t="str">
        <f t="shared" si="37"/>
        <v/>
      </c>
      <c r="BK23" s="49" t="str">
        <f t="shared" si="37"/>
        <v/>
      </c>
      <c r="BL23" s="49" t="str">
        <f t="shared" si="37"/>
        <v/>
      </c>
      <c r="BM23" s="49" t="str">
        <f t="shared" si="37"/>
        <v/>
      </c>
      <c r="BN23" s="49" t="str">
        <f t="shared" si="37"/>
        <v/>
      </c>
      <c r="BO23" s="49" t="str">
        <f t="shared" si="37"/>
        <v/>
      </c>
      <c r="BP23" s="49" t="str">
        <f t="shared" si="37"/>
        <v/>
      </c>
      <c r="BQ23" s="49" t="str">
        <f t="shared" si="37"/>
        <v/>
      </c>
      <c r="BR23" s="49" t="str">
        <f t="shared" si="37"/>
        <v/>
      </c>
      <c r="BS23" s="49" t="str">
        <f t="shared" si="37"/>
        <v/>
      </c>
      <c r="BT23" s="49" t="str">
        <f t="shared" si="37"/>
        <v/>
      </c>
      <c r="BU23" s="49" t="str">
        <f t="shared" si="37"/>
        <v/>
      </c>
      <c r="BV23" s="49" t="str">
        <f t="shared" si="37"/>
        <v/>
      </c>
      <c r="BW23" s="49" t="str">
        <f t="shared" si="37"/>
        <v/>
      </c>
      <c r="BX23" s="49" t="str">
        <f t="shared" si="37"/>
        <v/>
      </c>
      <c r="BY23" s="49" t="str">
        <f t="shared" si="37"/>
        <v/>
      </c>
      <c r="BZ23" s="49" t="str">
        <f t="shared" si="37"/>
        <v/>
      </c>
      <c r="CA23" s="49" t="str">
        <f t="shared" si="37"/>
        <v/>
      </c>
      <c r="CB23" s="49" t="str">
        <f t="shared" si="37"/>
        <v/>
      </c>
      <c r="CC23" s="49" t="str">
        <f t="shared" si="37"/>
        <v/>
      </c>
      <c r="CD23" s="49" t="str">
        <f t="shared" si="37"/>
        <v/>
      </c>
      <c r="CE23" s="49" t="str">
        <f t="shared" si="37"/>
        <v/>
      </c>
      <c r="CF23" s="49" t="str">
        <f t="shared" si="37"/>
        <v/>
      </c>
      <c r="CG23" s="49" t="str">
        <f t="shared" si="37"/>
        <v/>
      </c>
      <c r="CH23" s="49" t="str">
        <f t="shared" si="37"/>
        <v/>
      </c>
      <c r="CI23" s="49" t="str">
        <f t="shared" si="37"/>
        <v/>
      </c>
      <c r="CJ23" s="49" t="str">
        <f t="shared" si="37"/>
        <v/>
      </c>
      <c r="CK23" s="49" t="str">
        <f t="shared" si="37"/>
        <v/>
      </c>
      <c r="CL23" s="49" t="str">
        <f t="shared" si="37"/>
        <v/>
      </c>
      <c r="CM23" s="49" t="str">
        <f t="shared" si="37"/>
        <v/>
      </c>
      <c r="CN23" s="49" t="str">
        <f t="shared" si="37"/>
        <v/>
      </c>
      <c r="CO23" s="49" t="str">
        <f t="shared" ref="CO23:CP23" si="64">IF(ISNONTEXT($AC23),CP23-$AC23,"")</f>
        <v/>
      </c>
      <c r="CP23" s="49" t="str">
        <f t="shared" si="64"/>
        <v/>
      </c>
      <c r="CQ23" s="49" t="str">
        <f t="shared" si="51"/>
        <v/>
      </c>
      <c r="CR23" s="49" t="str">
        <f t="shared" si="51"/>
        <v/>
      </c>
      <c r="CS23" s="49" t="str">
        <f t="shared" si="51"/>
        <v/>
      </c>
      <c r="CT23" s="49" t="str">
        <f t="shared" si="51"/>
        <v/>
      </c>
      <c r="CU23" s="49" t="str">
        <f t="shared" si="51"/>
        <v/>
      </c>
      <c r="CV23" s="49" t="str">
        <f t="shared" si="51"/>
        <v/>
      </c>
      <c r="CW23" s="49" t="str">
        <f t="shared" si="51"/>
        <v/>
      </c>
      <c r="CX23" s="49" t="str">
        <f t="shared" si="51"/>
        <v/>
      </c>
      <c r="CY23" s="49" t="str">
        <f t="shared" si="51"/>
        <v/>
      </c>
      <c r="CZ23" s="49" t="str">
        <f t="shared" si="51"/>
        <v/>
      </c>
      <c r="DA23" s="49" t="str">
        <f t="shared" si="51"/>
        <v/>
      </c>
      <c r="DB23" s="49" t="str">
        <f t="shared" si="51"/>
        <v/>
      </c>
      <c r="DC23" s="49" t="str">
        <f t="shared" si="51"/>
        <v/>
      </c>
      <c r="DD23" s="49" t="str">
        <f t="shared" si="51"/>
        <v/>
      </c>
      <c r="DE23" s="49" t="str">
        <f t="shared" si="51"/>
        <v/>
      </c>
      <c r="DF23" s="49" t="str">
        <f t="shared" si="51"/>
        <v/>
      </c>
      <c r="DG23" s="49" t="str">
        <f t="shared" si="38"/>
        <v/>
      </c>
      <c r="DH23" s="49" t="str">
        <f t="shared" si="38"/>
        <v/>
      </c>
      <c r="DI23" s="49" t="str">
        <f t="shared" si="38"/>
        <v/>
      </c>
      <c r="DJ23" s="49" t="str">
        <f t="shared" si="38"/>
        <v/>
      </c>
      <c r="DK23" s="49" t="str">
        <f t="shared" si="38"/>
        <v/>
      </c>
      <c r="DL23" s="49" t="str">
        <f t="shared" si="38"/>
        <v/>
      </c>
      <c r="DM23" s="49" t="str">
        <f t="shared" si="38"/>
        <v/>
      </c>
      <c r="DN23" s="49" t="str">
        <f t="shared" si="38"/>
        <v/>
      </c>
      <c r="DO23" s="49" t="str">
        <f t="shared" si="38"/>
        <v/>
      </c>
      <c r="DP23" s="49" t="str">
        <f t="shared" si="38"/>
        <v/>
      </c>
      <c r="DQ23" s="49" t="str">
        <f t="shared" si="38"/>
        <v/>
      </c>
      <c r="DR23" s="49" t="str">
        <f t="shared" si="38"/>
        <v/>
      </c>
      <c r="DS23" s="49" t="str">
        <f t="shared" si="38"/>
        <v/>
      </c>
      <c r="DT23" s="49" t="str">
        <f t="shared" si="38"/>
        <v/>
      </c>
      <c r="DU23" s="49" t="str">
        <f t="shared" si="38"/>
        <v/>
      </c>
      <c r="DV23" s="49" t="str">
        <f t="shared" si="52"/>
        <v/>
      </c>
      <c r="DW23" s="49" t="str">
        <f t="shared" si="52"/>
        <v/>
      </c>
      <c r="DX23" s="49" t="str">
        <f t="shared" si="52"/>
        <v/>
      </c>
      <c r="DY23" s="49" t="str">
        <f t="shared" si="52"/>
        <v/>
      </c>
      <c r="DZ23" s="183" t="str">
        <f t="shared" si="35"/>
        <v/>
      </c>
      <c r="EA23" s="49" t="str">
        <f t="shared" si="53"/>
        <v/>
      </c>
      <c r="EB23" s="49" t="str">
        <f t="shared" si="53"/>
        <v/>
      </c>
      <c r="EC23" s="49" t="str">
        <f t="shared" si="53"/>
        <v/>
      </c>
      <c r="ED23" s="49" t="str">
        <f t="shared" si="53"/>
        <v/>
      </c>
      <c r="EE23" s="49" t="str">
        <f t="shared" si="53"/>
        <v/>
      </c>
      <c r="EF23" s="49" t="str">
        <f t="shared" si="53"/>
        <v/>
      </c>
      <c r="EG23" s="49" t="str">
        <f t="shared" si="53"/>
        <v/>
      </c>
      <c r="EH23" s="49" t="str">
        <f t="shared" si="53"/>
        <v/>
      </c>
      <c r="EI23" s="49" t="str">
        <f t="shared" si="53"/>
        <v/>
      </c>
      <c r="EJ23" s="49" t="str">
        <f t="shared" si="53"/>
        <v/>
      </c>
      <c r="EK23" s="49" t="str">
        <f t="shared" si="53"/>
        <v/>
      </c>
      <c r="EL23" s="49" t="str">
        <f t="shared" si="53"/>
        <v/>
      </c>
      <c r="EM23" s="49" t="str">
        <f t="shared" si="53"/>
        <v/>
      </c>
      <c r="EN23" s="49" t="str">
        <f t="shared" si="53"/>
        <v/>
      </c>
      <c r="EO23" s="49" t="str">
        <f t="shared" si="53"/>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40"/>
        <v/>
      </c>
      <c r="FG23" s="49" t="str">
        <f t="shared" si="40"/>
        <v/>
      </c>
      <c r="FH23" s="49" t="str">
        <f t="shared" si="40"/>
        <v/>
      </c>
      <c r="FI23" s="49" t="str">
        <f t="shared" si="40"/>
        <v/>
      </c>
      <c r="FJ23" s="49" t="str">
        <f t="shared" si="40"/>
        <v/>
      </c>
      <c r="FK23" s="49" t="str">
        <f t="shared" si="40"/>
        <v/>
      </c>
      <c r="FL23" s="49" t="str">
        <f t="shared" si="40"/>
        <v/>
      </c>
      <c r="FM23" s="49" t="str">
        <f t="shared" si="40"/>
        <v/>
      </c>
      <c r="FN23" s="49" t="str">
        <f t="shared" si="40"/>
        <v/>
      </c>
      <c r="FO23" s="49" t="str">
        <f t="shared" si="40"/>
        <v/>
      </c>
      <c r="FP23" s="49" t="str">
        <f t="shared" si="40"/>
        <v/>
      </c>
      <c r="FQ23" s="49" t="str">
        <f t="shared" si="40"/>
        <v/>
      </c>
      <c r="FR23" s="49" t="str">
        <f t="shared" si="40"/>
        <v/>
      </c>
      <c r="FS23" s="49" t="str">
        <f t="shared" si="40"/>
        <v/>
      </c>
      <c r="FT23" s="49" t="str">
        <f t="shared" si="40"/>
        <v/>
      </c>
      <c r="FU23" s="49" t="str">
        <f t="shared" si="40"/>
        <v/>
      </c>
      <c r="FV23" s="49" t="str">
        <f t="shared" si="41"/>
        <v/>
      </c>
      <c r="FW23" s="49" t="str">
        <f t="shared" si="41"/>
        <v/>
      </c>
      <c r="FX23" s="49" t="str">
        <f t="shared" si="41"/>
        <v/>
      </c>
      <c r="FY23" s="49" t="str">
        <f t="shared" si="41"/>
        <v/>
      </c>
      <c r="FZ23" s="49" t="str">
        <f t="shared" si="41"/>
        <v/>
      </c>
      <c r="GA23" s="49" t="str">
        <f t="shared" si="41"/>
        <v/>
      </c>
      <c r="GB23" s="49" t="str">
        <f t="shared" si="41"/>
        <v/>
      </c>
      <c r="GC23" s="49" t="str">
        <f t="shared" si="41"/>
        <v/>
      </c>
      <c r="GD23" s="49" t="str">
        <f t="shared" si="41"/>
        <v/>
      </c>
      <c r="GE23" s="49" t="str">
        <f t="shared" si="41"/>
        <v/>
      </c>
      <c r="GF23" s="49" t="str">
        <f t="shared" si="41"/>
        <v/>
      </c>
      <c r="GG23" s="49" t="str">
        <f t="shared" si="41"/>
        <v/>
      </c>
      <c r="GH23" s="49" t="str">
        <f t="shared" si="41"/>
        <v/>
      </c>
      <c r="GI23" s="49" t="str">
        <f t="shared" si="41"/>
        <v/>
      </c>
      <c r="GJ23" s="49" t="str">
        <f t="shared" si="41"/>
        <v/>
      </c>
      <c r="GK23" s="49" t="str">
        <f t="shared" si="41"/>
        <v/>
      </c>
      <c r="GL23" s="49" t="str">
        <f t="shared" si="42"/>
        <v/>
      </c>
      <c r="GM23" s="49" t="str">
        <f t="shared" si="42"/>
        <v/>
      </c>
      <c r="GN23" s="49" t="str">
        <f t="shared" si="42"/>
        <v/>
      </c>
      <c r="GO23" s="49" t="str">
        <f t="shared" si="42"/>
        <v/>
      </c>
      <c r="GP23" s="49" t="str">
        <f t="shared" si="42"/>
        <v/>
      </c>
      <c r="GQ23" s="49" t="str">
        <f t="shared" si="42"/>
        <v/>
      </c>
      <c r="GR23" s="49" t="str">
        <f t="shared" si="42"/>
        <v/>
      </c>
      <c r="GS23" s="49" t="str">
        <f t="shared" si="42"/>
        <v/>
      </c>
      <c r="GT23" s="49" t="str">
        <f t="shared" si="42"/>
        <v/>
      </c>
      <c r="GU23" s="49" t="str">
        <f t="shared" si="42"/>
        <v/>
      </c>
      <c r="GV23" s="49" t="str">
        <f t="shared" si="42"/>
        <v/>
      </c>
      <c r="GW23" s="49" t="str">
        <f t="shared" si="42"/>
        <v/>
      </c>
      <c r="GX23" s="49" t="str">
        <f t="shared" si="42"/>
        <v/>
      </c>
      <c r="GY23" s="49" t="str">
        <f t="shared" si="42"/>
        <v/>
      </c>
      <c r="GZ23" s="49" t="str">
        <f t="shared" si="42"/>
        <v/>
      </c>
      <c r="HA23" s="49" t="str">
        <f t="shared" si="42"/>
        <v/>
      </c>
      <c r="HB23" s="49" t="str">
        <f t="shared" si="43"/>
        <v/>
      </c>
      <c r="HC23" s="49" t="str">
        <f t="shared" si="43"/>
        <v/>
      </c>
      <c r="HD23" s="49" t="str">
        <f t="shared" si="43"/>
        <v/>
      </c>
      <c r="HE23" s="49" t="str">
        <f t="shared" si="43"/>
        <v/>
      </c>
      <c r="HF23" s="49" t="str">
        <f t="shared" si="43"/>
        <v/>
      </c>
      <c r="HG23" s="49" t="str">
        <f t="shared" si="43"/>
        <v/>
      </c>
      <c r="HH23" s="49" t="str">
        <f t="shared" si="43"/>
        <v/>
      </c>
      <c r="HI23" s="49" t="str">
        <f t="shared" si="43"/>
        <v/>
      </c>
      <c r="HJ23" s="49" t="str">
        <f t="shared" si="43"/>
        <v/>
      </c>
      <c r="HK23" s="49" t="str">
        <f t="shared" si="43"/>
        <v/>
      </c>
      <c r="HL23" s="49" t="str">
        <f t="shared" si="43"/>
        <v/>
      </c>
      <c r="HM23" s="49" t="str">
        <f t="shared" si="43"/>
        <v/>
      </c>
      <c r="HN23" s="49" t="str">
        <f t="shared" si="43"/>
        <v/>
      </c>
      <c r="HO23" s="49" t="str">
        <f t="shared" si="43"/>
        <v/>
      </c>
      <c r="HP23" s="49" t="str">
        <f t="shared" si="43"/>
        <v/>
      </c>
      <c r="HQ23" s="49" t="str">
        <f t="shared" si="43"/>
        <v/>
      </c>
      <c r="HR23" s="49" t="str">
        <f t="shared" si="44"/>
        <v/>
      </c>
      <c r="HS23" s="49" t="str">
        <f t="shared" si="16"/>
        <v/>
      </c>
      <c r="HT23" s="49" t="str">
        <f t="shared" si="16"/>
        <v/>
      </c>
      <c r="HU23" s="49" t="str">
        <f t="shared" si="16"/>
        <v/>
      </c>
      <c r="HV23" s="49" t="str">
        <f t="shared" si="16"/>
        <v/>
      </c>
      <c r="HW23" s="169" t="e">
        <f t="shared" si="54"/>
        <v>#N/A</v>
      </c>
      <c r="HX23" s="169" t="e">
        <f t="shared" si="54"/>
        <v>#N/A</v>
      </c>
      <c r="HY23" s="169" t="e">
        <f t="shared" si="54"/>
        <v>#N/A</v>
      </c>
      <c r="HZ23" s="169" t="e">
        <f t="shared" si="54"/>
        <v>#N/A</v>
      </c>
      <c r="IA23" s="169" t="e">
        <f t="shared" si="45"/>
        <v>#N/A</v>
      </c>
      <c r="IB23" s="169" t="e">
        <f t="shared" si="45"/>
        <v>#N/A</v>
      </c>
      <c r="IC23" s="169" t="e">
        <f t="shared" si="45"/>
        <v>#N/A</v>
      </c>
      <c r="ID23" s="169" t="e">
        <f t="shared" si="45"/>
        <v>#N/A</v>
      </c>
      <c r="IE23" s="169" t="e">
        <f t="shared" si="45"/>
        <v>#N/A</v>
      </c>
      <c r="IF23" s="169" t="e">
        <f t="shared" si="45"/>
        <v>#N/A</v>
      </c>
      <c r="IG23" s="169" t="e">
        <f t="shared" si="45"/>
        <v>#N/A</v>
      </c>
      <c r="IH23" s="169" t="e">
        <f t="shared" si="45"/>
        <v>#N/A</v>
      </c>
      <c r="II23" s="169" t="e">
        <f t="shared" si="45"/>
        <v>#N/A</v>
      </c>
      <c r="IJ23" s="169" t="e">
        <f t="shared" si="45"/>
        <v>#N/A</v>
      </c>
      <c r="IK23" s="169" t="e">
        <f t="shared" si="45"/>
        <v>#N/A</v>
      </c>
      <c r="IL23" s="169" t="e">
        <f t="shared" si="45"/>
        <v>#N/A</v>
      </c>
      <c r="IM23" s="169" t="e">
        <f t="shared" si="45"/>
        <v>#N/A</v>
      </c>
      <c r="IN23" s="169" t="e">
        <f t="shared" si="45"/>
        <v>#N/A</v>
      </c>
      <c r="IO23" s="169" t="e">
        <f t="shared" si="45"/>
        <v>#N/A</v>
      </c>
      <c r="IP23" s="169" t="e">
        <f t="shared" si="45"/>
        <v>#N/A</v>
      </c>
      <c r="IQ23" s="169" t="e">
        <f t="shared" si="55"/>
        <v>#N/A</v>
      </c>
      <c r="IR23" s="169" t="e">
        <f t="shared" si="55"/>
        <v>#N/A</v>
      </c>
      <c r="IS23" s="169" t="e">
        <f t="shared" si="55"/>
        <v>#N/A</v>
      </c>
      <c r="IT23" s="169" t="e">
        <f t="shared" si="55"/>
        <v>#N/A</v>
      </c>
      <c r="IU23" s="169" t="e">
        <f t="shared" si="55"/>
        <v>#N/A</v>
      </c>
      <c r="IV23" s="169" t="e">
        <f t="shared" si="55"/>
        <v>#N/A</v>
      </c>
      <c r="IW23" s="169" t="e">
        <f t="shared" si="55"/>
        <v>#N/A</v>
      </c>
      <c r="IX23" s="169" t="e">
        <f t="shared" si="55"/>
        <v>#N/A</v>
      </c>
      <c r="IY23" s="169" t="e">
        <f t="shared" si="55"/>
        <v>#N/A</v>
      </c>
      <c r="IZ23" s="169" t="e">
        <f t="shared" si="55"/>
        <v>#N/A</v>
      </c>
      <c r="JA23" s="169" t="e">
        <f t="shared" si="55"/>
        <v>#N/A</v>
      </c>
      <c r="JB23" s="169" t="e">
        <f t="shared" si="55"/>
        <v>#N/A</v>
      </c>
      <c r="JC23" s="169" t="e">
        <f t="shared" si="55"/>
        <v>#N/A</v>
      </c>
      <c r="JD23" s="169" t="e">
        <f t="shared" si="55"/>
        <v>#N/A</v>
      </c>
      <c r="JE23" s="169" t="e">
        <f t="shared" si="55"/>
        <v>#N/A</v>
      </c>
      <c r="JF23" s="169" t="e">
        <f t="shared" si="55"/>
        <v>#N/A</v>
      </c>
      <c r="JG23" s="169" t="e">
        <f t="shared" si="56"/>
        <v>#N/A</v>
      </c>
      <c r="JH23" s="169" t="e">
        <f t="shared" si="56"/>
        <v>#N/A</v>
      </c>
      <c r="JI23" s="169" t="e">
        <f t="shared" si="56"/>
        <v>#N/A</v>
      </c>
      <c r="JJ23" s="169" t="e">
        <f t="shared" si="56"/>
        <v>#N/A</v>
      </c>
      <c r="JK23" s="169" t="e">
        <f t="shared" si="56"/>
        <v>#N/A</v>
      </c>
      <c r="JL23" s="169" t="e">
        <f t="shared" si="56"/>
        <v>#N/A</v>
      </c>
      <c r="JM23" s="169" t="e">
        <f t="shared" si="56"/>
        <v>#N/A</v>
      </c>
      <c r="JN23" s="169" t="e">
        <f t="shared" si="56"/>
        <v>#N/A</v>
      </c>
      <c r="JO23" s="169" t="e">
        <f t="shared" si="56"/>
        <v>#N/A</v>
      </c>
      <c r="JP23" s="169" t="e">
        <f t="shared" si="56"/>
        <v>#N/A</v>
      </c>
      <c r="JQ23" s="169" t="e">
        <f t="shared" si="56"/>
        <v>#N/A</v>
      </c>
      <c r="JR23" s="169" t="e">
        <f t="shared" si="56"/>
        <v>#N/A</v>
      </c>
      <c r="JS23" s="169" t="e">
        <f t="shared" si="56"/>
        <v>#N/A</v>
      </c>
      <c r="JT23" s="169" t="e">
        <f t="shared" si="56"/>
        <v>#N/A</v>
      </c>
      <c r="JU23" s="169" t="e">
        <f t="shared" si="56"/>
        <v>#N/A</v>
      </c>
      <c r="JV23" s="169" t="e">
        <f t="shared" si="56"/>
        <v>#N/A</v>
      </c>
      <c r="JW23" s="169" t="e">
        <f t="shared" si="46"/>
        <v>#N/A</v>
      </c>
      <c r="JX23" s="169" t="e">
        <f t="shared" si="46"/>
        <v>#N/A</v>
      </c>
      <c r="JY23" s="169" t="e">
        <f t="shared" si="46"/>
        <v>#N/A</v>
      </c>
      <c r="JZ23" s="169" t="e">
        <f t="shared" si="46"/>
        <v>#N/A</v>
      </c>
      <c r="KA23" s="169" t="e">
        <f t="shared" si="46"/>
        <v>#N/A</v>
      </c>
      <c r="KB23" s="169" t="e">
        <f t="shared" si="46"/>
        <v>#N/A</v>
      </c>
      <c r="KC23" s="169" t="e">
        <f t="shared" si="46"/>
        <v>#N/A</v>
      </c>
      <c r="KD23" s="169" t="e">
        <f t="shared" si="46"/>
        <v>#N/A</v>
      </c>
      <c r="KE23" s="169" t="e">
        <f t="shared" si="46"/>
        <v>#N/A</v>
      </c>
      <c r="KF23" s="169" t="e">
        <f t="shared" si="46"/>
        <v>#N/A</v>
      </c>
      <c r="KG23" s="169" t="e">
        <f t="shared" si="46"/>
        <v>#N/A</v>
      </c>
      <c r="KH23" s="169" t="e">
        <f t="shared" si="57"/>
        <v>#N/A</v>
      </c>
      <c r="KI23" s="169" t="e">
        <f t="shared" si="57"/>
        <v>#N/A</v>
      </c>
      <c r="KJ23" s="169" t="e">
        <f t="shared" si="57"/>
        <v>#N/A</v>
      </c>
      <c r="KK23" s="169" t="e">
        <f t="shared" si="57"/>
        <v>#N/A</v>
      </c>
      <c r="KL23" s="169" t="e">
        <f t="shared" si="57"/>
        <v>#N/A</v>
      </c>
      <c r="KM23" s="169" t="e">
        <f t="shared" si="47"/>
        <v>#N/A</v>
      </c>
      <c r="KN23" s="169" t="e">
        <f t="shared" si="47"/>
        <v>#N/A</v>
      </c>
      <c r="KO23" s="169" t="e">
        <f t="shared" si="47"/>
        <v>#N/A</v>
      </c>
      <c r="KP23" s="169" t="e">
        <f t="shared" si="47"/>
        <v>#N/A</v>
      </c>
      <c r="KQ23" s="169" t="e">
        <f t="shared" si="47"/>
        <v>#N/A</v>
      </c>
      <c r="KR23" s="169" t="e">
        <f t="shared" si="47"/>
        <v>#N/A</v>
      </c>
      <c r="KS23" s="169" t="e">
        <f t="shared" si="47"/>
        <v>#N/A</v>
      </c>
      <c r="KT23" s="169" t="e">
        <f t="shared" si="47"/>
        <v>#N/A</v>
      </c>
      <c r="KU23" s="169" t="e">
        <f t="shared" si="47"/>
        <v>#N/A</v>
      </c>
      <c r="KV23" s="169" t="e">
        <f t="shared" si="47"/>
        <v>#N/A</v>
      </c>
      <c r="KW23" s="169" t="e">
        <f t="shared" si="47"/>
        <v>#N/A</v>
      </c>
      <c r="KX23" s="169" t="e">
        <f t="shared" si="47"/>
        <v>#N/A</v>
      </c>
      <c r="KY23" s="169" t="e">
        <f t="shared" si="47"/>
        <v>#N/A</v>
      </c>
      <c r="KZ23" s="169" t="e">
        <f t="shared" si="47"/>
        <v>#N/A</v>
      </c>
      <c r="LA23" s="169" t="e">
        <f t="shared" si="47"/>
        <v>#N/A</v>
      </c>
      <c r="LB23" s="169" t="e">
        <f t="shared" si="47"/>
        <v>#N/A</v>
      </c>
      <c r="LC23" s="169" t="e">
        <f t="shared" si="58"/>
        <v>#N/A</v>
      </c>
      <c r="LD23" s="169" t="e">
        <f t="shared" si="58"/>
        <v>#N/A</v>
      </c>
      <c r="LE23" s="169" t="e">
        <f t="shared" si="58"/>
        <v>#N/A</v>
      </c>
      <c r="LF23" s="169" t="e">
        <f t="shared" si="58"/>
        <v>#N/A</v>
      </c>
      <c r="LG23" s="169" t="e">
        <f t="shared" si="58"/>
        <v>#N/A</v>
      </c>
      <c r="LH23" s="169" t="e">
        <f t="shared" si="58"/>
        <v>#N/A</v>
      </c>
      <c r="LI23" s="169" t="e">
        <f t="shared" si="58"/>
        <v>#N/A</v>
      </c>
      <c r="LJ23" s="169" t="e">
        <f t="shared" si="58"/>
        <v>#N/A</v>
      </c>
      <c r="LK23" s="169" t="e">
        <f t="shared" si="58"/>
        <v>#N/A</v>
      </c>
      <c r="LL23" s="169" t="e">
        <f t="shared" si="58"/>
        <v>#N/A</v>
      </c>
      <c r="LM23" s="169" t="e">
        <f t="shared" si="58"/>
        <v>#N/A</v>
      </c>
      <c r="LN23" s="169" t="e">
        <f t="shared" si="58"/>
        <v>#N/A</v>
      </c>
      <c r="LO23" s="169" t="e">
        <f t="shared" si="58"/>
        <v>#N/A</v>
      </c>
      <c r="LP23" s="169" t="e">
        <f t="shared" si="58"/>
        <v>#N/A</v>
      </c>
      <c r="LQ23" s="169" t="e">
        <f t="shared" si="58"/>
        <v>#N/A</v>
      </c>
      <c r="LR23" s="169" t="e">
        <f t="shared" si="58"/>
        <v>#N/A</v>
      </c>
      <c r="LS23" s="169" t="e">
        <f t="shared" si="59"/>
        <v>#N/A</v>
      </c>
      <c r="LT23" s="169" t="e">
        <f t="shared" si="59"/>
        <v>#N/A</v>
      </c>
      <c r="LU23" s="169" t="e">
        <f t="shared" si="59"/>
        <v>#N/A</v>
      </c>
      <c r="LV23" s="169" t="e">
        <f t="shared" si="59"/>
        <v>#N/A</v>
      </c>
      <c r="LW23" s="169" t="e">
        <f t="shared" si="59"/>
        <v>#N/A</v>
      </c>
      <c r="LX23" s="169" t="e">
        <f t="shared" si="59"/>
        <v>#N/A</v>
      </c>
      <c r="LY23" s="169" t="e">
        <f t="shared" si="59"/>
        <v>#N/A</v>
      </c>
      <c r="LZ23" s="169" t="e">
        <f t="shared" si="59"/>
        <v>#N/A</v>
      </c>
      <c r="MA23" s="169" t="e">
        <f t="shared" si="59"/>
        <v>#N/A</v>
      </c>
      <c r="MB23" s="169" t="e">
        <f t="shared" si="59"/>
        <v>#N/A</v>
      </c>
      <c r="MC23" s="169" t="e">
        <f t="shared" si="59"/>
        <v>#N/A</v>
      </c>
      <c r="MD23" s="169" t="e">
        <f t="shared" si="59"/>
        <v>#N/A</v>
      </c>
      <c r="ME23" s="169" t="e">
        <f t="shared" si="59"/>
        <v>#N/A</v>
      </c>
      <c r="MF23" s="169" t="e">
        <f t="shared" si="59"/>
        <v>#N/A</v>
      </c>
      <c r="MG23" s="169" t="e">
        <f t="shared" si="59"/>
        <v>#N/A</v>
      </c>
      <c r="MH23" s="169" t="e">
        <f t="shared" si="59"/>
        <v>#N/A</v>
      </c>
      <c r="MI23" s="169" t="e">
        <f t="shared" si="48"/>
        <v>#N/A</v>
      </c>
      <c r="MJ23" s="169" t="e">
        <f t="shared" si="48"/>
        <v>#N/A</v>
      </c>
      <c r="MK23" s="169" t="e">
        <f t="shared" si="48"/>
        <v>#N/A</v>
      </c>
      <c r="ML23" s="169" t="e">
        <f t="shared" si="48"/>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60"/>
        <v>#N/A</v>
      </c>
      <c r="MU23" s="169" t="e">
        <f t="shared" si="60"/>
        <v>#N/A</v>
      </c>
      <c r="MV23" s="169" t="e">
        <f t="shared" si="60"/>
        <v>#N/A</v>
      </c>
      <c r="MW23" s="169" t="e">
        <f t="shared" si="60"/>
        <v>#N/A</v>
      </c>
      <c r="MX23" s="169" t="e">
        <f t="shared" si="60"/>
        <v>#N/A</v>
      </c>
      <c r="MY23" s="169" t="e">
        <f t="shared" si="49"/>
        <v>#N/A</v>
      </c>
      <c r="MZ23" s="169" t="e">
        <f t="shared" si="49"/>
        <v>#N/A</v>
      </c>
      <c r="NA23" s="169" t="e">
        <f t="shared" si="49"/>
        <v>#N/A</v>
      </c>
      <c r="NB23" s="169" t="e">
        <f t="shared" si="49"/>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61"/>
        <v>#N/A</v>
      </c>
      <c r="NP23" s="169" t="e">
        <f t="shared" si="61"/>
        <v>#N/A</v>
      </c>
      <c r="NQ23" s="169" t="e">
        <f t="shared" si="61"/>
        <v>#N/A</v>
      </c>
      <c r="NR23" s="169" t="e">
        <f t="shared" si="61"/>
        <v>#N/A</v>
      </c>
      <c r="NS23" s="169" t="e">
        <f t="shared" si="61"/>
        <v>#N/A</v>
      </c>
      <c r="NT23" s="169" t="e">
        <f t="shared" si="61"/>
        <v>#N/A</v>
      </c>
      <c r="NU23" s="169" t="e">
        <f t="shared" si="61"/>
        <v>#N/A</v>
      </c>
      <c r="NV23" s="169" t="e">
        <f t="shared" si="61"/>
        <v>#N/A</v>
      </c>
      <c r="NW23" s="169" t="e">
        <f t="shared" si="61"/>
        <v>#N/A</v>
      </c>
      <c r="NX23" s="169" t="e">
        <f t="shared" si="61"/>
        <v>#N/A</v>
      </c>
      <c r="NY23" s="169" t="e">
        <f t="shared" si="61"/>
        <v>#N/A</v>
      </c>
      <c r="NZ23" s="169" t="e">
        <f t="shared" si="61"/>
        <v>#N/A</v>
      </c>
      <c r="OA23" s="169" t="e">
        <f t="shared" si="61"/>
        <v>#N/A</v>
      </c>
      <c r="OB23" s="169" t="e">
        <f t="shared" si="61"/>
        <v>#N/A</v>
      </c>
      <c r="OC23" s="169" t="e">
        <f t="shared" si="61"/>
        <v>#N/A</v>
      </c>
      <c r="OD23" s="169" t="e">
        <f t="shared" si="61"/>
        <v>#N/A</v>
      </c>
      <c r="OE23" s="169" t="e">
        <f t="shared" si="62"/>
        <v>#N/A</v>
      </c>
      <c r="OF23" s="169" t="e">
        <f t="shared" si="62"/>
        <v>#N/A</v>
      </c>
      <c r="OG23" s="169" t="e">
        <f t="shared" si="62"/>
        <v>#N/A</v>
      </c>
      <c r="OH23" s="169" t="e">
        <f t="shared" si="62"/>
        <v>#N/A</v>
      </c>
      <c r="OI23" s="169" t="e">
        <f t="shared" si="62"/>
        <v>#N/A</v>
      </c>
      <c r="OJ23" s="169" t="e">
        <f t="shared" si="62"/>
        <v>#N/A</v>
      </c>
      <c r="OK23" s="169" t="e">
        <f t="shared" si="62"/>
        <v>#N/A</v>
      </c>
      <c r="OL23" s="169" t="e">
        <f t="shared" si="62"/>
        <v>#N/A</v>
      </c>
      <c r="OM23" s="169" t="e">
        <f t="shared" si="62"/>
        <v>#N/A</v>
      </c>
      <c r="ON23" s="169" t="e">
        <f t="shared" si="62"/>
        <v>#N/A</v>
      </c>
      <c r="OO23" s="169" t="e">
        <f t="shared" si="62"/>
        <v>#N/A</v>
      </c>
      <c r="OP23" s="169" t="e">
        <f t="shared" si="62"/>
        <v>#N/A</v>
      </c>
      <c r="OQ23" s="169" t="e">
        <f t="shared" si="62"/>
        <v>#N/A</v>
      </c>
      <c r="OR23" s="169" t="e">
        <f t="shared" si="62"/>
        <v>#N/A</v>
      </c>
      <c r="OS23" s="169" t="e">
        <f t="shared" si="62"/>
        <v>#N/A</v>
      </c>
      <c r="OT23" s="169" t="e">
        <f t="shared" si="62"/>
        <v>#N/A</v>
      </c>
      <c r="OU23" s="169" t="e">
        <f t="shared" si="50"/>
        <v>#N/A</v>
      </c>
      <c r="OV23" s="169" t="e">
        <f t="shared" si="50"/>
        <v>#N/A</v>
      </c>
      <c r="OW23" s="169" t="e">
        <f t="shared" si="50"/>
        <v>#N/A</v>
      </c>
      <c r="OX23" s="169" t="e">
        <f t="shared" si="50"/>
        <v>#N/A</v>
      </c>
      <c r="OY23" s="169" t="e">
        <f t="shared" si="50"/>
        <v>#N/A</v>
      </c>
      <c r="OZ23" s="169" t="e">
        <f t="shared" si="50"/>
        <v>#N/A</v>
      </c>
      <c r="PA23" s="169" t="e">
        <f t="shared" si="50"/>
        <v>#N/A</v>
      </c>
      <c r="PB23" s="169" t="e">
        <f t="shared" si="50"/>
        <v>#N/A</v>
      </c>
      <c r="PC23" s="169" t="e">
        <f t="shared" si="50"/>
        <v>#N/A</v>
      </c>
      <c r="PD23" s="169" t="e">
        <f t="shared" si="50"/>
        <v>#N/A</v>
      </c>
      <c r="PE23" s="169" t="e">
        <f t="shared" si="50"/>
        <v>#N/A</v>
      </c>
      <c r="PF23" s="169" t="e">
        <f t="shared" si="63"/>
        <v>#N/A</v>
      </c>
      <c r="PG23" s="169" t="e">
        <f t="shared" si="63"/>
        <v>#N/A</v>
      </c>
      <c r="PH23" s="169" t="e">
        <f t="shared" si="63"/>
        <v>#N/A</v>
      </c>
      <c r="PI23" s="169" t="e">
        <f t="shared" si="63"/>
        <v>#N/A</v>
      </c>
      <c r="PJ23" s="169" t="e">
        <f t="shared" si="63"/>
        <v>#N/A</v>
      </c>
      <c r="PK23" s="169" t="e">
        <f t="shared" si="63"/>
        <v>#N/A</v>
      </c>
      <c r="PL23" s="169" t="e">
        <f t="shared" si="63"/>
        <v>#N/A</v>
      </c>
      <c r="PM23" s="169" t="e">
        <f t="shared" si="63"/>
        <v>#N/A</v>
      </c>
      <c r="PN23" s="169" t="e">
        <f t="shared" si="63"/>
        <v>#N/A</v>
      </c>
      <c r="PO23" s="169" t="e">
        <f t="shared" si="63"/>
        <v>#N/A</v>
      </c>
    </row>
    <row r="24" spans="1:431" hidden="1" x14ac:dyDescent="0.75">
      <c r="A24" s="390"/>
      <c r="B24" s="396" t="str">
        <f>IF($R24="","",ROUND(_xlfn.NORM.INV(ABS(VLOOKUP($T$1,VLookups!$A$43:$B$44,2,FALSE)-B$2),$N24,$R24),0))</f>
        <v/>
      </c>
      <c r="C24" s="403" t="str">
        <f>IF(OR(D23="",B24=""),"",WORKDAY(C23,B23,$B$109:$B$148))</f>
        <v/>
      </c>
      <c r="D24" s="404" t="str">
        <f>IFERROR(IF(B24="","",WORKDAY(C24,B24-1,$B$109:$B$148)),"")</f>
        <v/>
      </c>
      <c r="E24" s="109"/>
      <c r="F24" s="117"/>
      <c r="G24" s="122" t="str">
        <f t="shared" si="30"/>
        <v/>
      </c>
      <c r="H24" s="95"/>
      <c r="I24" s="122" t="str">
        <f t="shared" si="31"/>
        <v/>
      </c>
      <c r="J24" s="117"/>
      <c r="K24" s="110"/>
      <c r="L24" s="124" t="str">
        <f t="shared" si="0"/>
        <v/>
      </c>
      <c r="M24" s="124" t="str">
        <f t="shared" si="1"/>
        <v/>
      </c>
      <c r="N24" s="73" t="str">
        <f t="shared" si="32"/>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5">IF(ISNONTEXT($AC24),AP24-$AC24,"")</f>
        <v/>
      </c>
      <c r="AP24" s="49" t="str">
        <f t="shared" si="65"/>
        <v/>
      </c>
      <c r="AQ24" s="49" t="str">
        <f t="shared" si="65"/>
        <v/>
      </c>
      <c r="AR24" s="49" t="str">
        <f t="shared" si="65"/>
        <v/>
      </c>
      <c r="AS24" s="49" t="str">
        <f t="shared" si="65"/>
        <v/>
      </c>
      <c r="AT24" s="49" t="str">
        <f t="shared" si="65"/>
        <v/>
      </c>
      <c r="AU24" s="49" t="str">
        <f t="shared" si="65"/>
        <v/>
      </c>
      <c r="AV24" s="49" t="str">
        <f t="shared" si="65"/>
        <v/>
      </c>
      <c r="AW24" s="49" t="str">
        <f t="shared" si="65"/>
        <v/>
      </c>
      <c r="AX24" s="49" t="str">
        <f t="shared" si="65"/>
        <v/>
      </c>
      <c r="AY24" s="49" t="str">
        <f t="shared" si="65"/>
        <v/>
      </c>
      <c r="AZ24" s="49" t="str">
        <f t="shared" si="65"/>
        <v/>
      </c>
      <c r="BA24" s="49" t="str">
        <f t="shared" si="65"/>
        <v/>
      </c>
      <c r="BB24" s="49" t="str">
        <f t="shared" si="65"/>
        <v/>
      </c>
      <c r="BC24" s="49" t="str">
        <f t="shared" si="65"/>
        <v/>
      </c>
      <c r="BD24" s="49" t="str">
        <f t="shared" si="65"/>
        <v/>
      </c>
      <c r="BE24" s="49" t="str">
        <f t="shared" ref="BE24:BT39" si="66">IF(ISNONTEXT($AC24),BF24-$AC24,"")</f>
        <v/>
      </c>
      <c r="BF24" s="49" t="str">
        <f t="shared" si="66"/>
        <v/>
      </c>
      <c r="BG24" s="49" t="str">
        <f t="shared" si="66"/>
        <v/>
      </c>
      <c r="BH24" s="49" t="str">
        <f t="shared" si="66"/>
        <v/>
      </c>
      <c r="BI24" s="49" t="str">
        <f t="shared" si="66"/>
        <v/>
      </c>
      <c r="BJ24" s="49" t="str">
        <f t="shared" si="66"/>
        <v/>
      </c>
      <c r="BK24" s="49" t="str">
        <f t="shared" si="66"/>
        <v/>
      </c>
      <c r="BL24" s="49" t="str">
        <f t="shared" si="66"/>
        <v/>
      </c>
      <c r="BM24" s="49" t="str">
        <f t="shared" si="66"/>
        <v/>
      </c>
      <c r="BN24" s="49" t="str">
        <f t="shared" si="66"/>
        <v/>
      </c>
      <c r="BO24" s="49" t="str">
        <f t="shared" si="66"/>
        <v/>
      </c>
      <c r="BP24" s="49" t="str">
        <f t="shared" si="66"/>
        <v/>
      </c>
      <c r="BQ24" s="49" t="str">
        <f t="shared" si="66"/>
        <v/>
      </c>
      <c r="BR24" s="49" t="str">
        <f t="shared" si="66"/>
        <v/>
      </c>
      <c r="BS24" s="49" t="str">
        <f t="shared" si="66"/>
        <v/>
      </c>
      <c r="BT24" s="49" t="str">
        <f t="shared" si="66"/>
        <v/>
      </c>
      <c r="BU24" s="49" t="str">
        <f t="shared" ref="BU24:CJ39" si="67">IF(ISNONTEXT($AC24),BV24-$AC24,"")</f>
        <v/>
      </c>
      <c r="BV24" s="49" t="str">
        <f t="shared" si="67"/>
        <v/>
      </c>
      <c r="BW24" s="49" t="str">
        <f t="shared" si="67"/>
        <v/>
      </c>
      <c r="BX24" s="49" t="str">
        <f t="shared" si="67"/>
        <v/>
      </c>
      <c r="BY24" s="49" t="str">
        <f t="shared" si="67"/>
        <v/>
      </c>
      <c r="BZ24" s="49" t="str">
        <f t="shared" si="67"/>
        <v/>
      </c>
      <c r="CA24" s="49" t="str">
        <f t="shared" si="67"/>
        <v/>
      </c>
      <c r="CB24" s="49" t="str">
        <f t="shared" si="67"/>
        <v/>
      </c>
      <c r="CC24" s="49" t="str">
        <f t="shared" si="67"/>
        <v/>
      </c>
      <c r="CD24" s="49" t="str">
        <f t="shared" si="67"/>
        <v/>
      </c>
      <c r="CE24" s="49" t="str">
        <f t="shared" si="67"/>
        <v/>
      </c>
      <c r="CF24" s="49" t="str">
        <f t="shared" si="67"/>
        <v/>
      </c>
      <c r="CG24" s="49" t="str">
        <f t="shared" si="67"/>
        <v/>
      </c>
      <c r="CH24" s="49" t="str">
        <f t="shared" si="67"/>
        <v/>
      </c>
      <c r="CI24" s="49" t="str">
        <f t="shared" si="67"/>
        <v/>
      </c>
      <c r="CJ24" s="49" t="str">
        <f t="shared" si="67"/>
        <v/>
      </c>
      <c r="CK24" s="49" t="str">
        <f t="shared" ref="CK24:CZ39" si="68">IF(ISNONTEXT($AC24),CL24-$AC24,"")</f>
        <v/>
      </c>
      <c r="CL24" s="49" t="str">
        <f t="shared" si="68"/>
        <v/>
      </c>
      <c r="CM24" s="49" t="str">
        <f t="shared" si="68"/>
        <v/>
      </c>
      <c r="CN24" s="49" t="str">
        <f t="shared" si="68"/>
        <v/>
      </c>
      <c r="CO24" s="49" t="str">
        <f t="shared" si="68"/>
        <v/>
      </c>
      <c r="CP24" s="49" t="str">
        <f t="shared" si="68"/>
        <v/>
      </c>
      <c r="CQ24" s="49" t="str">
        <f t="shared" si="51"/>
        <v/>
      </c>
      <c r="CR24" s="49" t="str">
        <f t="shared" si="51"/>
        <v/>
      </c>
      <c r="CS24" s="49" t="str">
        <f t="shared" si="51"/>
        <v/>
      </c>
      <c r="CT24" s="49" t="str">
        <f t="shared" si="51"/>
        <v/>
      </c>
      <c r="CU24" s="49" t="str">
        <f t="shared" si="51"/>
        <v/>
      </c>
      <c r="CV24" s="49" t="str">
        <f t="shared" si="51"/>
        <v/>
      </c>
      <c r="CW24" s="49" t="str">
        <f t="shared" si="51"/>
        <v/>
      </c>
      <c r="CX24" s="49" t="str">
        <f t="shared" si="51"/>
        <v/>
      </c>
      <c r="CY24" s="49" t="str">
        <f t="shared" si="51"/>
        <v/>
      </c>
      <c r="CZ24" s="49" t="str">
        <f t="shared" si="51"/>
        <v/>
      </c>
      <c r="DA24" s="49" t="str">
        <f t="shared" si="51"/>
        <v/>
      </c>
      <c r="DB24" s="49" t="str">
        <f t="shared" si="51"/>
        <v/>
      </c>
      <c r="DC24" s="49" t="str">
        <f t="shared" si="51"/>
        <v/>
      </c>
      <c r="DD24" s="49" t="str">
        <f t="shared" si="51"/>
        <v/>
      </c>
      <c r="DE24" s="49" t="str">
        <f t="shared" si="51"/>
        <v/>
      </c>
      <c r="DF24" s="49" t="str">
        <f t="shared" si="51"/>
        <v/>
      </c>
      <c r="DG24" s="49" t="str">
        <f t="shared" si="38"/>
        <v/>
      </c>
      <c r="DH24" s="49" t="str">
        <f t="shared" si="38"/>
        <v/>
      </c>
      <c r="DI24" s="49" t="str">
        <f t="shared" si="38"/>
        <v/>
      </c>
      <c r="DJ24" s="49" t="str">
        <f t="shared" si="38"/>
        <v/>
      </c>
      <c r="DK24" s="49" t="str">
        <f t="shared" si="38"/>
        <v/>
      </c>
      <c r="DL24" s="49" t="str">
        <f t="shared" si="38"/>
        <v/>
      </c>
      <c r="DM24" s="49" t="str">
        <f t="shared" si="38"/>
        <v/>
      </c>
      <c r="DN24" s="49" t="str">
        <f t="shared" si="38"/>
        <v/>
      </c>
      <c r="DO24" s="49" t="str">
        <f t="shared" si="38"/>
        <v/>
      </c>
      <c r="DP24" s="49" t="str">
        <f t="shared" si="38"/>
        <v/>
      </c>
      <c r="DQ24" s="49" t="str">
        <f t="shared" si="38"/>
        <v/>
      </c>
      <c r="DR24" s="49" t="str">
        <f t="shared" si="38"/>
        <v/>
      </c>
      <c r="DS24" s="49" t="str">
        <f t="shared" si="38"/>
        <v/>
      </c>
      <c r="DT24" s="49" t="str">
        <f t="shared" si="38"/>
        <v/>
      </c>
      <c r="DU24" s="49" t="str">
        <f t="shared" si="38"/>
        <v/>
      </c>
      <c r="DV24" s="49" t="str">
        <f t="shared" si="52"/>
        <v/>
      </c>
      <c r="DW24" s="49" t="str">
        <f t="shared" si="52"/>
        <v/>
      </c>
      <c r="DX24" s="49" t="str">
        <f t="shared" si="52"/>
        <v/>
      </c>
      <c r="DY24" s="49" t="str">
        <f t="shared" si="52"/>
        <v/>
      </c>
      <c r="DZ24" s="183" t="str">
        <f t="shared" si="35"/>
        <v/>
      </c>
      <c r="EA24" s="49" t="str">
        <f t="shared" si="53"/>
        <v/>
      </c>
      <c r="EB24" s="49" t="str">
        <f t="shared" si="53"/>
        <v/>
      </c>
      <c r="EC24" s="49" t="str">
        <f t="shared" si="53"/>
        <v/>
      </c>
      <c r="ED24" s="49" t="str">
        <f t="shared" si="53"/>
        <v/>
      </c>
      <c r="EE24" s="49" t="str">
        <f t="shared" si="53"/>
        <v/>
      </c>
      <c r="EF24" s="49" t="str">
        <f t="shared" si="53"/>
        <v/>
      </c>
      <c r="EG24" s="49" t="str">
        <f t="shared" si="53"/>
        <v/>
      </c>
      <c r="EH24" s="49" t="str">
        <f t="shared" si="53"/>
        <v/>
      </c>
      <c r="EI24" s="49" t="str">
        <f t="shared" si="53"/>
        <v/>
      </c>
      <c r="EJ24" s="49" t="str">
        <f t="shared" si="53"/>
        <v/>
      </c>
      <c r="EK24" s="49" t="str">
        <f t="shared" si="53"/>
        <v/>
      </c>
      <c r="EL24" s="49" t="str">
        <f t="shared" si="53"/>
        <v/>
      </c>
      <c r="EM24" s="49" t="str">
        <f t="shared" si="53"/>
        <v/>
      </c>
      <c r="EN24" s="49" t="str">
        <f t="shared" si="53"/>
        <v/>
      </c>
      <c r="EO24" s="49" t="str">
        <f t="shared" si="53"/>
        <v/>
      </c>
      <c r="EP24" s="49" t="str">
        <f t="shared" si="39"/>
        <v/>
      </c>
      <c r="EQ24" s="49" t="str">
        <f t="shared" si="39"/>
        <v/>
      </c>
      <c r="ER24" s="49" t="str">
        <f t="shared" si="39"/>
        <v/>
      </c>
      <c r="ES24" s="49" t="str">
        <f t="shared" si="39"/>
        <v/>
      </c>
      <c r="ET24" s="49" t="str">
        <f t="shared" si="39"/>
        <v/>
      </c>
      <c r="EU24" s="49" t="str">
        <f t="shared" si="39"/>
        <v/>
      </c>
      <c r="EV24" s="49" t="str">
        <f t="shared" si="39"/>
        <v/>
      </c>
      <c r="EW24" s="49" t="str">
        <f t="shared" si="39"/>
        <v/>
      </c>
      <c r="EX24" s="49" t="str">
        <f t="shared" si="39"/>
        <v/>
      </c>
      <c r="EY24" s="49" t="str">
        <f t="shared" si="39"/>
        <v/>
      </c>
      <c r="EZ24" s="49" t="str">
        <f t="shared" si="39"/>
        <v/>
      </c>
      <c r="FA24" s="49" t="str">
        <f t="shared" si="39"/>
        <v/>
      </c>
      <c r="FB24" s="49" t="str">
        <f t="shared" si="39"/>
        <v/>
      </c>
      <c r="FC24" s="49" t="str">
        <f t="shared" si="39"/>
        <v/>
      </c>
      <c r="FD24" s="49" t="str">
        <f t="shared" si="39"/>
        <v/>
      </c>
      <c r="FE24" s="49" t="str">
        <f t="shared" si="39"/>
        <v/>
      </c>
      <c r="FF24" s="49" t="str">
        <f t="shared" si="40"/>
        <v/>
      </c>
      <c r="FG24" s="49" t="str">
        <f t="shared" si="40"/>
        <v/>
      </c>
      <c r="FH24" s="49" t="str">
        <f t="shared" si="40"/>
        <v/>
      </c>
      <c r="FI24" s="49" t="str">
        <f t="shared" si="40"/>
        <v/>
      </c>
      <c r="FJ24" s="49" t="str">
        <f t="shared" si="40"/>
        <v/>
      </c>
      <c r="FK24" s="49" t="str">
        <f t="shared" si="40"/>
        <v/>
      </c>
      <c r="FL24" s="49" t="str">
        <f t="shared" si="40"/>
        <v/>
      </c>
      <c r="FM24" s="49" t="str">
        <f t="shared" si="40"/>
        <v/>
      </c>
      <c r="FN24" s="49" t="str">
        <f t="shared" si="40"/>
        <v/>
      </c>
      <c r="FO24" s="49" t="str">
        <f t="shared" si="40"/>
        <v/>
      </c>
      <c r="FP24" s="49" t="str">
        <f t="shared" si="40"/>
        <v/>
      </c>
      <c r="FQ24" s="49" t="str">
        <f t="shared" si="40"/>
        <v/>
      </c>
      <c r="FR24" s="49" t="str">
        <f t="shared" si="40"/>
        <v/>
      </c>
      <c r="FS24" s="49" t="str">
        <f t="shared" si="40"/>
        <v/>
      </c>
      <c r="FT24" s="49" t="str">
        <f t="shared" si="40"/>
        <v/>
      </c>
      <c r="FU24" s="49" t="str">
        <f t="shared" si="40"/>
        <v/>
      </c>
      <c r="FV24" s="49" t="str">
        <f t="shared" si="41"/>
        <v/>
      </c>
      <c r="FW24" s="49" t="str">
        <f t="shared" si="41"/>
        <v/>
      </c>
      <c r="FX24" s="49" t="str">
        <f t="shared" si="41"/>
        <v/>
      </c>
      <c r="FY24" s="49" t="str">
        <f t="shared" si="41"/>
        <v/>
      </c>
      <c r="FZ24" s="49" t="str">
        <f t="shared" si="41"/>
        <v/>
      </c>
      <c r="GA24" s="49" t="str">
        <f t="shared" si="41"/>
        <v/>
      </c>
      <c r="GB24" s="49" t="str">
        <f t="shared" si="41"/>
        <v/>
      </c>
      <c r="GC24" s="49" t="str">
        <f t="shared" si="41"/>
        <v/>
      </c>
      <c r="GD24" s="49" t="str">
        <f t="shared" si="41"/>
        <v/>
      </c>
      <c r="GE24" s="49" t="str">
        <f t="shared" si="41"/>
        <v/>
      </c>
      <c r="GF24" s="49" t="str">
        <f t="shared" si="41"/>
        <v/>
      </c>
      <c r="GG24" s="49" t="str">
        <f t="shared" si="41"/>
        <v/>
      </c>
      <c r="GH24" s="49" t="str">
        <f t="shared" si="41"/>
        <v/>
      </c>
      <c r="GI24" s="49" t="str">
        <f t="shared" si="41"/>
        <v/>
      </c>
      <c r="GJ24" s="49" t="str">
        <f t="shared" si="41"/>
        <v/>
      </c>
      <c r="GK24" s="49" t="str">
        <f t="shared" si="41"/>
        <v/>
      </c>
      <c r="GL24" s="49" t="str">
        <f t="shared" si="42"/>
        <v/>
      </c>
      <c r="GM24" s="49" t="str">
        <f t="shared" si="42"/>
        <v/>
      </c>
      <c r="GN24" s="49" t="str">
        <f t="shared" si="42"/>
        <v/>
      </c>
      <c r="GO24" s="49" t="str">
        <f t="shared" si="42"/>
        <v/>
      </c>
      <c r="GP24" s="49" t="str">
        <f t="shared" si="42"/>
        <v/>
      </c>
      <c r="GQ24" s="49" t="str">
        <f t="shared" si="42"/>
        <v/>
      </c>
      <c r="GR24" s="49" t="str">
        <f t="shared" si="42"/>
        <v/>
      </c>
      <c r="GS24" s="49" t="str">
        <f t="shared" si="42"/>
        <v/>
      </c>
      <c r="GT24" s="49" t="str">
        <f t="shared" si="42"/>
        <v/>
      </c>
      <c r="GU24" s="49" t="str">
        <f t="shared" si="42"/>
        <v/>
      </c>
      <c r="GV24" s="49" t="str">
        <f t="shared" si="42"/>
        <v/>
      </c>
      <c r="GW24" s="49" t="str">
        <f t="shared" si="42"/>
        <v/>
      </c>
      <c r="GX24" s="49" t="str">
        <f t="shared" si="42"/>
        <v/>
      </c>
      <c r="GY24" s="49" t="str">
        <f t="shared" si="42"/>
        <v/>
      </c>
      <c r="GZ24" s="49" t="str">
        <f t="shared" si="42"/>
        <v/>
      </c>
      <c r="HA24" s="49" t="str">
        <f t="shared" si="42"/>
        <v/>
      </c>
      <c r="HB24" s="49" t="str">
        <f t="shared" si="43"/>
        <v/>
      </c>
      <c r="HC24" s="49" t="str">
        <f t="shared" si="43"/>
        <v/>
      </c>
      <c r="HD24" s="49" t="str">
        <f t="shared" si="43"/>
        <v/>
      </c>
      <c r="HE24" s="49" t="str">
        <f t="shared" si="43"/>
        <v/>
      </c>
      <c r="HF24" s="49" t="str">
        <f t="shared" si="43"/>
        <v/>
      </c>
      <c r="HG24" s="49" t="str">
        <f t="shared" si="43"/>
        <v/>
      </c>
      <c r="HH24" s="49" t="str">
        <f t="shared" si="43"/>
        <v/>
      </c>
      <c r="HI24" s="49" t="str">
        <f t="shared" si="43"/>
        <v/>
      </c>
      <c r="HJ24" s="49" t="str">
        <f t="shared" si="43"/>
        <v/>
      </c>
      <c r="HK24" s="49" t="str">
        <f t="shared" si="43"/>
        <v/>
      </c>
      <c r="HL24" s="49" t="str">
        <f t="shared" si="43"/>
        <v/>
      </c>
      <c r="HM24" s="49" t="str">
        <f t="shared" si="43"/>
        <v/>
      </c>
      <c r="HN24" s="49" t="str">
        <f t="shared" si="43"/>
        <v/>
      </c>
      <c r="HO24" s="49" t="str">
        <f t="shared" si="43"/>
        <v/>
      </c>
      <c r="HP24" s="49" t="str">
        <f t="shared" si="43"/>
        <v/>
      </c>
      <c r="HQ24" s="49" t="str">
        <f t="shared" si="43"/>
        <v/>
      </c>
      <c r="HR24" s="49" t="str">
        <f t="shared" si="44"/>
        <v/>
      </c>
      <c r="HS24" s="49" t="str">
        <f t="shared" si="16"/>
        <v/>
      </c>
      <c r="HT24" s="49" t="str">
        <f t="shared" si="16"/>
        <v/>
      </c>
      <c r="HU24" s="49" t="str">
        <f t="shared" si="16"/>
        <v/>
      </c>
      <c r="HV24" s="49" t="str">
        <f t="shared" si="16"/>
        <v/>
      </c>
      <c r="HW24" s="169" t="e">
        <f t="shared" si="54"/>
        <v>#N/A</v>
      </c>
      <c r="HX24" s="169" t="e">
        <f t="shared" si="54"/>
        <v>#N/A</v>
      </c>
      <c r="HY24" s="169" t="e">
        <f t="shared" si="54"/>
        <v>#N/A</v>
      </c>
      <c r="HZ24" s="169" t="e">
        <f t="shared" si="54"/>
        <v>#N/A</v>
      </c>
      <c r="IA24" s="169" t="e">
        <f t="shared" si="45"/>
        <v>#N/A</v>
      </c>
      <c r="IB24" s="169" t="e">
        <f t="shared" si="45"/>
        <v>#N/A</v>
      </c>
      <c r="IC24" s="169" t="e">
        <f t="shared" si="45"/>
        <v>#N/A</v>
      </c>
      <c r="ID24" s="169" t="e">
        <f t="shared" si="45"/>
        <v>#N/A</v>
      </c>
      <c r="IE24" s="169" t="e">
        <f t="shared" si="45"/>
        <v>#N/A</v>
      </c>
      <c r="IF24" s="169" t="e">
        <f t="shared" si="45"/>
        <v>#N/A</v>
      </c>
      <c r="IG24" s="169" t="e">
        <f t="shared" si="45"/>
        <v>#N/A</v>
      </c>
      <c r="IH24" s="169" t="e">
        <f t="shared" si="45"/>
        <v>#N/A</v>
      </c>
      <c r="II24" s="169" t="e">
        <f t="shared" si="45"/>
        <v>#N/A</v>
      </c>
      <c r="IJ24" s="169" t="e">
        <f t="shared" si="45"/>
        <v>#N/A</v>
      </c>
      <c r="IK24" s="169" t="e">
        <f t="shared" si="45"/>
        <v>#N/A</v>
      </c>
      <c r="IL24" s="169" t="e">
        <f t="shared" si="45"/>
        <v>#N/A</v>
      </c>
      <c r="IM24" s="169" t="e">
        <f t="shared" si="45"/>
        <v>#N/A</v>
      </c>
      <c r="IN24" s="169" t="e">
        <f t="shared" si="45"/>
        <v>#N/A</v>
      </c>
      <c r="IO24" s="169" t="e">
        <f t="shared" si="45"/>
        <v>#N/A</v>
      </c>
      <c r="IP24" s="169" t="e">
        <f t="shared" si="45"/>
        <v>#N/A</v>
      </c>
      <c r="IQ24" s="169" t="e">
        <f t="shared" si="55"/>
        <v>#N/A</v>
      </c>
      <c r="IR24" s="169" t="e">
        <f t="shared" si="55"/>
        <v>#N/A</v>
      </c>
      <c r="IS24" s="169" t="e">
        <f t="shared" si="55"/>
        <v>#N/A</v>
      </c>
      <c r="IT24" s="169" t="e">
        <f t="shared" si="55"/>
        <v>#N/A</v>
      </c>
      <c r="IU24" s="169" t="e">
        <f t="shared" si="55"/>
        <v>#N/A</v>
      </c>
      <c r="IV24" s="169" t="e">
        <f t="shared" si="55"/>
        <v>#N/A</v>
      </c>
      <c r="IW24" s="169" t="e">
        <f t="shared" si="55"/>
        <v>#N/A</v>
      </c>
      <c r="IX24" s="169" t="e">
        <f t="shared" si="55"/>
        <v>#N/A</v>
      </c>
      <c r="IY24" s="169" t="e">
        <f t="shared" si="55"/>
        <v>#N/A</v>
      </c>
      <c r="IZ24" s="169" t="e">
        <f t="shared" si="55"/>
        <v>#N/A</v>
      </c>
      <c r="JA24" s="169" t="e">
        <f t="shared" si="55"/>
        <v>#N/A</v>
      </c>
      <c r="JB24" s="169" t="e">
        <f t="shared" si="55"/>
        <v>#N/A</v>
      </c>
      <c r="JC24" s="169" t="e">
        <f t="shared" si="55"/>
        <v>#N/A</v>
      </c>
      <c r="JD24" s="169" t="e">
        <f t="shared" si="55"/>
        <v>#N/A</v>
      </c>
      <c r="JE24" s="169" t="e">
        <f t="shared" si="55"/>
        <v>#N/A</v>
      </c>
      <c r="JF24" s="169" t="e">
        <f t="shared" si="55"/>
        <v>#N/A</v>
      </c>
      <c r="JG24" s="169" t="e">
        <f t="shared" si="56"/>
        <v>#N/A</v>
      </c>
      <c r="JH24" s="169" t="e">
        <f t="shared" si="56"/>
        <v>#N/A</v>
      </c>
      <c r="JI24" s="169" t="e">
        <f t="shared" si="56"/>
        <v>#N/A</v>
      </c>
      <c r="JJ24" s="169" t="e">
        <f t="shared" si="56"/>
        <v>#N/A</v>
      </c>
      <c r="JK24" s="169" t="e">
        <f t="shared" si="56"/>
        <v>#N/A</v>
      </c>
      <c r="JL24" s="169" t="e">
        <f t="shared" si="56"/>
        <v>#N/A</v>
      </c>
      <c r="JM24" s="169" t="e">
        <f t="shared" si="56"/>
        <v>#N/A</v>
      </c>
      <c r="JN24" s="169" t="e">
        <f t="shared" si="56"/>
        <v>#N/A</v>
      </c>
      <c r="JO24" s="169" t="e">
        <f t="shared" si="56"/>
        <v>#N/A</v>
      </c>
      <c r="JP24" s="169" t="e">
        <f t="shared" si="56"/>
        <v>#N/A</v>
      </c>
      <c r="JQ24" s="169" t="e">
        <f t="shared" si="56"/>
        <v>#N/A</v>
      </c>
      <c r="JR24" s="169" t="e">
        <f t="shared" si="56"/>
        <v>#N/A</v>
      </c>
      <c r="JS24" s="169" t="e">
        <f t="shared" si="56"/>
        <v>#N/A</v>
      </c>
      <c r="JT24" s="169" t="e">
        <f t="shared" si="56"/>
        <v>#N/A</v>
      </c>
      <c r="JU24" s="169" t="e">
        <f t="shared" si="56"/>
        <v>#N/A</v>
      </c>
      <c r="JV24" s="169" t="e">
        <f t="shared" si="56"/>
        <v>#N/A</v>
      </c>
      <c r="JW24" s="169" t="e">
        <f t="shared" si="46"/>
        <v>#N/A</v>
      </c>
      <c r="JX24" s="169" t="e">
        <f t="shared" si="46"/>
        <v>#N/A</v>
      </c>
      <c r="JY24" s="169" t="e">
        <f t="shared" si="46"/>
        <v>#N/A</v>
      </c>
      <c r="JZ24" s="169" t="e">
        <f t="shared" si="46"/>
        <v>#N/A</v>
      </c>
      <c r="KA24" s="169" t="e">
        <f t="shared" si="46"/>
        <v>#N/A</v>
      </c>
      <c r="KB24" s="169" t="e">
        <f t="shared" si="46"/>
        <v>#N/A</v>
      </c>
      <c r="KC24" s="169" t="e">
        <f t="shared" si="46"/>
        <v>#N/A</v>
      </c>
      <c r="KD24" s="169" t="e">
        <f t="shared" si="46"/>
        <v>#N/A</v>
      </c>
      <c r="KE24" s="169" t="e">
        <f t="shared" si="46"/>
        <v>#N/A</v>
      </c>
      <c r="KF24" s="169" t="e">
        <f t="shared" si="46"/>
        <v>#N/A</v>
      </c>
      <c r="KG24" s="169" t="e">
        <f t="shared" si="46"/>
        <v>#N/A</v>
      </c>
      <c r="KH24" s="169" t="e">
        <f t="shared" si="57"/>
        <v>#N/A</v>
      </c>
      <c r="KI24" s="169" t="e">
        <f t="shared" si="57"/>
        <v>#N/A</v>
      </c>
      <c r="KJ24" s="169" t="e">
        <f t="shared" si="57"/>
        <v>#N/A</v>
      </c>
      <c r="KK24" s="169" t="e">
        <f t="shared" si="57"/>
        <v>#N/A</v>
      </c>
      <c r="KL24" s="169" t="e">
        <f t="shared" si="57"/>
        <v>#N/A</v>
      </c>
      <c r="KM24" s="169" t="e">
        <f t="shared" si="47"/>
        <v>#N/A</v>
      </c>
      <c r="KN24" s="169" t="e">
        <f t="shared" si="47"/>
        <v>#N/A</v>
      </c>
      <c r="KO24" s="169" t="e">
        <f t="shared" si="47"/>
        <v>#N/A</v>
      </c>
      <c r="KP24" s="169" t="e">
        <f t="shared" si="47"/>
        <v>#N/A</v>
      </c>
      <c r="KQ24" s="169" t="e">
        <f t="shared" si="47"/>
        <v>#N/A</v>
      </c>
      <c r="KR24" s="169" t="e">
        <f t="shared" si="47"/>
        <v>#N/A</v>
      </c>
      <c r="KS24" s="169" t="e">
        <f t="shared" si="47"/>
        <v>#N/A</v>
      </c>
      <c r="KT24" s="169" t="e">
        <f t="shared" si="47"/>
        <v>#N/A</v>
      </c>
      <c r="KU24" s="169" t="e">
        <f t="shared" si="47"/>
        <v>#N/A</v>
      </c>
      <c r="KV24" s="169" t="e">
        <f t="shared" si="47"/>
        <v>#N/A</v>
      </c>
      <c r="KW24" s="169" t="e">
        <f t="shared" si="47"/>
        <v>#N/A</v>
      </c>
      <c r="KX24" s="169" t="e">
        <f t="shared" si="47"/>
        <v>#N/A</v>
      </c>
      <c r="KY24" s="169" t="e">
        <f t="shared" si="47"/>
        <v>#N/A</v>
      </c>
      <c r="KZ24" s="169" t="e">
        <f t="shared" si="47"/>
        <v>#N/A</v>
      </c>
      <c r="LA24" s="169" t="e">
        <f t="shared" si="47"/>
        <v>#N/A</v>
      </c>
      <c r="LB24" s="169" t="e">
        <f t="shared" si="47"/>
        <v>#N/A</v>
      </c>
      <c r="LC24" s="169" t="e">
        <f t="shared" si="58"/>
        <v>#N/A</v>
      </c>
      <c r="LD24" s="169" t="e">
        <f t="shared" si="58"/>
        <v>#N/A</v>
      </c>
      <c r="LE24" s="169" t="e">
        <f t="shared" si="58"/>
        <v>#N/A</v>
      </c>
      <c r="LF24" s="169" t="e">
        <f t="shared" si="58"/>
        <v>#N/A</v>
      </c>
      <c r="LG24" s="169" t="e">
        <f t="shared" si="58"/>
        <v>#N/A</v>
      </c>
      <c r="LH24" s="169" t="e">
        <f t="shared" si="58"/>
        <v>#N/A</v>
      </c>
      <c r="LI24" s="169" t="e">
        <f t="shared" si="58"/>
        <v>#N/A</v>
      </c>
      <c r="LJ24" s="169" t="e">
        <f t="shared" si="58"/>
        <v>#N/A</v>
      </c>
      <c r="LK24" s="169" t="e">
        <f t="shared" si="58"/>
        <v>#N/A</v>
      </c>
      <c r="LL24" s="169" t="e">
        <f t="shared" si="58"/>
        <v>#N/A</v>
      </c>
      <c r="LM24" s="169" t="e">
        <f t="shared" si="58"/>
        <v>#N/A</v>
      </c>
      <c r="LN24" s="169" t="e">
        <f t="shared" si="58"/>
        <v>#N/A</v>
      </c>
      <c r="LO24" s="169" t="e">
        <f t="shared" si="58"/>
        <v>#N/A</v>
      </c>
      <c r="LP24" s="169" t="e">
        <f t="shared" si="58"/>
        <v>#N/A</v>
      </c>
      <c r="LQ24" s="169" t="e">
        <f t="shared" si="58"/>
        <v>#N/A</v>
      </c>
      <c r="LR24" s="169" t="e">
        <f t="shared" si="58"/>
        <v>#N/A</v>
      </c>
      <c r="LS24" s="169" t="e">
        <f t="shared" si="59"/>
        <v>#N/A</v>
      </c>
      <c r="LT24" s="169" t="e">
        <f t="shared" si="59"/>
        <v>#N/A</v>
      </c>
      <c r="LU24" s="169" t="e">
        <f t="shared" si="59"/>
        <v>#N/A</v>
      </c>
      <c r="LV24" s="169" t="e">
        <f t="shared" si="59"/>
        <v>#N/A</v>
      </c>
      <c r="LW24" s="169" t="e">
        <f t="shared" si="59"/>
        <v>#N/A</v>
      </c>
      <c r="LX24" s="169" t="e">
        <f t="shared" si="59"/>
        <v>#N/A</v>
      </c>
      <c r="LY24" s="169" t="e">
        <f t="shared" si="59"/>
        <v>#N/A</v>
      </c>
      <c r="LZ24" s="169" t="e">
        <f t="shared" si="59"/>
        <v>#N/A</v>
      </c>
      <c r="MA24" s="169" t="e">
        <f t="shared" si="59"/>
        <v>#N/A</v>
      </c>
      <c r="MB24" s="169" t="e">
        <f t="shared" si="59"/>
        <v>#N/A</v>
      </c>
      <c r="MC24" s="169" t="e">
        <f t="shared" si="59"/>
        <v>#N/A</v>
      </c>
      <c r="MD24" s="169" t="e">
        <f t="shared" si="59"/>
        <v>#N/A</v>
      </c>
      <c r="ME24" s="169" t="e">
        <f t="shared" si="59"/>
        <v>#N/A</v>
      </c>
      <c r="MF24" s="169" t="e">
        <f t="shared" si="59"/>
        <v>#N/A</v>
      </c>
      <c r="MG24" s="169" t="e">
        <f t="shared" si="59"/>
        <v>#N/A</v>
      </c>
      <c r="MH24" s="169" t="e">
        <f t="shared" si="59"/>
        <v>#N/A</v>
      </c>
      <c r="MI24" s="169" t="e">
        <f t="shared" si="48"/>
        <v>#N/A</v>
      </c>
      <c r="MJ24" s="169" t="e">
        <f t="shared" si="48"/>
        <v>#N/A</v>
      </c>
      <c r="MK24" s="169" t="e">
        <f t="shared" si="48"/>
        <v>#N/A</v>
      </c>
      <c r="ML24" s="169" t="e">
        <f t="shared" si="48"/>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60"/>
        <v>#N/A</v>
      </c>
      <c r="MU24" s="169" t="e">
        <f t="shared" si="60"/>
        <v>#N/A</v>
      </c>
      <c r="MV24" s="169" t="e">
        <f t="shared" si="60"/>
        <v>#N/A</v>
      </c>
      <c r="MW24" s="169" t="e">
        <f t="shared" si="60"/>
        <v>#N/A</v>
      </c>
      <c r="MX24" s="169" t="e">
        <f t="shared" si="60"/>
        <v>#N/A</v>
      </c>
      <c r="MY24" s="169" t="e">
        <f t="shared" si="49"/>
        <v>#N/A</v>
      </c>
      <c r="MZ24" s="169" t="e">
        <f t="shared" si="49"/>
        <v>#N/A</v>
      </c>
      <c r="NA24" s="169" t="e">
        <f t="shared" si="49"/>
        <v>#N/A</v>
      </c>
      <c r="NB24" s="169" t="e">
        <f t="shared" si="49"/>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61"/>
        <v>#N/A</v>
      </c>
      <c r="NP24" s="169" t="e">
        <f t="shared" si="61"/>
        <v>#N/A</v>
      </c>
      <c r="NQ24" s="169" t="e">
        <f t="shared" si="61"/>
        <v>#N/A</v>
      </c>
      <c r="NR24" s="169" t="e">
        <f t="shared" si="61"/>
        <v>#N/A</v>
      </c>
      <c r="NS24" s="169" t="e">
        <f t="shared" si="61"/>
        <v>#N/A</v>
      </c>
      <c r="NT24" s="169" t="e">
        <f t="shared" si="61"/>
        <v>#N/A</v>
      </c>
      <c r="NU24" s="169" t="e">
        <f t="shared" si="61"/>
        <v>#N/A</v>
      </c>
      <c r="NV24" s="169" t="e">
        <f t="shared" si="61"/>
        <v>#N/A</v>
      </c>
      <c r="NW24" s="169" t="e">
        <f t="shared" si="61"/>
        <v>#N/A</v>
      </c>
      <c r="NX24" s="169" t="e">
        <f t="shared" si="61"/>
        <v>#N/A</v>
      </c>
      <c r="NY24" s="169" t="e">
        <f t="shared" si="61"/>
        <v>#N/A</v>
      </c>
      <c r="NZ24" s="169" t="e">
        <f t="shared" si="61"/>
        <v>#N/A</v>
      </c>
      <c r="OA24" s="169" t="e">
        <f t="shared" si="61"/>
        <v>#N/A</v>
      </c>
      <c r="OB24" s="169" t="e">
        <f t="shared" si="61"/>
        <v>#N/A</v>
      </c>
      <c r="OC24" s="169" t="e">
        <f t="shared" si="61"/>
        <v>#N/A</v>
      </c>
      <c r="OD24" s="169" t="e">
        <f t="shared" si="61"/>
        <v>#N/A</v>
      </c>
      <c r="OE24" s="169" t="e">
        <f t="shared" si="62"/>
        <v>#N/A</v>
      </c>
      <c r="OF24" s="169" t="e">
        <f t="shared" si="62"/>
        <v>#N/A</v>
      </c>
      <c r="OG24" s="169" t="e">
        <f t="shared" si="62"/>
        <v>#N/A</v>
      </c>
      <c r="OH24" s="169" t="e">
        <f t="shared" si="62"/>
        <v>#N/A</v>
      </c>
      <c r="OI24" s="169" t="e">
        <f t="shared" si="62"/>
        <v>#N/A</v>
      </c>
      <c r="OJ24" s="169" t="e">
        <f t="shared" si="62"/>
        <v>#N/A</v>
      </c>
      <c r="OK24" s="169" t="e">
        <f t="shared" si="62"/>
        <v>#N/A</v>
      </c>
      <c r="OL24" s="169" t="e">
        <f t="shared" si="62"/>
        <v>#N/A</v>
      </c>
      <c r="OM24" s="169" t="e">
        <f t="shared" si="62"/>
        <v>#N/A</v>
      </c>
      <c r="ON24" s="169" t="e">
        <f t="shared" si="62"/>
        <v>#N/A</v>
      </c>
      <c r="OO24" s="169" t="e">
        <f t="shared" si="62"/>
        <v>#N/A</v>
      </c>
      <c r="OP24" s="169" t="e">
        <f t="shared" si="62"/>
        <v>#N/A</v>
      </c>
      <c r="OQ24" s="169" t="e">
        <f t="shared" si="62"/>
        <v>#N/A</v>
      </c>
      <c r="OR24" s="169" t="e">
        <f t="shared" si="62"/>
        <v>#N/A</v>
      </c>
      <c r="OS24" s="169" t="e">
        <f t="shared" si="62"/>
        <v>#N/A</v>
      </c>
      <c r="OT24" s="169" t="e">
        <f t="shared" si="62"/>
        <v>#N/A</v>
      </c>
      <c r="OU24" s="169" t="e">
        <f t="shared" si="50"/>
        <v>#N/A</v>
      </c>
      <c r="OV24" s="169" t="e">
        <f t="shared" si="50"/>
        <v>#N/A</v>
      </c>
      <c r="OW24" s="169" t="e">
        <f t="shared" si="50"/>
        <v>#N/A</v>
      </c>
      <c r="OX24" s="169" t="e">
        <f t="shared" si="50"/>
        <v>#N/A</v>
      </c>
      <c r="OY24" s="169" t="e">
        <f t="shared" si="50"/>
        <v>#N/A</v>
      </c>
      <c r="OZ24" s="169" t="e">
        <f t="shared" si="50"/>
        <v>#N/A</v>
      </c>
      <c r="PA24" s="169" t="e">
        <f t="shared" si="50"/>
        <v>#N/A</v>
      </c>
      <c r="PB24" s="169" t="e">
        <f t="shared" si="50"/>
        <v>#N/A</v>
      </c>
      <c r="PC24" s="169" t="e">
        <f t="shared" si="50"/>
        <v>#N/A</v>
      </c>
      <c r="PD24" s="169" t="e">
        <f t="shared" si="50"/>
        <v>#N/A</v>
      </c>
      <c r="PE24" s="169" t="e">
        <f t="shared" si="50"/>
        <v>#N/A</v>
      </c>
      <c r="PF24" s="169" t="e">
        <f t="shared" si="63"/>
        <v>#N/A</v>
      </c>
      <c r="PG24" s="169" t="e">
        <f t="shared" si="63"/>
        <v>#N/A</v>
      </c>
      <c r="PH24" s="169" t="e">
        <f t="shared" si="63"/>
        <v>#N/A</v>
      </c>
      <c r="PI24" s="169" t="e">
        <f t="shared" si="63"/>
        <v>#N/A</v>
      </c>
      <c r="PJ24" s="169" t="e">
        <f t="shared" si="63"/>
        <v>#N/A</v>
      </c>
      <c r="PK24" s="169" t="e">
        <f t="shared" si="63"/>
        <v>#N/A</v>
      </c>
      <c r="PL24" s="169" t="e">
        <f t="shared" si="63"/>
        <v>#N/A</v>
      </c>
      <c r="PM24" s="169" t="e">
        <f t="shared" si="63"/>
        <v>#N/A</v>
      </c>
      <c r="PN24" s="169" t="e">
        <f t="shared" si="63"/>
        <v>#N/A</v>
      </c>
      <c r="PO24" s="169" t="e">
        <f t="shared" si="63"/>
        <v>#N/A</v>
      </c>
    </row>
    <row r="25" spans="1:431" hidden="1" x14ac:dyDescent="0.75">
      <c r="A25" s="390"/>
      <c r="B25" s="396" t="str">
        <f>IF($R25="","",ROUND(_xlfn.NORM.INV(ABS(VLOOKUP($T$1,VLookups!$A$43:$B$44,2,FALSE)-B$2),$N25,$R25),0))</f>
        <v/>
      </c>
      <c r="C25" s="403" t="str">
        <f>IF(OR(D24="",B25=""),"",WORKDAY(C24,B24,$B$109:$B$148))</f>
        <v/>
      </c>
      <c r="D25" s="404" t="str">
        <f>IFERROR(IF(B25="","",WORKDAY(C25,B25-1,$B$109:$B$148)),"")</f>
        <v/>
      </c>
      <c r="E25" s="109"/>
      <c r="F25" s="117"/>
      <c r="G25" s="122" t="str">
        <f t="shared" si="30"/>
        <v/>
      </c>
      <c r="H25" s="95"/>
      <c r="I25" s="122" t="str">
        <f t="shared" si="31"/>
        <v/>
      </c>
      <c r="J25" s="117"/>
      <c r="K25" s="110"/>
      <c r="L25" s="124" t="str">
        <f t="shared" si="0"/>
        <v/>
      </c>
      <c r="M25" s="124" t="str">
        <f t="shared" si="1"/>
        <v/>
      </c>
      <c r="N25" s="73" t="str">
        <f t="shared" si="32"/>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69">IF(ISNONTEXT($AC25),AE25-$AC25,"")</f>
        <v/>
      </c>
      <c r="AE25" s="49" t="str">
        <f t="shared" si="69"/>
        <v/>
      </c>
      <c r="AF25" s="49" t="str">
        <f t="shared" si="69"/>
        <v/>
      </c>
      <c r="AG25" s="49" t="str">
        <f t="shared" si="69"/>
        <v/>
      </c>
      <c r="AH25" s="49" t="str">
        <f t="shared" si="69"/>
        <v/>
      </c>
      <c r="AI25" s="49" t="str">
        <f t="shared" si="69"/>
        <v/>
      </c>
      <c r="AJ25" s="49" t="str">
        <f t="shared" si="69"/>
        <v/>
      </c>
      <c r="AK25" s="49" t="str">
        <f t="shared" si="69"/>
        <v/>
      </c>
      <c r="AL25" s="49" t="str">
        <f t="shared" si="69"/>
        <v/>
      </c>
      <c r="AM25" s="49" t="str">
        <f t="shared" si="69"/>
        <v/>
      </c>
      <c r="AN25" s="49" t="str">
        <f t="shared" si="69"/>
        <v/>
      </c>
      <c r="AO25" s="49" t="str">
        <f t="shared" si="69"/>
        <v/>
      </c>
      <c r="AP25" s="49" t="str">
        <f t="shared" si="69"/>
        <v/>
      </c>
      <c r="AQ25" s="49" t="str">
        <f t="shared" si="69"/>
        <v/>
      </c>
      <c r="AR25" s="49" t="str">
        <f t="shared" si="69"/>
        <v/>
      </c>
      <c r="AS25" s="49" t="str">
        <f t="shared" si="69"/>
        <v/>
      </c>
      <c r="AT25" s="49" t="str">
        <f t="shared" si="65"/>
        <v/>
      </c>
      <c r="AU25" s="49" t="str">
        <f t="shared" si="65"/>
        <v/>
      </c>
      <c r="AV25" s="49" t="str">
        <f t="shared" si="65"/>
        <v/>
      </c>
      <c r="AW25" s="49" t="str">
        <f t="shared" si="65"/>
        <v/>
      </c>
      <c r="AX25" s="49" t="str">
        <f t="shared" si="65"/>
        <v/>
      </c>
      <c r="AY25" s="49" t="str">
        <f t="shared" si="65"/>
        <v/>
      </c>
      <c r="AZ25" s="49" t="str">
        <f t="shared" si="65"/>
        <v/>
      </c>
      <c r="BA25" s="49" t="str">
        <f t="shared" si="65"/>
        <v/>
      </c>
      <c r="BB25" s="49" t="str">
        <f t="shared" si="65"/>
        <v/>
      </c>
      <c r="BC25" s="49" t="str">
        <f t="shared" si="65"/>
        <v/>
      </c>
      <c r="BD25" s="49" t="str">
        <f t="shared" si="65"/>
        <v/>
      </c>
      <c r="BE25" s="49" t="str">
        <f t="shared" si="66"/>
        <v/>
      </c>
      <c r="BF25" s="49" t="str">
        <f t="shared" si="66"/>
        <v/>
      </c>
      <c r="BG25" s="49" t="str">
        <f t="shared" si="66"/>
        <v/>
      </c>
      <c r="BH25" s="49" t="str">
        <f t="shared" si="66"/>
        <v/>
      </c>
      <c r="BI25" s="49" t="str">
        <f t="shared" si="66"/>
        <v/>
      </c>
      <c r="BJ25" s="49" t="str">
        <f t="shared" si="66"/>
        <v/>
      </c>
      <c r="BK25" s="49" t="str">
        <f t="shared" si="66"/>
        <v/>
      </c>
      <c r="BL25" s="49" t="str">
        <f t="shared" si="66"/>
        <v/>
      </c>
      <c r="BM25" s="49" t="str">
        <f t="shared" si="66"/>
        <v/>
      </c>
      <c r="BN25" s="49" t="str">
        <f t="shared" si="66"/>
        <v/>
      </c>
      <c r="BO25" s="49" t="str">
        <f t="shared" si="66"/>
        <v/>
      </c>
      <c r="BP25" s="49" t="str">
        <f t="shared" si="66"/>
        <v/>
      </c>
      <c r="BQ25" s="49" t="str">
        <f t="shared" si="66"/>
        <v/>
      </c>
      <c r="BR25" s="49" t="str">
        <f t="shared" si="66"/>
        <v/>
      </c>
      <c r="BS25" s="49" t="str">
        <f t="shared" si="66"/>
        <v/>
      </c>
      <c r="BT25" s="49" t="str">
        <f t="shared" si="66"/>
        <v/>
      </c>
      <c r="BU25" s="49" t="str">
        <f t="shared" si="67"/>
        <v/>
      </c>
      <c r="BV25" s="49" t="str">
        <f t="shared" si="67"/>
        <v/>
      </c>
      <c r="BW25" s="49" t="str">
        <f t="shared" si="67"/>
        <v/>
      </c>
      <c r="BX25" s="49" t="str">
        <f t="shared" si="67"/>
        <v/>
      </c>
      <c r="BY25" s="49" t="str">
        <f t="shared" si="67"/>
        <v/>
      </c>
      <c r="BZ25" s="49" t="str">
        <f t="shared" si="67"/>
        <v/>
      </c>
      <c r="CA25" s="49" t="str">
        <f t="shared" si="67"/>
        <v/>
      </c>
      <c r="CB25" s="49" t="str">
        <f t="shared" si="67"/>
        <v/>
      </c>
      <c r="CC25" s="49" t="str">
        <f t="shared" si="67"/>
        <v/>
      </c>
      <c r="CD25" s="49" t="str">
        <f t="shared" si="67"/>
        <v/>
      </c>
      <c r="CE25" s="49" t="str">
        <f t="shared" si="67"/>
        <v/>
      </c>
      <c r="CF25" s="49" t="str">
        <f t="shared" si="67"/>
        <v/>
      </c>
      <c r="CG25" s="49" t="str">
        <f t="shared" si="67"/>
        <v/>
      </c>
      <c r="CH25" s="49" t="str">
        <f t="shared" si="67"/>
        <v/>
      </c>
      <c r="CI25" s="49" t="str">
        <f t="shared" si="67"/>
        <v/>
      </c>
      <c r="CJ25" s="49" t="str">
        <f t="shared" si="67"/>
        <v/>
      </c>
      <c r="CK25" s="49" t="str">
        <f t="shared" si="68"/>
        <v/>
      </c>
      <c r="CL25" s="49" t="str">
        <f t="shared" si="68"/>
        <v/>
      </c>
      <c r="CM25" s="49" t="str">
        <f t="shared" si="68"/>
        <v/>
      </c>
      <c r="CN25" s="49" t="str">
        <f t="shared" si="68"/>
        <v/>
      </c>
      <c r="CO25" s="49" t="str">
        <f t="shared" si="68"/>
        <v/>
      </c>
      <c r="CP25" s="49" t="str">
        <f t="shared" si="68"/>
        <v/>
      </c>
      <c r="CQ25" s="49" t="str">
        <f t="shared" si="68"/>
        <v/>
      </c>
      <c r="CR25" s="49" t="str">
        <f t="shared" si="68"/>
        <v/>
      </c>
      <c r="CS25" s="49" t="str">
        <f t="shared" si="68"/>
        <v/>
      </c>
      <c r="CT25" s="49" t="str">
        <f t="shared" si="68"/>
        <v/>
      </c>
      <c r="CU25" s="49" t="str">
        <f t="shared" si="68"/>
        <v/>
      </c>
      <c r="CV25" s="49" t="str">
        <f t="shared" si="68"/>
        <v/>
      </c>
      <c r="CW25" s="49" t="str">
        <f t="shared" si="68"/>
        <v/>
      </c>
      <c r="CX25" s="49" t="str">
        <f t="shared" si="68"/>
        <v/>
      </c>
      <c r="CY25" s="49" t="str">
        <f t="shared" si="68"/>
        <v/>
      </c>
      <c r="CZ25" s="49" t="str">
        <f t="shared" si="68"/>
        <v/>
      </c>
      <c r="DA25" s="49" t="str">
        <f t="shared" si="51"/>
        <v/>
      </c>
      <c r="DB25" s="49" t="str">
        <f t="shared" si="51"/>
        <v/>
      </c>
      <c r="DC25" s="49" t="str">
        <f t="shared" si="51"/>
        <v/>
      </c>
      <c r="DD25" s="49" t="str">
        <f t="shared" si="51"/>
        <v/>
      </c>
      <c r="DE25" s="49" t="str">
        <f t="shared" si="51"/>
        <v/>
      </c>
      <c r="DF25" s="49" t="str">
        <f t="shared" si="51"/>
        <v/>
      </c>
      <c r="DG25" s="49" t="str">
        <f t="shared" si="38"/>
        <v/>
      </c>
      <c r="DH25" s="49" t="str">
        <f t="shared" si="38"/>
        <v/>
      </c>
      <c r="DI25" s="49" t="str">
        <f t="shared" si="38"/>
        <v/>
      </c>
      <c r="DJ25" s="49" t="str">
        <f t="shared" si="38"/>
        <v/>
      </c>
      <c r="DK25" s="49" t="str">
        <f t="shared" si="38"/>
        <v/>
      </c>
      <c r="DL25" s="49" t="str">
        <f t="shared" si="38"/>
        <v/>
      </c>
      <c r="DM25" s="49" t="str">
        <f t="shared" si="38"/>
        <v/>
      </c>
      <c r="DN25" s="49" t="str">
        <f t="shared" si="38"/>
        <v/>
      </c>
      <c r="DO25" s="49" t="str">
        <f t="shared" si="38"/>
        <v/>
      </c>
      <c r="DP25" s="49" t="str">
        <f t="shared" si="38"/>
        <v/>
      </c>
      <c r="DQ25" s="49" t="str">
        <f t="shared" si="38"/>
        <v/>
      </c>
      <c r="DR25" s="49" t="str">
        <f t="shared" si="38"/>
        <v/>
      </c>
      <c r="DS25" s="49" t="str">
        <f t="shared" si="38"/>
        <v/>
      </c>
      <c r="DT25" s="49" t="str">
        <f t="shared" si="38"/>
        <v/>
      </c>
      <c r="DU25" s="49" t="str">
        <f t="shared" si="38"/>
        <v/>
      </c>
      <c r="DV25" s="49" t="str">
        <f t="shared" si="52"/>
        <v/>
      </c>
      <c r="DW25" s="49" t="str">
        <f t="shared" si="52"/>
        <v/>
      </c>
      <c r="DX25" s="49" t="str">
        <f t="shared" si="52"/>
        <v/>
      </c>
      <c r="DY25" s="49" t="str">
        <f t="shared" si="52"/>
        <v/>
      </c>
      <c r="DZ25" s="183" t="str">
        <f t="shared" si="35"/>
        <v/>
      </c>
      <c r="EA25" s="49" t="str">
        <f t="shared" si="53"/>
        <v/>
      </c>
      <c r="EB25" s="49" t="str">
        <f t="shared" si="53"/>
        <v/>
      </c>
      <c r="EC25" s="49" t="str">
        <f t="shared" si="53"/>
        <v/>
      </c>
      <c r="ED25" s="49" t="str">
        <f t="shared" si="53"/>
        <v/>
      </c>
      <c r="EE25" s="49" t="str">
        <f t="shared" si="53"/>
        <v/>
      </c>
      <c r="EF25" s="49" t="str">
        <f t="shared" si="53"/>
        <v/>
      </c>
      <c r="EG25" s="49" t="str">
        <f t="shared" si="53"/>
        <v/>
      </c>
      <c r="EH25" s="49" t="str">
        <f t="shared" si="53"/>
        <v/>
      </c>
      <c r="EI25" s="49" t="str">
        <f t="shared" si="53"/>
        <v/>
      </c>
      <c r="EJ25" s="49" t="str">
        <f t="shared" si="53"/>
        <v/>
      </c>
      <c r="EK25" s="49" t="str">
        <f t="shared" si="53"/>
        <v/>
      </c>
      <c r="EL25" s="49" t="str">
        <f t="shared" si="53"/>
        <v/>
      </c>
      <c r="EM25" s="49" t="str">
        <f t="shared" si="53"/>
        <v/>
      </c>
      <c r="EN25" s="49" t="str">
        <f t="shared" si="53"/>
        <v/>
      </c>
      <c r="EO25" s="49" t="str">
        <f t="shared" si="53"/>
        <v/>
      </c>
      <c r="EP25" s="49" t="str">
        <f t="shared" si="39"/>
        <v/>
      </c>
      <c r="EQ25" s="49" t="str">
        <f t="shared" si="39"/>
        <v/>
      </c>
      <c r="ER25" s="49" t="str">
        <f t="shared" si="39"/>
        <v/>
      </c>
      <c r="ES25" s="49" t="str">
        <f t="shared" si="39"/>
        <v/>
      </c>
      <c r="ET25" s="49" t="str">
        <f t="shared" si="39"/>
        <v/>
      </c>
      <c r="EU25" s="49" t="str">
        <f t="shared" si="39"/>
        <v/>
      </c>
      <c r="EV25" s="49" t="str">
        <f t="shared" si="39"/>
        <v/>
      </c>
      <c r="EW25" s="49" t="str">
        <f t="shared" si="39"/>
        <v/>
      </c>
      <c r="EX25" s="49" t="str">
        <f t="shared" si="39"/>
        <v/>
      </c>
      <c r="EY25" s="49" t="str">
        <f t="shared" si="39"/>
        <v/>
      </c>
      <c r="EZ25" s="49" t="str">
        <f t="shared" si="39"/>
        <v/>
      </c>
      <c r="FA25" s="49" t="str">
        <f t="shared" si="39"/>
        <v/>
      </c>
      <c r="FB25" s="49" t="str">
        <f t="shared" si="39"/>
        <v/>
      </c>
      <c r="FC25" s="49" t="str">
        <f t="shared" si="39"/>
        <v/>
      </c>
      <c r="FD25" s="49" t="str">
        <f t="shared" si="39"/>
        <v/>
      </c>
      <c r="FE25" s="49" t="str">
        <f t="shared" si="39"/>
        <v/>
      </c>
      <c r="FF25" s="49" t="str">
        <f t="shared" si="40"/>
        <v/>
      </c>
      <c r="FG25" s="49" t="str">
        <f t="shared" si="40"/>
        <v/>
      </c>
      <c r="FH25" s="49" t="str">
        <f t="shared" si="40"/>
        <v/>
      </c>
      <c r="FI25" s="49" t="str">
        <f t="shared" si="40"/>
        <v/>
      </c>
      <c r="FJ25" s="49" t="str">
        <f t="shared" si="40"/>
        <v/>
      </c>
      <c r="FK25" s="49" t="str">
        <f t="shared" si="40"/>
        <v/>
      </c>
      <c r="FL25" s="49" t="str">
        <f t="shared" si="40"/>
        <v/>
      </c>
      <c r="FM25" s="49" t="str">
        <f t="shared" si="40"/>
        <v/>
      </c>
      <c r="FN25" s="49" t="str">
        <f t="shared" si="40"/>
        <v/>
      </c>
      <c r="FO25" s="49" t="str">
        <f t="shared" si="40"/>
        <v/>
      </c>
      <c r="FP25" s="49" t="str">
        <f t="shared" si="40"/>
        <v/>
      </c>
      <c r="FQ25" s="49" t="str">
        <f t="shared" si="40"/>
        <v/>
      </c>
      <c r="FR25" s="49" t="str">
        <f t="shared" si="40"/>
        <v/>
      </c>
      <c r="FS25" s="49" t="str">
        <f t="shared" si="40"/>
        <v/>
      </c>
      <c r="FT25" s="49" t="str">
        <f t="shared" si="40"/>
        <v/>
      </c>
      <c r="FU25" s="49" t="str">
        <f t="shared" si="40"/>
        <v/>
      </c>
      <c r="FV25" s="49" t="str">
        <f t="shared" si="41"/>
        <v/>
      </c>
      <c r="FW25" s="49" t="str">
        <f t="shared" si="41"/>
        <v/>
      </c>
      <c r="FX25" s="49" t="str">
        <f t="shared" si="41"/>
        <v/>
      </c>
      <c r="FY25" s="49" t="str">
        <f t="shared" si="41"/>
        <v/>
      </c>
      <c r="FZ25" s="49" t="str">
        <f t="shared" si="41"/>
        <v/>
      </c>
      <c r="GA25" s="49" t="str">
        <f t="shared" si="41"/>
        <v/>
      </c>
      <c r="GB25" s="49" t="str">
        <f t="shared" si="41"/>
        <v/>
      </c>
      <c r="GC25" s="49" t="str">
        <f t="shared" si="41"/>
        <v/>
      </c>
      <c r="GD25" s="49" t="str">
        <f t="shared" si="41"/>
        <v/>
      </c>
      <c r="GE25" s="49" t="str">
        <f t="shared" si="41"/>
        <v/>
      </c>
      <c r="GF25" s="49" t="str">
        <f t="shared" si="41"/>
        <v/>
      </c>
      <c r="GG25" s="49" t="str">
        <f t="shared" si="41"/>
        <v/>
      </c>
      <c r="GH25" s="49" t="str">
        <f t="shared" si="41"/>
        <v/>
      </c>
      <c r="GI25" s="49" t="str">
        <f t="shared" si="41"/>
        <v/>
      </c>
      <c r="GJ25" s="49" t="str">
        <f t="shared" si="41"/>
        <v/>
      </c>
      <c r="GK25" s="49" t="str">
        <f t="shared" si="41"/>
        <v/>
      </c>
      <c r="GL25" s="49" t="str">
        <f t="shared" si="42"/>
        <v/>
      </c>
      <c r="GM25" s="49" t="str">
        <f t="shared" si="42"/>
        <v/>
      </c>
      <c r="GN25" s="49" t="str">
        <f t="shared" si="42"/>
        <v/>
      </c>
      <c r="GO25" s="49" t="str">
        <f t="shared" si="42"/>
        <v/>
      </c>
      <c r="GP25" s="49" t="str">
        <f t="shared" si="42"/>
        <v/>
      </c>
      <c r="GQ25" s="49" t="str">
        <f t="shared" si="42"/>
        <v/>
      </c>
      <c r="GR25" s="49" t="str">
        <f t="shared" si="42"/>
        <v/>
      </c>
      <c r="GS25" s="49" t="str">
        <f t="shared" si="42"/>
        <v/>
      </c>
      <c r="GT25" s="49" t="str">
        <f t="shared" si="42"/>
        <v/>
      </c>
      <c r="GU25" s="49" t="str">
        <f t="shared" si="42"/>
        <v/>
      </c>
      <c r="GV25" s="49" t="str">
        <f t="shared" si="42"/>
        <v/>
      </c>
      <c r="GW25" s="49" t="str">
        <f t="shared" si="42"/>
        <v/>
      </c>
      <c r="GX25" s="49" t="str">
        <f t="shared" si="42"/>
        <v/>
      </c>
      <c r="GY25" s="49" t="str">
        <f t="shared" si="42"/>
        <v/>
      </c>
      <c r="GZ25" s="49" t="str">
        <f t="shared" si="42"/>
        <v/>
      </c>
      <c r="HA25" s="49" t="str">
        <f t="shared" si="42"/>
        <v/>
      </c>
      <c r="HB25" s="49" t="str">
        <f t="shared" si="43"/>
        <v/>
      </c>
      <c r="HC25" s="49" t="str">
        <f t="shared" si="43"/>
        <v/>
      </c>
      <c r="HD25" s="49" t="str">
        <f t="shared" si="43"/>
        <v/>
      </c>
      <c r="HE25" s="49" t="str">
        <f t="shared" si="43"/>
        <v/>
      </c>
      <c r="HF25" s="49" t="str">
        <f t="shared" si="43"/>
        <v/>
      </c>
      <c r="HG25" s="49" t="str">
        <f t="shared" si="43"/>
        <v/>
      </c>
      <c r="HH25" s="49" t="str">
        <f t="shared" si="43"/>
        <v/>
      </c>
      <c r="HI25" s="49" t="str">
        <f t="shared" si="43"/>
        <v/>
      </c>
      <c r="HJ25" s="49" t="str">
        <f t="shared" si="43"/>
        <v/>
      </c>
      <c r="HK25" s="49" t="str">
        <f t="shared" si="43"/>
        <v/>
      </c>
      <c r="HL25" s="49" t="str">
        <f t="shared" si="43"/>
        <v/>
      </c>
      <c r="HM25" s="49" t="str">
        <f t="shared" si="43"/>
        <v/>
      </c>
      <c r="HN25" s="49" t="str">
        <f t="shared" si="43"/>
        <v/>
      </c>
      <c r="HO25" s="49" t="str">
        <f t="shared" si="43"/>
        <v/>
      </c>
      <c r="HP25" s="49" t="str">
        <f t="shared" si="43"/>
        <v/>
      </c>
      <c r="HQ25" s="49" t="str">
        <f t="shared" si="43"/>
        <v/>
      </c>
      <c r="HR25" s="49" t="str">
        <f t="shared" si="44"/>
        <v/>
      </c>
      <c r="HS25" s="49" t="str">
        <f t="shared" si="16"/>
        <v/>
      </c>
      <c r="HT25" s="49" t="str">
        <f t="shared" si="16"/>
        <v/>
      </c>
      <c r="HU25" s="49" t="str">
        <f t="shared" si="16"/>
        <v/>
      </c>
      <c r="HV25" s="49" t="str">
        <f t="shared" si="16"/>
        <v/>
      </c>
      <c r="HW25" s="169" t="e">
        <f t="shared" si="54"/>
        <v>#N/A</v>
      </c>
      <c r="HX25" s="169" t="e">
        <f t="shared" si="54"/>
        <v>#N/A</v>
      </c>
      <c r="HY25" s="169" t="e">
        <f t="shared" si="54"/>
        <v>#N/A</v>
      </c>
      <c r="HZ25" s="169" t="e">
        <f t="shared" si="54"/>
        <v>#N/A</v>
      </c>
      <c r="IA25" s="169" t="e">
        <f t="shared" si="45"/>
        <v>#N/A</v>
      </c>
      <c r="IB25" s="169" t="e">
        <f t="shared" si="45"/>
        <v>#N/A</v>
      </c>
      <c r="IC25" s="169" t="e">
        <f t="shared" si="45"/>
        <v>#N/A</v>
      </c>
      <c r="ID25" s="169" t="e">
        <f t="shared" si="45"/>
        <v>#N/A</v>
      </c>
      <c r="IE25" s="169" t="e">
        <f t="shared" si="45"/>
        <v>#N/A</v>
      </c>
      <c r="IF25" s="169" t="e">
        <f t="shared" si="45"/>
        <v>#N/A</v>
      </c>
      <c r="IG25" s="169" t="e">
        <f t="shared" si="45"/>
        <v>#N/A</v>
      </c>
      <c r="IH25" s="169" t="e">
        <f t="shared" si="45"/>
        <v>#N/A</v>
      </c>
      <c r="II25" s="169" t="e">
        <f t="shared" si="45"/>
        <v>#N/A</v>
      </c>
      <c r="IJ25" s="169" t="e">
        <f t="shared" si="45"/>
        <v>#N/A</v>
      </c>
      <c r="IK25" s="169" t="e">
        <f t="shared" si="45"/>
        <v>#N/A</v>
      </c>
      <c r="IL25" s="169" t="e">
        <f t="shared" si="45"/>
        <v>#N/A</v>
      </c>
      <c r="IM25" s="169" t="e">
        <f t="shared" si="45"/>
        <v>#N/A</v>
      </c>
      <c r="IN25" s="169" t="e">
        <f t="shared" si="45"/>
        <v>#N/A</v>
      </c>
      <c r="IO25" s="169" t="e">
        <f t="shared" si="45"/>
        <v>#N/A</v>
      </c>
      <c r="IP25" s="169" t="e">
        <f t="shared" si="45"/>
        <v>#N/A</v>
      </c>
      <c r="IQ25" s="169" t="e">
        <f t="shared" si="55"/>
        <v>#N/A</v>
      </c>
      <c r="IR25" s="169" t="e">
        <f t="shared" si="55"/>
        <v>#N/A</v>
      </c>
      <c r="IS25" s="169" t="e">
        <f t="shared" si="55"/>
        <v>#N/A</v>
      </c>
      <c r="IT25" s="169" t="e">
        <f t="shared" si="55"/>
        <v>#N/A</v>
      </c>
      <c r="IU25" s="169" t="e">
        <f t="shared" si="55"/>
        <v>#N/A</v>
      </c>
      <c r="IV25" s="169" t="e">
        <f t="shared" si="55"/>
        <v>#N/A</v>
      </c>
      <c r="IW25" s="169" t="e">
        <f t="shared" si="55"/>
        <v>#N/A</v>
      </c>
      <c r="IX25" s="169" t="e">
        <f t="shared" si="55"/>
        <v>#N/A</v>
      </c>
      <c r="IY25" s="169" t="e">
        <f t="shared" si="55"/>
        <v>#N/A</v>
      </c>
      <c r="IZ25" s="169" t="e">
        <f t="shared" si="55"/>
        <v>#N/A</v>
      </c>
      <c r="JA25" s="169" t="e">
        <f t="shared" si="55"/>
        <v>#N/A</v>
      </c>
      <c r="JB25" s="169" t="e">
        <f t="shared" si="55"/>
        <v>#N/A</v>
      </c>
      <c r="JC25" s="169" t="e">
        <f t="shared" si="55"/>
        <v>#N/A</v>
      </c>
      <c r="JD25" s="169" t="e">
        <f t="shared" si="55"/>
        <v>#N/A</v>
      </c>
      <c r="JE25" s="169" t="e">
        <f t="shared" si="55"/>
        <v>#N/A</v>
      </c>
      <c r="JF25" s="169" t="e">
        <f t="shared" si="55"/>
        <v>#N/A</v>
      </c>
      <c r="JG25" s="169" t="e">
        <f t="shared" si="56"/>
        <v>#N/A</v>
      </c>
      <c r="JH25" s="169" t="e">
        <f t="shared" si="56"/>
        <v>#N/A</v>
      </c>
      <c r="JI25" s="169" t="e">
        <f t="shared" si="56"/>
        <v>#N/A</v>
      </c>
      <c r="JJ25" s="169" t="e">
        <f t="shared" si="56"/>
        <v>#N/A</v>
      </c>
      <c r="JK25" s="169" t="e">
        <f t="shared" si="56"/>
        <v>#N/A</v>
      </c>
      <c r="JL25" s="169" t="e">
        <f t="shared" si="56"/>
        <v>#N/A</v>
      </c>
      <c r="JM25" s="169" t="e">
        <f t="shared" si="56"/>
        <v>#N/A</v>
      </c>
      <c r="JN25" s="169" t="e">
        <f t="shared" si="56"/>
        <v>#N/A</v>
      </c>
      <c r="JO25" s="169" t="e">
        <f t="shared" si="56"/>
        <v>#N/A</v>
      </c>
      <c r="JP25" s="169" t="e">
        <f t="shared" si="56"/>
        <v>#N/A</v>
      </c>
      <c r="JQ25" s="169" t="e">
        <f t="shared" si="56"/>
        <v>#N/A</v>
      </c>
      <c r="JR25" s="169" t="e">
        <f t="shared" si="56"/>
        <v>#N/A</v>
      </c>
      <c r="JS25" s="169" t="e">
        <f t="shared" si="56"/>
        <v>#N/A</v>
      </c>
      <c r="JT25" s="169" t="e">
        <f t="shared" si="56"/>
        <v>#N/A</v>
      </c>
      <c r="JU25" s="169" t="e">
        <f t="shared" si="56"/>
        <v>#N/A</v>
      </c>
      <c r="JV25" s="169" t="e">
        <f t="shared" si="56"/>
        <v>#N/A</v>
      </c>
      <c r="JW25" s="169" t="e">
        <f t="shared" si="46"/>
        <v>#N/A</v>
      </c>
      <c r="JX25" s="169" t="e">
        <f t="shared" si="46"/>
        <v>#N/A</v>
      </c>
      <c r="JY25" s="169" t="e">
        <f t="shared" si="46"/>
        <v>#N/A</v>
      </c>
      <c r="JZ25" s="169" t="e">
        <f t="shared" si="46"/>
        <v>#N/A</v>
      </c>
      <c r="KA25" s="169" t="e">
        <f t="shared" si="46"/>
        <v>#N/A</v>
      </c>
      <c r="KB25" s="169" t="e">
        <f t="shared" si="46"/>
        <v>#N/A</v>
      </c>
      <c r="KC25" s="169" t="e">
        <f t="shared" si="46"/>
        <v>#N/A</v>
      </c>
      <c r="KD25" s="169" t="e">
        <f t="shared" si="46"/>
        <v>#N/A</v>
      </c>
      <c r="KE25" s="169" t="e">
        <f t="shared" si="46"/>
        <v>#N/A</v>
      </c>
      <c r="KF25" s="169" t="e">
        <f t="shared" si="46"/>
        <v>#N/A</v>
      </c>
      <c r="KG25" s="169" t="e">
        <f t="shared" si="46"/>
        <v>#N/A</v>
      </c>
      <c r="KH25" s="169" t="e">
        <f t="shared" si="57"/>
        <v>#N/A</v>
      </c>
      <c r="KI25" s="169" t="e">
        <f t="shared" si="57"/>
        <v>#N/A</v>
      </c>
      <c r="KJ25" s="169" t="e">
        <f t="shared" si="57"/>
        <v>#N/A</v>
      </c>
      <c r="KK25" s="169" t="e">
        <f t="shared" si="57"/>
        <v>#N/A</v>
      </c>
      <c r="KL25" s="169" t="e">
        <f t="shared" si="57"/>
        <v>#N/A</v>
      </c>
      <c r="KM25" s="169" t="e">
        <f t="shared" si="47"/>
        <v>#N/A</v>
      </c>
      <c r="KN25" s="169" t="e">
        <f t="shared" si="47"/>
        <v>#N/A</v>
      </c>
      <c r="KO25" s="169" t="e">
        <f t="shared" si="47"/>
        <v>#N/A</v>
      </c>
      <c r="KP25" s="169" t="e">
        <f t="shared" si="47"/>
        <v>#N/A</v>
      </c>
      <c r="KQ25" s="169" t="e">
        <f t="shared" si="47"/>
        <v>#N/A</v>
      </c>
      <c r="KR25" s="169" t="e">
        <f t="shared" si="47"/>
        <v>#N/A</v>
      </c>
      <c r="KS25" s="169" t="e">
        <f t="shared" si="47"/>
        <v>#N/A</v>
      </c>
      <c r="KT25" s="169" t="e">
        <f t="shared" si="47"/>
        <v>#N/A</v>
      </c>
      <c r="KU25" s="169" t="e">
        <f t="shared" si="47"/>
        <v>#N/A</v>
      </c>
      <c r="KV25" s="169" t="e">
        <f t="shared" si="47"/>
        <v>#N/A</v>
      </c>
      <c r="KW25" s="169" t="e">
        <f t="shared" si="47"/>
        <v>#N/A</v>
      </c>
      <c r="KX25" s="169" t="e">
        <f t="shared" si="47"/>
        <v>#N/A</v>
      </c>
      <c r="KY25" s="169" t="e">
        <f t="shared" si="47"/>
        <v>#N/A</v>
      </c>
      <c r="KZ25" s="169" t="e">
        <f t="shared" si="47"/>
        <v>#N/A</v>
      </c>
      <c r="LA25" s="169" t="e">
        <f t="shared" si="47"/>
        <v>#N/A</v>
      </c>
      <c r="LB25" s="169" t="e">
        <f t="shared" si="47"/>
        <v>#N/A</v>
      </c>
      <c r="LC25" s="169" t="e">
        <f t="shared" si="58"/>
        <v>#N/A</v>
      </c>
      <c r="LD25" s="169" t="e">
        <f t="shared" si="58"/>
        <v>#N/A</v>
      </c>
      <c r="LE25" s="169" t="e">
        <f t="shared" si="58"/>
        <v>#N/A</v>
      </c>
      <c r="LF25" s="169" t="e">
        <f t="shared" si="58"/>
        <v>#N/A</v>
      </c>
      <c r="LG25" s="169" t="e">
        <f t="shared" si="58"/>
        <v>#N/A</v>
      </c>
      <c r="LH25" s="169" t="e">
        <f t="shared" si="58"/>
        <v>#N/A</v>
      </c>
      <c r="LI25" s="169" t="e">
        <f t="shared" si="58"/>
        <v>#N/A</v>
      </c>
      <c r="LJ25" s="169" t="e">
        <f t="shared" si="58"/>
        <v>#N/A</v>
      </c>
      <c r="LK25" s="169" t="e">
        <f t="shared" si="58"/>
        <v>#N/A</v>
      </c>
      <c r="LL25" s="169" t="e">
        <f t="shared" si="58"/>
        <v>#N/A</v>
      </c>
      <c r="LM25" s="169" t="e">
        <f t="shared" si="58"/>
        <v>#N/A</v>
      </c>
      <c r="LN25" s="169" t="e">
        <f t="shared" si="58"/>
        <v>#N/A</v>
      </c>
      <c r="LO25" s="169" t="e">
        <f t="shared" si="58"/>
        <v>#N/A</v>
      </c>
      <c r="LP25" s="169" t="e">
        <f t="shared" si="58"/>
        <v>#N/A</v>
      </c>
      <c r="LQ25" s="169" t="e">
        <f t="shared" si="58"/>
        <v>#N/A</v>
      </c>
      <c r="LR25" s="169" t="e">
        <f t="shared" si="58"/>
        <v>#N/A</v>
      </c>
      <c r="LS25" s="169" t="e">
        <f t="shared" si="59"/>
        <v>#N/A</v>
      </c>
      <c r="LT25" s="169" t="e">
        <f t="shared" si="59"/>
        <v>#N/A</v>
      </c>
      <c r="LU25" s="169" t="e">
        <f t="shared" si="59"/>
        <v>#N/A</v>
      </c>
      <c r="LV25" s="169" t="e">
        <f t="shared" si="59"/>
        <v>#N/A</v>
      </c>
      <c r="LW25" s="169" t="e">
        <f t="shared" si="59"/>
        <v>#N/A</v>
      </c>
      <c r="LX25" s="169" t="e">
        <f t="shared" si="59"/>
        <v>#N/A</v>
      </c>
      <c r="LY25" s="169" t="e">
        <f t="shared" si="59"/>
        <v>#N/A</v>
      </c>
      <c r="LZ25" s="169" t="e">
        <f t="shared" si="59"/>
        <v>#N/A</v>
      </c>
      <c r="MA25" s="169" t="e">
        <f t="shared" si="59"/>
        <v>#N/A</v>
      </c>
      <c r="MB25" s="169" t="e">
        <f t="shared" si="59"/>
        <v>#N/A</v>
      </c>
      <c r="MC25" s="169" t="e">
        <f t="shared" si="59"/>
        <v>#N/A</v>
      </c>
      <c r="MD25" s="169" t="e">
        <f t="shared" si="59"/>
        <v>#N/A</v>
      </c>
      <c r="ME25" s="169" t="e">
        <f t="shared" si="59"/>
        <v>#N/A</v>
      </c>
      <c r="MF25" s="169" t="e">
        <f t="shared" si="59"/>
        <v>#N/A</v>
      </c>
      <c r="MG25" s="169" t="e">
        <f t="shared" si="59"/>
        <v>#N/A</v>
      </c>
      <c r="MH25" s="169" t="e">
        <f t="shared" si="59"/>
        <v>#N/A</v>
      </c>
      <c r="MI25" s="169" t="e">
        <f t="shared" si="48"/>
        <v>#N/A</v>
      </c>
      <c r="MJ25" s="169" t="e">
        <f t="shared" si="48"/>
        <v>#N/A</v>
      </c>
      <c r="MK25" s="169" t="e">
        <f t="shared" si="48"/>
        <v>#N/A</v>
      </c>
      <c r="ML25" s="169" t="e">
        <f t="shared" si="48"/>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60"/>
        <v>#N/A</v>
      </c>
      <c r="MU25" s="169" t="e">
        <f t="shared" si="60"/>
        <v>#N/A</v>
      </c>
      <c r="MV25" s="169" t="e">
        <f t="shared" si="60"/>
        <v>#N/A</v>
      </c>
      <c r="MW25" s="169" t="e">
        <f t="shared" si="60"/>
        <v>#N/A</v>
      </c>
      <c r="MX25" s="169" t="e">
        <f t="shared" si="60"/>
        <v>#N/A</v>
      </c>
      <c r="MY25" s="169" t="e">
        <f t="shared" si="49"/>
        <v>#N/A</v>
      </c>
      <c r="MZ25" s="169" t="e">
        <f t="shared" si="49"/>
        <v>#N/A</v>
      </c>
      <c r="NA25" s="169" t="e">
        <f t="shared" si="49"/>
        <v>#N/A</v>
      </c>
      <c r="NB25" s="169" t="e">
        <f t="shared" si="49"/>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61"/>
        <v>#N/A</v>
      </c>
      <c r="NP25" s="169" t="e">
        <f t="shared" si="61"/>
        <v>#N/A</v>
      </c>
      <c r="NQ25" s="169" t="e">
        <f t="shared" si="61"/>
        <v>#N/A</v>
      </c>
      <c r="NR25" s="169" t="e">
        <f t="shared" si="61"/>
        <v>#N/A</v>
      </c>
      <c r="NS25" s="169" t="e">
        <f t="shared" si="61"/>
        <v>#N/A</v>
      </c>
      <c r="NT25" s="169" t="e">
        <f t="shared" si="61"/>
        <v>#N/A</v>
      </c>
      <c r="NU25" s="169" t="e">
        <f t="shared" si="61"/>
        <v>#N/A</v>
      </c>
      <c r="NV25" s="169" t="e">
        <f t="shared" si="61"/>
        <v>#N/A</v>
      </c>
      <c r="NW25" s="169" t="e">
        <f t="shared" si="61"/>
        <v>#N/A</v>
      </c>
      <c r="NX25" s="169" t="e">
        <f t="shared" si="61"/>
        <v>#N/A</v>
      </c>
      <c r="NY25" s="169" t="e">
        <f t="shared" si="61"/>
        <v>#N/A</v>
      </c>
      <c r="NZ25" s="169" t="e">
        <f t="shared" si="61"/>
        <v>#N/A</v>
      </c>
      <c r="OA25" s="169" t="e">
        <f t="shared" si="61"/>
        <v>#N/A</v>
      </c>
      <c r="OB25" s="169" t="e">
        <f t="shared" si="61"/>
        <v>#N/A</v>
      </c>
      <c r="OC25" s="169" t="e">
        <f t="shared" si="61"/>
        <v>#N/A</v>
      </c>
      <c r="OD25" s="169" t="e">
        <f t="shared" si="61"/>
        <v>#N/A</v>
      </c>
      <c r="OE25" s="169" t="e">
        <f t="shared" si="62"/>
        <v>#N/A</v>
      </c>
      <c r="OF25" s="169" t="e">
        <f t="shared" si="62"/>
        <v>#N/A</v>
      </c>
      <c r="OG25" s="169" t="e">
        <f t="shared" si="62"/>
        <v>#N/A</v>
      </c>
      <c r="OH25" s="169" t="e">
        <f t="shared" si="62"/>
        <v>#N/A</v>
      </c>
      <c r="OI25" s="169" t="e">
        <f t="shared" si="62"/>
        <v>#N/A</v>
      </c>
      <c r="OJ25" s="169" t="e">
        <f t="shared" si="62"/>
        <v>#N/A</v>
      </c>
      <c r="OK25" s="169" t="e">
        <f t="shared" si="62"/>
        <v>#N/A</v>
      </c>
      <c r="OL25" s="169" t="e">
        <f t="shared" si="62"/>
        <v>#N/A</v>
      </c>
      <c r="OM25" s="169" t="e">
        <f t="shared" si="62"/>
        <v>#N/A</v>
      </c>
      <c r="ON25" s="169" t="e">
        <f t="shared" si="62"/>
        <v>#N/A</v>
      </c>
      <c r="OO25" s="169" t="e">
        <f t="shared" si="62"/>
        <v>#N/A</v>
      </c>
      <c r="OP25" s="169" t="e">
        <f t="shared" si="62"/>
        <v>#N/A</v>
      </c>
      <c r="OQ25" s="169" t="e">
        <f t="shared" si="62"/>
        <v>#N/A</v>
      </c>
      <c r="OR25" s="169" t="e">
        <f t="shared" si="62"/>
        <v>#N/A</v>
      </c>
      <c r="OS25" s="169" t="e">
        <f t="shared" si="62"/>
        <v>#N/A</v>
      </c>
      <c r="OT25" s="169" t="e">
        <f t="shared" si="62"/>
        <v>#N/A</v>
      </c>
      <c r="OU25" s="169" t="e">
        <f t="shared" si="50"/>
        <v>#N/A</v>
      </c>
      <c r="OV25" s="169" t="e">
        <f t="shared" si="50"/>
        <v>#N/A</v>
      </c>
      <c r="OW25" s="169" t="e">
        <f t="shared" si="50"/>
        <v>#N/A</v>
      </c>
      <c r="OX25" s="169" t="e">
        <f t="shared" si="50"/>
        <v>#N/A</v>
      </c>
      <c r="OY25" s="169" t="e">
        <f t="shared" si="50"/>
        <v>#N/A</v>
      </c>
      <c r="OZ25" s="169" t="e">
        <f t="shared" si="50"/>
        <v>#N/A</v>
      </c>
      <c r="PA25" s="169" t="e">
        <f t="shared" si="50"/>
        <v>#N/A</v>
      </c>
      <c r="PB25" s="169" t="e">
        <f t="shared" si="50"/>
        <v>#N/A</v>
      </c>
      <c r="PC25" s="169" t="e">
        <f t="shared" si="50"/>
        <v>#N/A</v>
      </c>
      <c r="PD25" s="169" t="e">
        <f t="shared" si="50"/>
        <v>#N/A</v>
      </c>
      <c r="PE25" s="169" t="e">
        <f t="shared" si="50"/>
        <v>#N/A</v>
      </c>
      <c r="PF25" s="169" t="e">
        <f t="shared" si="63"/>
        <v>#N/A</v>
      </c>
      <c r="PG25" s="169" t="e">
        <f t="shared" si="63"/>
        <v>#N/A</v>
      </c>
      <c r="PH25" s="169" t="e">
        <f t="shared" si="63"/>
        <v>#N/A</v>
      </c>
      <c r="PI25" s="169" t="e">
        <f t="shared" si="63"/>
        <v>#N/A</v>
      </c>
      <c r="PJ25" s="169" t="e">
        <f t="shared" si="63"/>
        <v>#N/A</v>
      </c>
      <c r="PK25" s="169" t="e">
        <f t="shared" si="63"/>
        <v>#N/A</v>
      </c>
      <c r="PL25" s="169" t="e">
        <f t="shared" si="63"/>
        <v>#N/A</v>
      </c>
      <c r="PM25" s="169" t="e">
        <f t="shared" si="63"/>
        <v>#N/A</v>
      </c>
      <c r="PN25" s="169" t="e">
        <f t="shared" si="63"/>
        <v>#N/A</v>
      </c>
      <c r="PO25" s="169" t="e">
        <f t="shared" si="63"/>
        <v>#N/A</v>
      </c>
    </row>
    <row r="26" spans="1:431" hidden="1" x14ac:dyDescent="0.75">
      <c r="A26" s="390"/>
      <c r="B26" s="396" t="str">
        <f>IF($R26="","",ROUND(_xlfn.NORM.INV(ABS(VLOOKUP($T$1,VLookups!$A$43:$B$44,2,FALSE)-B$2),$N26,$R26),0))</f>
        <v/>
      </c>
      <c r="C26" s="403" t="str">
        <f>IF(OR(D25="",B26=""),"",WORKDAY(C25,B25,$B$109:$B$148))</f>
        <v/>
      </c>
      <c r="D26" s="404" t="str">
        <f>IFERROR(IF(B26="","",WORKDAY(C26,B26-1,$B$109:$B$148)),"")</f>
        <v/>
      </c>
      <c r="E26" s="109"/>
      <c r="F26" s="117"/>
      <c r="G26" s="122" t="str">
        <f t="shared" si="30"/>
        <v/>
      </c>
      <c r="H26" s="95"/>
      <c r="I26" s="122" t="str">
        <f t="shared" si="31"/>
        <v/>
      </c>
      <c r="J26" s="117"/>
      <c r="K26" s="110"/>
      <c r="L26" s="124" t="str">
        <f t="shared" si="0"/>
        <v/>
      </c>
      <c r="M26" s="124" t="str">
        <f t="shared" si="1"/>
        <v/>
      </c>
      <c r="N26" s="73" t="str">
        <f t="shared" si="32"/>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69"/>
        <v/>
      </c>
      <c r="AE26" s="49" t="str">
        <f t="shared" si="69"/>
        <v/>
      </c>
      <c r="AF26" s="49" t="str">
        <f t="shared" si="69"/>
        <v/>
      </c>
      <c r="AG26" s="49" t="str">
        <f t="shared" si="69"/>
        <v/>
      </c>
      <c r="AH26" s="49" t="str">
        <f t="shared" si="69"/>
        <v/>
      </c>
      <c r="AI26" s="49" t="str">
        <f t="shared" si="69"/>
        <v/>
      </c>
      <c r="AJ26" s="49" t="str">
        <f t="shared" si="69"/>
        <v/>
      </c>
      <c r="AK26" s="49" t="str">
        <f t="shared" si="69"/>
        <v/>
      </c>
      <c r="AL26" s="49" t="str">
        <f t="shared" si="69"/>
        <v/>
      </c>
      <c r="AM26" s="49" t="str">
        <f t="shared" si="69"/>
        <v/>
      </c>
      <c r="AN26" s="49" t="str">
        <f t="shared" si="69"/>
        <v/>
      </c>
      <c r="AO26" s="49" t="str">
        <f t="shared" si="69"/>
        <v/>
      </c>
      <c r="AP26" s="49" t="str">
        <f t="shared" si="69"/>
        <v/>
      </c>
      <c r="AQ26" s="49" t="str">
        <f t="shared" si="69"/>
        <v/>
      </c>
      <c r="AR26" s="49" t="str">
        <f t="shared" si="69"/>
        <v/>
      </c>
      <c r="AS26" s="49" t="str">
        <f t="shared" si="69"/>
        <v/>
      </c>
      <c r="AT26" s="49" t="str">
        <f t="shared" si="65"/>
        <v/>
      </c>
      <c r="AU26" s="49" t="str">
        <f t="shared" si="65"/>
        <v/>
      </c>
      <c r="AV26" s="49" t="str">
        <f t="shared" si="65"/>
        <v/>
      </c>
      <c r="AW26" s="49" t="str">
        <f t="shared" si="65"/>
        <v/>
      </c>
      <c r="AX26" s="49" t="str">
        <f t="shared" si="65"/>
        <v/>
      </c>
      <c r="AY26" s="49" t="str">
        <f t="shared" si="65"/>
        <v/>
      </c>
      <c r="AZ26" s="49" t="str">
        <f t="shared" si="65"/>
        <v/>
      </c>
      <c r="BA26" s="49" t="str">
        <f t="shared" si="65"/>
        <v/>
      </c>
      <c r="BB26" s="49" t="str">
        <f t="shared" si="65"/>
        <v/>
      </c>
      <c r="BC26" s="49" t="str">
        <f t="shared" si="65"/>
        <v/>
      </c>
      <c r="BD26" s="49" t="str">
        <f t="shared" si="65"/>
        <v/>
      </c>
      <c r="BE26" s="49" t="str">
        <f t="shared" si="66"/>
        <v/>
      </c>
      <c r="BF26" s="49" t="str">
        <f t="shared" si="66"/>
        <v/>
      </c>
      <c r="BG26" s="49" t="str">
        <f t="shared" si="66"/>
        <v/>
      </c>
      <c r="BH26" s="49" t="str">
        <f t="shared" si="66"/>
        <v/>
      </c>
      <c r="BI26" s="49" t="str">
        <f t="shared" si="66"/>
        <v/>
      </c>
      <c r="BJ26" s="49" t="str">
        <f t="shared" si="66"/>
        <v/>
      </c>
      <c r="BK26" s="49" t="str">
        <f t="shared" si="66"/>
        <v/>
      </c>
      <c r="BL26" s="49" t="str">
        <f t="shared" si="66"/>
        <v/>
      </c>
      <c r="BM26" s="49" t="str">
        <f t="shared" si="66"/>
        <v/>
      </c>
      <c r="BN26" s="49" t="str">
        <f t="shared" si="66"/>
        <v/>
      </c>
      <c r="BO26" s="49" t="str">
        <f t="shared" si="66"/>
        <v/>
      </c>
      <c r="BP26" s="49" t="str">
        <f t="shared" si="66"/>
        <v/>
      </c>
      <c r="BQ26" s="49" t="str">
        <f t="shared" si="66"/>
        <v/>
      </c>
      <c r="BR26" s="49" t="str">
        <f t="shared" si="66"/>
        <v/>
      </c>
      <c r="BS26" s="49" t="str">
        <f t="shared" si="66"/>
        <v/>
      </c>
      <c r="BT26" s="49" t="str">
        <f t="shared" si="66"/>
        <v/>
      </c>
      <c r="BU26" s="49" t="str">
        <f t="shared" si="67"/>
        <v/>
      </c>
      <c r="BV26" s="49" t="str">
        <f t="shared" si="67"/>
        <v/>
      </c>
      <c r="BW26" s="49" t="str">
        <f t="shared" si="67"/>
        <v/>
      </c>
      <c r="BX26" s="49" t="str">
        <f t="shared" si="67"/>
        <v/>
      </c>
      <c r="BY26" s="49" t="str">
        <f t="shared" si="67"/>
        <v/>
      </c>
      <c r="BZ26" s="49" t="str">
        <f t="shared" si="67"/>
        <v/>
      </c>
      <c r="CA26" s="49" t="str">
        <f t="shared" si="67"/>
        <v/>
      </c>
      <c r="CB26" s="49" t="str">
        <f t="shared" si="67"/>
        <v/>
      </c>
      <c r="CC26" s="49" t="str">
        <f t="shared" si="67"/>
        <v/>
      </c>
      <c r="CD26" s="49" t="str">
        <f t="shared" si="67"/>
        <v/>
      </c>
      <c r="CE26" s="49" t="str">
        <f t="shared" si="67"/>
        <v/>
      </c>
      <c r="CF26" s="49" t="str">
        <f t="shared" si="67"/>
        <v/>
      </c>
      <c r="CG26" s="49" t="str">
        <f t="shared" si="67"/>
        <v/>
      </c>
      <c r="CH26" s="49" t="str">
        <f t="shared" si="67"/>
        <v/>
      </c>
      <c r="CI26" s="49" t="str">
        <f t="shared" si="67"/>
        <v/>
      </c>
      <c r="CJ26" s="49" t="str">
        <f t="shared" si="67"/>
        <v/>
      </c>
      <c r="CK26" s="49" t="str">
        <f t="shared" si="68"/>
        <v/>
      </c>
      <c r="CL26" s="49" t="str">
        <f t="shared" si="68"/>
        <v/>
      </c>
      <c r="CM26" s="49" t="str">
        <f t="shared" si="68"/>
        <v/>
      </c>
      <c r="CN26" s="49" t="str">
        <f t="shared" si="68"/>
        <v/>
      </c>
      <c r="CO26" s="49" t="str">
        <f t="shared" si="68"/>
        <v/>
      </c>
      <c r="CP26" s="49" t="str">
        <f t="shared" si="68"/>
        <v/>
      </c>
      <c r="CQ26" s="49" t="str">
        <f t="shared" si="68"/>
        <v/>
      </c>
      <c r="CR26" s="49" t="str">
        <f t="shared" si="68"/>
        <v/>
      </c>
      <c r="CS26" s="49" t="str">
        <f t="shared" si="68"/>
        <v/>
      </c>
      <c r="CT26" s="49" t="str">
        <f t="shared" si="68"/>
        <v/>
      </c>
      <c r="CU26" s="49" t="str">
        <f t="shared" si="68"/>
        <v/>
      </c>
      <c r="CV26" s="49" t="str">
        <f t="shared" si="68"/>
        <v/>
      </c>
      <c r="CW26" s="49" t="str">
        <f t="shared" si="68"/>
        <v/>
      </c>
      <c r="CX26" s="49" t="str">
        <f t="shared" si="68"/>
        <v/>
      </c>
      <c r="CY26" s="49" t="str">
        <f t="shared" si="68"/>
        <v/>
      </c>
      <c r="CZ26" s="49" t="str">
        <f t="shared" si="68"/>
        <v/>
      </c>
      <c r="DA26" s="49" t="str">
        <f t="shared" si="51"/>
        <v/>
      </c>
      <c r="DB26" s="49" t="str">
        <f t="shared" si="51"/>
        <v/>
      </c>
      <c r="DC26" s="49" t="str">
        <f t="shared" si="51"/>
        <v/>
      </c>
      <c r="DD26" s="49" t="str">
        <f t="shared" si="51"/>
        <v/>
      </c>
      <c r="DE26" s="49" t="str">
        <f t="shared" si="51"/>
        <v/>
      </c>
      <c r="DF26" s="49" t="str">
        <f t="shared" si="51"/>
        <v/>
      </c>
      <c r="DG26" s="49" t="str">
        <f t="shared" si="38"/>
        <v/>
      </c>
      <c r="DH26" s="49" t="str">
        <f t="shared" si="38"/>
        <v/>
      </c>
      <c r="DI26" s="49" t="str">
        <f t="shared" si="38"/>
        <v/>
      </c>
      <c r="DJ26" s="49" t="str">
        <f t="shared" si="38"/>
        <v/>
      </c>
      <c r="DK26" s="49" t="str">
        <f t="shared" si="38"/>
        <v/>
      </c>
      <c r="DL26" s="49" t="str">
        <f t="shared" si="38"/>
        <v/>
      </c>
      <c r="DM26" s="49" t="str">
        <f t="shared" si="38"/>
        <v/>
      </c>
      <c r="DN26" s="49" t="str">
        <f t="shared" si="38"/>
        <v/>
      </c>
      <c r="DO26" s="49" t="str">
        <f t="shared" si="38"/>
        <v/>
      </c>
      <c r="DP26" s="49" t="str">
        <f t="shared" si="38"/>
        <v/>
      </c>
      <c r="DQ26" s="49" t="str">
        <f t="shared" si="38"/>
        <v/>
      </c>
      <c r="DR26" s="49" t="str">
        <f t="shared" si="38"/>
        <v/>
      </c>
      <c r="DS26" s="49" t="str">
        <f t="shared" si="38"/>
        <v/>
      </c>
      <c r="DT26" s="49" t="str">
        <f t="shared" si="38"/>
        <v/>
      </c>
      <c r="DU26" s="49" t="str">
        <f t="shared" si="38"/>
        <v/>
      </c>
      <c r="DV26" s="49" t="str">
        <f t="shared" si="52"/>
        <v/>
      </c>
      <c r="DW26" s="49" t="str">
        <f t="shared" si="52"/>
        <v/>
      </c>
      <c r="DX26" s="49" t="str">
        <f t="shared" si="52"/>
        <v/>
      </c>
      <c r="DY26" s="49" t="str">
        <f t="shared" si="52"/>
        <v/>
      </c>
      <c r="DZ26" s="183" t="str">
        <f t="shared" si="35"/>
        <v/>
      </c>
      <c r="EA26" s="49" t="str">
        <f t="shared" si="53"/>
        <v/>
      </c>
      <c r="EB26" s="49" t="str">
        <f t="shared" si="53"/>
        <v/>
      </c>
      <c r="EC26" s="49" t="str">
        <f t="shared" si="53"/>
        <v/>
      </c>
      <c r="ED26" s="49" t="str">
        <f t="shared" si="53"/>
        <v/>
      </c>
      <c r="EE26" s="49" t="str">
        <f t="shared" si="53"/>
        <v/>
      </c>
      <c r="EF26" s="49" t="str">
        <f t="shared" si="53"/>
        <v/>
      </c>
      <c r="EG26" s="49" t="str">
        <f t="shared" si="53"/>
        <v/>
      </c>
      <c r="EH26" s="49" t="str">
        <f t="shared" si="53"/>
        <v/>
      </c>
      <c r="EI26" s="49" t="str">
        <f t="shared" si="53"/>
        <v/>
      </c>
      <c r="EJ26" s="49" t="str">
        <f t="shared" si="53"/>
        <v/>
      </c>
      <c r="EK26" s="49" t="str">
        <f t="shared" si="53"/>
        <v/>
      </c>
      <c r="EL26" s="49" t="str">
        <f t="shared" si="53"/>
        <v/>
      </c>
      <c r="EM26" s="49" t="str">
        <f t="shared" si="53"/>
        <v/>
      </c>
      <c r="EN26" s="49" t="str">
        <f t="shared" si="53"/>
        <v/>
      </c>
      <c r="EO26" s="49" t="str">
        <f t="shared" si="53"/>
        <v/>
      </c>
      <c r="EP26" s="49" t="str">
        <f t="shared" si="39"/>
        <v/>
      </c>
      <c r="EQ26" s="49" t="str">
        <f t="shared" si="39"/>
        <v/>
      </c>
      <c r="ER26" s="49" t="str">
        <f t="shared" si="39"/>
        <v/>
      </c>
      <c r="ES26" s="49" t="str">
        <f t="shared" si="39"/>
        <v/>
      </c>
      <c r="ET26" s="49" t="str">
        <f t="shared" si="39"/>
        <v/>
      </c>
      <c r="EU26" s="49" t="str">
        <f t="shared" si="39"/>
        <v/>
      </c>
      <c r="EV26" s="49" t="str">
        <f t="shared" si="39"/>
        <v/>
      </c>
      <c r="EW26" s="49" t="str">
        <f t="shared" si="39"/>
        <v/>
      </c>
      <c r="EX26" s="49" t="str">
        <f t="shared" si="39"/>
        <v/>
      </c>
      <c r="EY26" s="49" t="str">
        <f t="shared" si="39"/>
        <v/>
      </c>
      <c r="EZ26" s="49" t="str">
        <f t="shared" si="39"/>
        <v/>
      </c>
      <c r="FA26" s="49" t="str">
        <f t="shared" si="39"/>
        <v/>
      </c>
      <c r="FB26" s="49" t="str">
        <f t="shared" si="39"/>
        <v/>
      </c>
      <c r="FC26" s="49" t="str">
        <f t="shared" si="39"/>
        <v/>
      </c>
      <c r="FD26" s="49" t="str">
        <f t="shared" si="39"/>
        <v/>
      </c>
      <c r="FE26" s="49" t="str">
        <f t="shared" si="39"/>
        <v/>
      </c>
      <c r="FF26" s="49" t="str">
        <f t="shared" si="40"/>
        <v/>
      </c>
      <c r="FG26" s="49" t="str">
        <f t="shared" si="40"/>
        <v/>
      </c>
      <c r="FH26" s="49" t="str">
        <f t="shared" si="40"/>
        <v/>
      </c>
      <c r="FI26" s="49" t="str">
        <f t="shared" si="40"/>
        <v/>
      </c>
      <c r="FJ26" s="49" t="str">
        <f t="shared" si="40"/>
        <v/>
      </c>
      <c r="FK26" s="49" t="str">
        <f t="shared" si="40"/>
        <v/>
      </c>
      <c r="FL26" s="49" t="str">
        <f t="shared" si="40"/>
        <v/>
      </c>
      <c r="FM26" s="49" t="str">
        <f t="shared" si="40"/>
        <v/>
      </c>
      <c r="FN26" s="49" t="str">
        <f t="shared" si="40"/>
        <v/>
      </c>
      <c r="FO26" s="49" t="str">
        <f t="shared" si="40"/>
        <v/>
      </c>
      <c r="FP26" s="49" t="str">
        <f t="shared" si="40"/>
        <v/>
      </c>
      <c r="FQ26" s="49" t="str">
        <f t="shared" si="40"/>
        <v/>
      </c>
      <c r="FR26" s="49" t="str">
        <f t="shared" si="40"/>
        <v/>
      </c>
      <c r="FS26" s="49" t="str">
        <f t="shared" si="40"/>
        <v/>
      </c>
      <c r="FT26" s="49" t="str">
        <f t="shared" si="40"/>
        <v/>
      </c>
      <c r="FU26" s="49" t="str">
        <f t="shared" si="40"/>
        <v/>
      </c>
      <c r="FV26" s="49" t="str">
        <f t="shared" si="41"/>
        <v/>
      </c>
      <c r="FW26" s="49" t="str">
        <f t="shared" si="41"/>
        <v/>
      </c>
      <c r="FX26" s="49" t="str">
        <f t="shared" si="41"/>
        <v/>
      </c>
      <c r="FY26" s="49" t="str">
        <f t="shared" si="41"/>
        <v/>
      </c>
      <c r="FZ26" s="49" t="str">
        <f t="shared" si="41"/>
        <v/>
      </c>
      <c r="GA26" s="49" t="str">
        <f t="shared" si="41"/>
        <v/>
      </c>
      <c r="GB26" s="49" t="str">
        <f t="shared" si="41"/>
        <v/>
      </c>
      <c r="GC26" s="49" t="str">
        <f t="shared" si="41"/>
        <v/>
      </c>
      <c r="GD26" s="49" t="str">
        <f t="shared" si="41"/>
        <v/>
      </c>
      <c r="GE26" s="49" t="str">
        <f t="shared" si="41"/>
        <v/>
      </c>
      <c r="GF26" s="49" t="str">
        <f t="shared" si="41"/>
        <v/>
      </c>
      <c r="GG26" s="49" t="str">
        <f t="shared" si="41"/>
        <v/>
      </c>
      <c r="GH26" s="49" t="str">
        <f t="shared" si="41"/>
        <v/>
      </c>
      <c r="GI26" s="49" t="str">
        <f t="shared" si="41"/>
        <v/>
      </c>
      <c r="GJ26" s="49" t="str">
        <f t="shared" si="41"/>
        <v/>
      </c>
      <c r="GK26" s="49" t="str">
        <f t="shared" si="41"/>
        <v/>
      </c>
      <c r="GL26" s="49" t="str">
        <f t="shared" si="42"/>
        <v/>
      </c>
      <c r="GM26" s="49" t="str">
        <f t="shared" si="42"/>
        <v/>
      </c>
      <c r="GN26" s="49" t="str">
        <f t="shared" si="42"/>
        <v/>
      </c>
      <c r="GO26" s="49" t="str">
        <f t="shared" si="42"/>
        <v/>
      </c>
      <c r="GP26" s="49" t="str">
        <f t="shared" si="42"/>
        <v/>
      </c>
      <c r="GQ26" s="49" t="str">
        <f t="shared" si="42"/>
        <v/>
      </c>
      <c r="GR26" s="49" t="str">
        <f t="shared" si="42"/>
        <v/>
      </c>
      <c r="GS26" s="49" t="str">
        <f t="shared" si="42"/>
        <v/>
      </c>
      <c r="GT26" s="49" t="str">
        <f t="shared" si="42"/>
        <v/>
      </c>
      <c r="GU26" s="49" t="str">
        <f t="shared" si="42"/>
        <v/>
      </c>
      <c r="GV26" s="49" t="str">
        <f t="shared" si="42"/>
        <v/>
      </c>
      <c r="GW26" s="49" t="str">
        <f t="shared" si="42"/>
        <v/>
      </c>
      <c r="GX26" s="49" t="str">
        <f t="shared" si="42"/>
        <v/>
      </c>
      <c r="GY26" s="49" t="str">
        <f t="shared" si="42"/>
        <v/>
      </c>
      <c r="GZ26" s="49" t="str">
        <f t="shared" si="42"/>
        <v/>
      </c>
      <c r="HA26" s="49" t="str">
        <f t="shared" si="42"/>
        <v/>
      </c>
      <c r="HB26" s="49" t="str">
        <f t="shared" si="43"/>
        <v/>
      </c>
      <c r="HC26" s="49" t="str">
        <f t="shared" si="43"/>
        <v/>
      </c>
      <c r="HD26" s="49" t="str">
        <f t="shared" si="43"/>
        <v/>
      </c>
      <c r="HE26" s="49" t="str">
        <f t="shared" si="43"/>
        <v/>
      </c>
      <c r="HF26" s="49" t="str">
        <f t="shared" si="43"/>
        <v/>
      </c>
      <c r="HG26" s="49" t="str">
        <f t="shared" si="43"/>
        <v/>
      </c>
      <c r="HH26" s="49" t="str">
        <f t="shared" si="43"/>
        <v/>
      </c>
      <c r="HI26" s="49" t="str">
        <f t="shared" si="43"/>
        <v/>
      </c>
      <c r="HJ26" s="49" t="str">
        <f t="shared" si="43"/>
        <v/>
      </c>
      <c r="HK26" s="49" t="str">
        <f t="shared" si="43"/>
        <v/>
      </c>
      <c r="HL26" s="49" t="str">
        <f t="shared" si="43"/>
        <v/>
      </c>
      <c r="HM26" s="49" t="str">
        <f t="shared" si="43"/>
        <v/>
      </c>
      <c r="HN26" s="49" t="str">
        <f t="shared" si="43"/>
        <v/>
      </c>
      <c r="HO26" s="49" t="str">
        <f t="shared" si="43"/>
        <v/>
      </c>
      <c r="HP26" s="49" t="str">
        <f t="shared" si="43"/>
        <v/>
      </c>
      <c r="HQ26" s="49" t="str">
        <f t="shared" si="43"/>
        <v/>
      </c>
      <c r="HR26" s="49" t="str">
        <f t="shared" si="44"/>
        <v/>
      </c>
      <c r="HS26" s="49" t="str">
        <f t="shared" si="16"/>
        <v/>
      </c>
      <c r="HT26" s="49" t="str">
        <f t="shared" si="16"/>
        <v/>
      </c>
      <c r="HU26" s="49" t="str">
        <f t="shared" si="16"/>
        <v/>
      </c>
      <c r="HV26" s="49" t="str">
        <f t="shared" si="16"/>
        <v/>
      </c>
      <c r="HW26" s="169" t="e">
        <f t="shared" si="54"/>
        <v>#N/A</v>
      </c>
      <c r="HX26" s="169" t="e">
        <f t="shared" si="54"/>
        <v>#N/A</v>
      </c>
      <c r="HY26" s="169" t="e">
        <f t="shared" si="54"/>
        <v>#N/A</v>
      </c>
      <c r="HZ26" s="169" t="e">
        <f t="shared" si="54"/>
        <v>#N/A</v>
      </c>
      <c r="IA26" s="169" t="e">
        <f t="shared" si="45"/>
        <v>#N/A</v>
      </c>
      <c r="IB26" s="169" t="e">
        <f t="shared" si="45"/>
        <v>#N/A</v>
      </c>
      <c r="IC26" s="169" t="e">
        <f t="shared" si="45"/>
        <v>#N/A</v>
      </c>
      <c r="ID26" s="169" t="e">
        <f t="shared" si="45"/>
        <v>#N/A</v>
      </c>
      <c r="IE26" s="169" t="e">
        <f t="shared" si="45"/>
        <v>#N/A</v>
      </c>
      <c r="IF26" s="169" t="e">
        <f t="shared" si="45"/>
        <v>#N/A</v>
      </c>
      <c r="IG26" s="169" t="e">
        <f t="shared" si="45"/>
        <v>#N/A</v>
      </c>
      <c r="IH26" s="169" t="e">
        <f t="shared" si="45"/>
        <v>#N/A</v>
      </c>
      <c r="II26" s="169" t="e">
        <f t="shared" si="45"/>
        <v>#N/A</v>
      </c>
      <c r="IJ26" s="169" t="e">
        <f t="shared" si="45"/>
        <v>#N/A</v>
      </c>
      <c r="IK26" s="169" t="e">
        <f t="shared" si="45"/>
        <v>#N/A</v>
      </c>
      <c r="IL26" s="169" t="e">
        <f t="shared" si="45"/>
        <v>#N/A</v>
      </c>
      <c r="IM26" s="169" t="e">
        <f t="shared" si="45"/>
        <v>#N/A</v>
      </c>
      <c r="IN26" s="169" t="e">
        <f t="shared" si="45"/>
        <v>#N/A</v>
      </c>
      <c r="IO26" s="169" t="e">
        <f t="shared" si="45"/>
        <v>#N/A</v>
      </c>
      <c r="IP26" s="169" t="e">
        <f t="shared" si="45"/>
        <v>#N/A</v>
      </c>
      <c r="IQ26" s="169" t="e">
        <f t="shared" si="55"/>
        <v>#N/A</v>
      </c>
      <c r="IR26" s="169" t="e">
        <f t="shared" si="55"/>
        <v>#N/A</v>
      </c>
      <c r="IS26" s="169" t="e">
        <f t="shared" si="55"/>
        <v>#N/A</v>
      </c>
      <c r="IT26" s="169" t="e">
        <f t="shared" si="55"/>
        <v>#N/A</v>
      </c>
      <c r="IU26" s="169" t="e">
        <f t="shared" si="55"/>
        <v>#N/A</v>
      </c>
      <c r="IV26" s="169" t="e">
        <f t="shared" si="55"/>
        <v>#N/A</v>
      </c>
      <c r="IW26" s="169" t="e">
        <f t="shared" si="55"/>
        <v>#N/A</v>
      </c>
      <c r="IX26" s="169" t="e">
        <f t="shared" si="55"/>
        <v>#N/A</v>
      </c>
      <c r="IY26" s="169" t="e">
        <f t="shared" si="55"/>
        <v>#N/A</v>
      </c>
      <c r="IZ26" s="169" t="e">
        <f t="shared" si="55"/>
        <v>#N/A</v>
      </c>
      <c r="JA26" s="169" t="e">
        <f t="shared" si="55"/>
        <v>#N/A</v>
      </c>
      <c r="JB26" s="169" t="e">
        <f t="shared" si="55"/>
        <v>#N/A</v>
      </c>
      <c r="JC26" s="169" t="e">
        <f t="shared" si="55"/>
        <v>#N/A</v>
      </c>
      <c r="JD26" s="169" t="e">
        <f t="shared" si="55"/>
        <v>#N/A</v>
      </c>
      <c r="JE26" s="169" t="e">
        <f t="shared" si="55"/>
        <v>#N/A</v>
      </c>
      <c r="JF26" s="169" t="e">
        <f t="shared" si="55"/>
        <v>#N/A</v>
      </c>
      <c r="JG26" s="169" t="e">
        <f t="shared" si="56"/>
        <v>#N/A</v>
      </c>
      <c r="JH26" s="169" t="e">
        <f t="shared" si="56"/>
        <v>#N/A</v>
      </c>
      <c r="JI26" s="169" t="e">
        <f t="shared" si="56"/>
        <v>#N/A</v>
      </c>
      <c r="JJ26" s="169" t="e">
        <f t="shared" si="56"/>
        <v>#N/A</v>
      </c>
      <c r="JK26" s="169" t="e">
        <f t="shared" si="56"/>
        <v>#N/A</v>
      </c>
      <c r="JL26" s="169" t="e">
        <f t="shared" si="56"/>
        <v>#N/A</v>
      </c>
      <c r="JM26" s="169" t="e">
        <f t="shared" si="56"/>
        <v>#N/A</v>
      </c>
      <c r="JN26" s="169" t="e">
        <f t="shared" si="56"/>
        <v>#N/A</v>
      </c>
      <c r="JO26" s="169" t="e">
        <f t="shared" si="56"/>
        <v>#N/A</v>
      </c>
      <c r="JP26" s="169" t="e">
        <f t="shared" si="56"/>
        <v>#N/A</v>
      </c>
      <c r="JQ26" s="169" t="e">
        <f t="shared" si="56"/>
        <v>#N/A</v>
      </c>
      <c r="JR26" s="169" t="e">
        <f t="shared" si="56"/>
        <v>#N/A</v>
      </c>
      <c r="JS26" s="169" t="e">
        <f t="shared" si="56"/>
        <v>#N/A</v>
      </c>
      <c r="JT26" s="169" t="e">
        <f t="shared" si="56"/>
        <v>#N/A</v>
      </c>
      <c r="JU26" s="169" t="e">
        <f t="shared" si="56"/>
        <v>#N/A</v>
      </c>
      <c r="JV26" s="169" t="e">
        <f t="shared" si="56"/>
        <v>#N/A</v>
      </c>
      <c r="JW26" s="169" t="e">
        <f t="shared" si="46"/>
        <v>#N/A</v>
      </c>
      <c r="JX26" s="169" t="e">
        <f t="shared" si="46"/>
        <v>#N/A</v>
      </c>
      <c r="JY26" s="169" t="e">
        <f t="shared" si="46"/>
        <v>#N/A</v>
      </c>
      <c r="JZ26" s="169" t="e">
        <f t="shared" si="46"/>
        <v>#N/A</v>
      </c>
      <c r="KA26" s="169" t="e">
        <f t="shared" si="46"/>
        <v>#N/A</v>
      </c>
      <c r="KB26" s="169" t="e">
        <f t="shared" si="46"/>
        <v>#N/A</v>
      </c>
      <c r="KC26" s="169" t="e">
        <f t="shared" si="46"/>
        <v>#N/A</v>
      </c>
      <c r="KD26" s="169" t="e">
        <f t="shared" si="46"/>
        <v>#N/A</v>
      </c>
      <c r="KE26" s="169" t="e">
        <f t="shared" si="46"/>
        <v>#N/A</v>
      </c>
      <c r="KF26" s="169" t="e">
        <f t="shared" si="46"/>
        <v>#N/A</v>
      </c>
      <c r="KG26" s="169" t="e">
        <f t="shared" si="46"/>
        <v>#N/A</v>
      </c>
      <c r="KH26" s="169" t="e">
        <f t="shared" si="57"/>
        <v>#N/A</v>
      </c>
      <c r="KI26" s="169" t="e">
        <f t="shared" si="57"/>
        <v>#N/A</v>
      </c>
      <c r="KJ26" s="169" t="e">
        <f t="shared" si="57"/>
        <v>#N/A</v>
      </c>
      <c r="KK26" s="169" t="e">
        <f t="shared" si="57"/>
        <v>#N/A</v>
      </c>
      <c r="KL26" s="169" t="e">
        <f t="shared" si="57"/>
        <v>#N/A</v>
      </c>
      <c r="KM26" s="169" t="e">
        <f t="shared" si="47"/>
        <v>#N/A</v>
      </c>
      <c r="KN26" s="169" t="e">
        <f t="shared" si="47"/>
        <v>#N/A</v>
      </c>
      <c r="KO26" s="169" t="e">
        <f t="shared" si="47"/>
        <v>#N/A</v>
      </c>
      <c r="KP26" s="169" t="e">
        <f t="shared" si="47"/>
        <v>#N/A</v>
      </c>
      <c r="KQ26" s="169" t="e">
        <f t="shared" si="47"/>
        <v>#N/A</v>
      </c>
      <c r="KR26" s="169" t="e">
        <f t="shared" si="47"/>
        <v>#N/A</v>
      </c>
      <c r="KS26" s="169" t="e">
        <f t="shared" si="47"/>
        <v>#N/A</v>
      </c>
      <c r="KT26" s="169" t="e">
        <f t="shared" si="47"/>
        <v>#N/A</v>
      </c>
      <c r="KU26" s="169" t="e">
        <f t="shared" si="47"/>
        <v>#N/A</v>
      </c>
      <c r="KV26" s="169" t="e">
        <f t="shared" si="47"/>
        <v>#N/A</v>
      </c>
      <c r="KW26" s="169" t="e">
        <f t="shared" si="47"/>
        <v>#N/A</v>
      </c>
      <c r="KX26" s="169" t="e">
        <f t="shared" si="47"/>
        <v>#N/A</v>
      </c>
      <c r="KY26" s="169" t="e">
        <f t="shared" si="47"/>
        <v>#N/A</v>
      </c>
      <c r="KZ26" s="169" t="e">
        <f t="shared" si="47"/>
        <v>#N/A</v>
      </c>
      <c r="LA26" s="169" t="e">
        <f t="shared" si="47"/>
        <v>#N/A</v>
      </c>
      <c r="LB26" s="169" t="e">
        <f t="shared" si="47"/>
        <v>#N/A</v>
      </c>
      <c r="LC26" s="169" t="e">
        <f t="shared" si="58"/>
        <v>#N/A</v>
      </c>
      <c r="LD26" s="169" t="e">
        <f t="shared" si="58"/>
        <v>#N/A</v>
      </c>
      <c r="LE26" s="169" t="e">
        <f t="shared" si="58"/>
        <v>#N/A</v>
      </c>
      <c r="LF26" s="169" t="e">
        <f t="shared" si="58"/>
        <v>#N/A</v>
      </c>
      <c r="LG26" s="169" t="e">
        <f t="shared" si="58"/>
        <v>#N/A</v>
      </c>
      <c r="LH26" s="169" t="e">
        <f t="shared" si="58"/>
        <v>#N/A</v>
      </c>
      <c r="LI26" s="169" t="e">
        <f t="shared" si="58"/>
        <v>#N/A</v>
      </c>
      <c r="LJ26" s="169" t="e">
        <f t="shared" si="58"/>
        <v>#N/A</v>
      </c>
      <c r="LK26" s="169" t="e">
        <f t="shared" si="58"/>
        <v>#N/A</v>
      </c>
      <c r="LL26" s="169" t="e">
        <f t="shared" si="58"/>
        <v>#N/A</v>
      </c>
      <c r="LM26" s="169" t="e">
        <f t="shared" si="58"/>
        <v>#N/A</v>
      </c>
      <c r="LN26" s="169" t="e">
        <f t="shared" si="58"/>
        <v>#N/A</v>
      </c>
      <c r="LO26" s="169" t="e">
        <f t="shared" si="58"/>
        <v>#N/A</v>
      </c>
      <c r="LP26" s="169" t="e">
        <f t="shared" si="58"/>
        <v>#N/A</v>
      </c>
      <c r="LQ26" s="169" t="e">
        <f t="shared" si="58"/>
        <v>#N/A</v>
      </c>
      <c r="LR26" s="169" t="e">
        <f t="shared" si="58"/>
        <v>#N/A</v>
      </c>
      <c r="LS26" s="169" t="e">
        <f t="shared" si="59"/>
        <v>#N/A</v>
      </c>
      <c r="LT26" s="169" t="e">
        <f t="shared" si="59"/>
        <v>#N/A</v>
      </c>
      <c r="LU26" s="169" t="e">
        <f t="shared" si="59"/>
        <v>#N/A</v>
      </c>
      <c r="LV26" s="169" t="e">
        <f t="shared" si="59"/>
        <v>#N/A</v>
      </c>
      <c r="LW26" s="169" t="e">
        <f t="shared" si="59"/>
        <v>#N/A</v>
      </c>
      <c r="LX26" s="169" t="e">
        <f t="shared" si="59"/>
        <v>#N/A</v>
      </c>
      <c r="LY26" s="169" t="e">
        <f t="shared" si="59"/>
        <v>#N/A</v>
      </c>
      <c r="LZ26" s="169" t="e">
        <f t="shared" si="59"/>
        <v>#N/A</v>
      </c>
      <c r="MA26" s="169" t="e">
        <f t="shared" si="59"/>
        <v>#N/A</v>
      </c>
      <c r="MB26" s="169" t="e">
        <f t="shared" si="59"/>
        <v>#N/A</v>
      </c>
      <c r="MC26" s="169" t="e">
        <f t="shared" si="59"/>
        <v>#N/A</v>
      </c>
      <c r="MD26" s="169" t="e">
        <f t="shared" si="59"/>
        <v>#N/A</v>
      </c>
      <c r="ME26" s="169" t="e">
        <f t="shared" si="59"/>
        <v>#N/A</v>
      </c>
      <c r="MF26" s="169" t="e">
        <f t="shared" si="59"/>
        <v>#N/A</v>
      </c>
      <c r="MG26" s="169" t="e">
        <f t="shared" si="59"/>
        <v>#N/A</v>
      </c>
      <c r="MH26" s="169" t="e">
        <f t="shared" si="59"/>
        <v>#N/A</v>
      </c>
      <c r="MI26" s="169" t="e">
        <f t="shared" si="48"/>
        <v>#N/A</v>
      </c>
      <c r="MJ26" s="169" t="e">
        <f t="shared" si="48"/>
        <v>#N/A</v>
      </c>
      <c r="MK26" s="169" t="e">
        <f t="shared" si="48"/>
        <v>#N/A</v>
      </c>
      <c r="ML26" s="169" t="e">
        <f t="shared" si="48"/>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60"/>
        <v>#N/A</v>
      </c>
      <c r="MU26" s="169" t="e">
        <f t="shared" si="60"/>
        <v>#N/A</v>
      </c>
      <c r="MV26" s="169" t="e">
        <f t="shared" si="60"/>
        <v>#N/A</v>
      </c>
      <c r="MW26" s="169" t="e">
        <f t="shared" si="60"/>
        <v>#N/A</v>
      </c>
      <c r="MX26" s="169" t="e">
        <f t="shared" si="60"/>
        <v>#N/A</v>
      </c>
      <c r="MY26" s="169" t="e">
        <f t="shared" si="49"/>
        <v>#N/A</v>
      </c>
      <c r="MZ26" s="169" t="e">
        <f t="shared" si="49"/>
        <v>#N/A</v>
      </c>
      <c r="NA26" s="169" t="e">
        <f t="shared" si="49"/>
        <v>#N/A</v>
      </c>
      <c r="NB26" s="169" t="e">
        <f t="shared" si="49"/>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61"/>
        <v>#N/A</v>
      </c>
      <c r="NP26" s="169" t="e">
        <f t="shared" si="61"/>
        <v>#N/A</v>
      </c>
      <c r="NQ26" s="169" t="e">
        <f t="shared" si="61"/>
        <v>#N/A</v>
      </c>
      <c r="NR26" s="169" t="e">
        <f t="shared" si="61"/>
        <v>#N/A</v>
      </c>
      <c r="NS26" s="169" t="e">
        <f t="shared" si="61"/>
        <v>#N/A</v>
      </c>
      <c r="NT26" s="169" t="e">
        <f t="shared" si="61"/>
        <v>#N/A</v>
      </c>
      <c r="NU26" s="169" t="e">
        <f t="shared" si="61"/>
        <v>#N/A</v>
      </c>
      <c r="NV26" s="169" t="e">
        <f t="shared" si="61"/>
        <v>#N/A</v>
      </c>
      <c r="NW26" s="169" t="e">
        <f t="shared" si="61"/>
        <v>#N/A</v>
      </c>
      <c r="NX26" s="169" t="e">
        <f t="shared" si="61"/>
        <v>#N/A</v>
      </c>
      <c r="NY26" s="169" t="e">
        <f t="shared" si="61"/>
        <v>#N/A</v>
      </c>
      <c r="NZ26" s="169" t="e">
        <f t="shared" si="61"/>
        <v>#N/A</v>
      </c>
      <c r="OA26" s="169" t="e">
        <f t="shared" si="61"/>
        <v>#N/A</v>
      </c>
      <c r="OB26" s="169" t="e">
        <f t="shared" si="61"/>
        <v>#N/A</v>
      </c>
      <c r="OC26" s="169" t="e">
        <f t="shared" si="61"/>
        <v>#N/A</v>
      </c>
      <c r="OD26" s="169" t="e">
        <f t="shared" si="61"/>
        <v>#N/A</v>
      </c>
      <c r="OE26" s="169" t="e">
        <f t="shared" si="62"/>
        <v>#N/A</v>
      </c>
      <c r="OF26" s="169" t="e">
        <f t="shared" si="62"/>
        <v>#N/A</v>
      </c>
      <c r="OG26" s="169" t="e">
        <f t="shared" si="62"/>
        <v>#N/A</v>
      </c>
      <c r="OH26" s="169" t="e">
        <f t="shared" si="62"/>
        <v>#N/A</v>
      </c>
      <c r="OI26" s="169" t="e">
        <f t="shared" si="62"/>
        <v>#N/A</v>
      </c>
      <c r="OJ26" s="169" t="e">
        <f t="shared" si="62"/>
        <v>#N/A</v>
      </c>
      <c r="OK26" s="169" t="e">
        <f t="shared" si="62"/>
        <v>#N/A</v>
      </c>
      <c r="OL26" s="169" t="e">
        <f t="shared" si="62"/>
        <v>#N/A</v>
      </c>
      <c r="OM26" s="169" t="e">
        <f t="shared" si="62"/>
        <v>#N/A</v>
      </c>
      <c r="ON26" s="169" t="e">
        <f t="shared" si="62"/>
        <v>#N/A</v>
      </c>
      <c r="OO26" s="169" t="e">
        <f t="shared" si="62"/>
        <v>#N/A</v>
      </c>
      <c r="OP26" s="169" t="e">
        <f t="shared" si="62"/>
        <v>#N/A</v>
      </c>
      <c r="OQ26" s="169" t="e">
        <f t="shared" si="62"/>
        <v>#N/A</v>
      </c>
      <c r="OR26" s="169" t="e">
        <f t="shared" si="62"/>
        <v>#N/A</v>
      </c>
      <c r="OS26" s="169" t="e">
        <f t="shared" si="62"/>
        <v>#N/A</v>
      </c>
      <c r="OT26" s="169" t="e">
        <f t="shared" si="62"/>
        <v>#N/A</v>
      </c>
      <c r="OU26" s="169" t="e">
        <f t="shared" si="50"/>
        <v>#N/A</v>
      </c>
      <c r="OV26" s="169" t="e">
        <f t="shared" si="50"/>
        <v>#N/A</v>
      </c>
      <c r="OW26" s="169" t="e">
        <f t="shared" si="50"/>
        <v>#N/A</v>
      </c>
      <c r="OX26" s="169" t="e">
        <f t="shared" si="50"/>
        <v>#N/A</v>
      </c>
      <c r="OY26" s="169" t="e">
        <f t="shared" si="50"/>
        <v>#N/A</v>
      </c>
      <c r="OZ26" s="169" t="e">
        <f t="shared" si="50"/>
        <v>#N/A</v>
      </c>
      <c r="PA26" s="169" t="e">
        <f t="shared" si="50"/>
        <v>#N/A</v>
      </c>
      <c r="PB26" s="169" t="e">
        <f t="shared" si="50"/>
        <v>#N/A</v>
      </c>
      <c r="PC26" s="169" t="e">
        <f t="shared" si="50"/>
        <v>#N/A</v>
      </c>
      <c r="PD26" s="169" t="e">
        <f t="shared" si="50"/>
        <v>#N/A</v>
      </c>
      <c r="PE26" s="169" t="e">
        <f t="shared" si="50"/>
        <v>#N/A</v>
      </c>
      <c r="PF26" s="169" t="e">
        <f t="shared" si="63"/>
        <v>#N/A</v>
      </c>
      <c r="PG26" s="169" t="e">
        <f t="shared" si="63"/>
        <v>#N/A</v>
      </c>
      <c r="PH26" s="169" t="e">
        <f t="shared" si="63"/>
        <v>#N/A</v>
      </c>
      <c r="PI26" s="169" t="e">
        <f t="shared" si="63"/>
        <v>#N/A</v>
      </c>
      <c r="PJ26" s="169" t="e">
        <f t="shared" si="63"/>
        <v>#N/A</v>
      </c>
      <c r="PK26" s="169" t="e">
        <f t="shared" si="63"/>
        <v>#N/A</v>
      </c>
      <c r="PL26" s="169" t="e">
        <f t="shared" si="63"/>
        <v>#N/A</v>
      </c>
      <c r="PM26" s="169" t="e">
        <f t="shared" si="63"/>
        <v>#N/A</v>
      </c>
      <c r="PN26" s="169" t="e">
        <f t="shared" si="63"/>
        <v>#N/A</v>
      </c>
      <c r="PO26" s="169" t="e">
        <f t="shared" si="63"/>
        <v>#N/A</v>
      </c>
    </row>
    <row r="27" spans="1:431" hidden="1" x14ac:dyDescent="0.75">
      <c r="A27" s="390"/>
      <c r="B27" s="396" t="str">
        <f>IF($R27="","",ROUND(_xlfn.NORM.INV(ABS(VLOOKUP($T$1,VLookups!$A$43:$B$44,2,FALSE)-B$2),$N27,$R27),0))</f>
        <v/>
      </c>
      <c r="C27" s="403" t="str">
        <f>IF(OR(D26="",B27=""),"",WORKDAY(C26,B26,$B$109:$B$148))</f>
        <v/>
      </c>
      <c r="D27" s="404" t="str">
        <f>IFERROR(IF(B27="","",WORKDAY(C27,B27-1,$B$109:$B$148)),"")</f>
        <v/>
      </c>
      <c r="E27" s="109"/>
      <c r="F27" s="117"/>
      <c r="G27" s="122" t="str">
        <f t="shared" si="30"/>
        <v/>
      </c>
      <c r="H27" s="95"/>
      <c r="I27" s="122" t="str">
        <f t="shared" si="31"/>
        <v/>
      </c>
      <c r="J27" s="117"/>
      <c r="K27" s="110"/>
      <c r="L27" s="124" t="str">
        <f t="shared" si="0"/>
        <v/>
      </c>
      <c r="M27" s="124" t="str">
        <f t="shared" si="1"/>
        <v/>
      </c>
      <c r="N27" s="73" t="str">
        <f t="shared" si="32"/>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69"/>
        <v/>
      </c>
      <c r="AE27" s="49" t="str">
        <f t="shared" si="69"/>
        <v/>
      </c>
      <c r="AF27" s="49" t="str">
        <f t="shared" si="69"/>
        <v/>
      </c>
      <c r="AG27" s="49" t="str">
        <f t="shared" si="69"/>
        <v/>
      </c>
      <c r="AH27" s="49" t="str">
        <f t="shared" si="69"/>
        <v/>
      </c>
      <c r="AI27" s="49" t="str">
        <f t="shared" si="69"/>
        <v/>
      </c>
      <c r="AJ27" s="49" t="str">
        <f t="shared" si="69"/>
        <v/>
      </c>
      <c r="AK27" s="49" t="str">
        <f t="shared" si="69"/>
        <v/>
      </c>
      <c r="AL27" s="49" t="str">
        <f t="shared" si="69"/>
        <v/>
      </c>
      <c r="AM27" s="49" t="str">
        <f t="shared" si="69"/>
        <v/>
      </c>
      <c r="AN27" s="49" t="str">
        <f t="shared" si="69"/>
        <v/>
      </c>
      <c r="AO27" s="49" t="str">
        <f t="shared" si="69"/>
        <v/>
      </c>
      <c r="AP27" s="49" t="str">
        <f t="shared" si="69"/>
        <v/>
      </c>
      <c r="AQ27" s="49" t="str">
        <f t="shared" si="69"/>
        <v/>
      </c>
      <c r="AR27" s="49" t="str">
        <f t="shared" si="69"/>
        <v/>
      </c>
      <c r="AS27" s="49" t="str">
        <f t="shared" si="69"/>
        <v/>
      </c>
      <c r="AT27" s="49" t="str">
        <f t="shared" si="65"/>
        <v/>
      </c>
      <c r="AU27" s="49" t="str">
        <f t="shared" si="65"/>
        <v/>
      </c>
      <c r="AV27" s="49" t="str">
        <f t="shared" si="65"/>
        <v/>
      </c>
      <c r="AW27" s="49" t="str">
        <f t="shared" si="65"/>
        <v/>
      </c>
      <c r="AX27" s="49" t="str">
        <f t="shared" si="65"/>
        <v/>
      </c>
      <c r="AY27" s="49" t="str">
        <f t="shared" si="65"/>
        <v/>
      </c>
      <c r="AZ27" s="49" t="str">
        <f t="shared" si="65"/>
        <v/>
      </c>
      <c r="BA27" s="49" t="str">
        <f t="shared" si="65"/>
        <v/>
      </c>
      <c r="BB27" s="49" t="str">
        <f t="shared" si="65"/>
        <v/>
      </c>
      <c r="BC27" s="49" t="str">
        <f t="shared" si="65"/>
        <v/>
      </c>
      <c r="BD27" s="49" t="str">
        <f t="shared" si="65"/>
        <v/>
      </c>
      <c r="BE27" s="49" t="str">
        <f t="shared" si="66"/>
        <v/>
      </c>
      <c r="BF27" s="49" t="str">
        <f t="shared" si="66"/>
        <v/>
      </c>
      <c r="BG27" s="49" t="str">
        <f t="shared" si="66"/>
        <v/>
      </c>
      <c r="BH27" s="49" t="str">
        <f t="shared" si="66"/>
        <v/>
      </c>
      <c r="BI27" s="49" t="str">
        <f t="shared" si="66"/>
        <v/>
      </c>
      <c r="BJ27" s="49" t="str">
        <f t="shared" si="66"/>
        <v/>
      </c>
      <c r="BK27" s="49" t="str">
        <f t="shared" si="66"/>
        <v/>
      </c>
      <c r="BL27" s="49" t="str">
        <f t="shared" si="66"/>
        <v/>
      </c>
      <c r="BM27" s="49" t="str">
        <f t="shared" si="66"/>
        <v/>
      </c>
      <c r="BN27" s="49" t="str">
        <f t="shared" si="66"/>
        <v/>
      </c>
      <c r="BO27" s="49" t="str">
        <f t="shared" si="66"/>
        <v/>
      </c>
      <c r="BP27" s="49" t="str">
        <f t="shared" si="66"/>
        <v/>
      </c>
      <c r="BQ27" s="49" t="str">
        <f t="shared" si="66"/>
        <v/>
      </c>
      <c r="BR27" s="49" t="str">
        <f t="shared" si="66"/>
        <v/>
      </c>
      <c r="BS27" s="49" t="str">
        <f t="shared" si="66"/>
        <v/>
      </c>
      <c r="BT27" s="49" t="str">
        <f t="shared" si="66"/>
        <v/>
      </c>
      <c r="BU27" s="49" t="str">
        <f t="shared" si="67"/>
        <v/>
      </c>
      <c r="BV27" s="49" t="str">
        <f t="shared" si="67"/>
        <v/>
      </c>
      <c r="BW27" s="49" t="str">
        <f t="shared" si="67"/>
        <v/>
      </c>
      <c r="BX27" s="49" t="str">
        <f t="shared" si="67"/>
        <v/>
      </c>
      <c r="BY27" s="49" t="str">
        <f t="shared" si="67"/>
        <v/>
      </c>
      <c r="BZ27" s="49" t="str">
        <f t="shared" si="67"/>
        <v/>
      </c>
      <c r="CA27" s="49" t="str">
        <f t="shared" si="67"/>
        <v/>
      </c>
      <c r="CB27" s="49" t="str">
        <f t="shared" si="67"/>
        <v/>
      </c>
      <c r="CC27" s="49" t="str">
        <f t="shared" si="67"/>
        <v/>
      </c>
      <c r="CD27" s="49" t="str">
        <f t="shared" si="67"/>
        <v/>
      </c>
      <c r="CE27" s="49" t="str">
        <f t="shared" si="67"/>
        <v/>
      </c>
      <c r="CF27" s="49" t="str">
        <f t="shared" si="67"/>
        <v/>
      </c>
      <c r="CG27" s="49" t="str">
        <f t="shared" si="67"/>
        <v/>
      </c>
      <c r="CH27" s="49" t="str">
        <f t="shared" si="67"/>
        <v/>
      </c>
      <c r="CI27" s="49" t="str">
        <f t="shared" si="67"/>
        <v/>
      </c>
      <c r="CJ27" s="49" t="str">
        <f t="shared" si="67"/>
        <v/>
      </c>
      <c r="CK27" s="49" t="str">
        <f t="shared" si="68"/>
        <v/>
      </c>
      <c r="CL27" s="49" t="str">
        <f t="shared" si="68"/>
        <v/>
      </c>
      <c r="CM27" s="49" t="str">
        <f t="shared" si="68"/>
        <v/>
      </c>
      <c r="CN27" s="49" t="str">
        <f t="shared" si="68"/>
        <v/>
      </c>
      <c r="CO27" s="49" t="str">
        <f t="shared" si="68"/>
        <v/>
      </c>
      <c r="CP27" s="49" t="str">
        <f t="shared" si="68"/>
        <v/>
      </c>
      <c r="CQ27" s="49" t="str">
        <f t="shared" si="68"/>
        <v/>
      </c>
      <c r="CR27" s="49" t="str">
        <f t="shared" si="68"/>
        <v/>
      </c>
      <c r="CS27" s="49" t="str">
        <f t="shared" si="68"/>
        <v/>
      </c>
      <c r="CT27" s="49" t="str">
        <f t="shared" si="68"/>
        <v/>
      </c>
      <c r="CU27" s="49" t="str">
        <f t="shared" si="68"/>
        <v/>
      </c>
      <c r="CV27" s="49" t="str">
        <f t="shared" si="68"/>
        <v/>
      </c>
      <c r="CW27" s="49" t="str">
        <f t="shared" si="68"/>
        <v/>
      </c>
      <c r="CX27" s="49" t="str">
        <f t="shared" si="68"/>
        <v/>
      </c>
      <c r="CY27" s="49" t="str">
        <f t="shared" si="68"/>
        <v/>
      </c>
      <c r="CZ27" s="49" t="str">
        <f t="shared" si="68"/>
        <v/>
      </c>
      <c r="DA27" s="49" t="str">
        <f t="shared" si="51"/>
        <v/>
      </c>
      <c r="DB27" s="49" t="str">
        <f t="shared" si="51"/>
        <v/>
      </c>
      <c r="DC27" s="49" t="str">
        <f t="shared" si="51"/>
        <v/>
      </c>
      <c r="DD27" s="49" t="str">
        <f t="shared" si="51"/>
        <v/>
      </c>
      <c r="DE27" s="49" t="str">
        <f t="shared" si="51"/>
        <v/>
      </c>
      <c r="DF27" s="49" t="str">
        <f t="shared" si="51"/>
        <v/>
      </c>
      <c r="DG27" s="49" t="str">
        <f t="shared" si="38"/>
        <v/>
      </c>
      <c r="DH27" s="49" t="str">
        <f t="shared" si="38"/>
        <v/>
      </c>
      <c r="DI27" s="49" t="str">
        <f t="shared" si="38"/>
        <v/>
      </c>
      <c r="DJ27" s="49" t="str">
        <f t="shared" si="38"/>
        <v/>
      </c>
      <c r="DK27" s="49" t="str">
        <f t="shared" si="38"/>
        <v/>
      </c>
      <c r="DL27" s="49" t="str">
        <f t="shared" si="38"/>
        <v/>
      </c>
      <c r="DM27" s="49" t="str">
        <f t="shared" si="38"/>
        <v/>
      </c>
      <c r="DN27" s="49" t="str">
        <f t="shared" si="38"/>
        <v/>
      </c>
      <c r="DO27" s="49" t="str">
        <f t="shared" si="38"/>
        <v/>
      </c>
      <c r="DP27" s="49" t="str">
        <f t="shared" si="38"/>
        <v/>
      </c>
      <c r="DQ27" s="49" t="str">
        <f t="shared" si="38"/>
        <v/>
      </c>
      <c r="DR27" s="49" t="str">
        <f t="shared" si="38"/>
        <v/>
      </c>
      <c r="DS27" s="49" t="str">
        <f t="shared" si="38"/>
        <v/>
      </c>
      <c r="DT27" s="49" t="str">
        <f t="shared" si="38"/>
        <v/>
      </c>
      <c r="DU27" s="49" t="str">
        <f t="shared" si="38"/>
        <v/>
      </c>
      <c r="DV27" s="49" t="str">
        <f t="shared" si="52"/>
        <v/>
      </c>
      <c r="DW27" s="49" t="str">
        <f t="shared" si="52"/>
        <v/>
      </c>
      <c r="DX27" s="49" t="str">
        <f t="shared" si="52"/>
        <v/>
      </c>
      <c r="DY27" s="49" t="str">
        <f t="shared" si="52"/>
        <v/>
      </c>
      <c r="DZ27" s="183" t="str">
        <f t="shared" si="35"/>
        <v/>
      </c>
      <c r="EA27" s="49" t="str">
        <f t="shared" si="53"/>
        <v/>
      </c>
      <c r="EB27" s="49" t="str">
        <f t="shared" si="53"/>
        <v/>
      </c>
      <c r="EC27" s="49" t="str">
        <f t="shared" si="53"/>
        <v/>
      </c>
      <c r="ED27" s="49" t="str">
        <f t="shared" si="53"/>
        <v/>
      </c>
      <c r="EE27" s="49" t="str">
        <f t="shared" si="53"/>
        <v/>
      </c>
      <c r="EF27" s="49" t="str">
        <f t="shared" si="53"/>
        <v/>
      </c>
      <c r="EG27" s="49" t="str">
        <f t="shared" si="53"/>
        <v/>
      </c>
      <c r="EH27" s="49" t="str">
        <f t="shared" si="53"/>
        <v/>
      </c>
      <c r="EI27" s="49" t="str">
        <f t="shared" si="53"/>
        <v/>
      </c>
      <c r="EJ27" s="49" t="str">
        <f t="shared" si="53"/>
        <v/>
      </c>
      <c r="EK27" s="49" t="str">
        <f t="shared" si="53"/>
        <v/>
      </c>
      <c r="EL27" s="49" t="str">
        <f t="shared" si="53"/>
        <v/>
      </c>
      <c r="EM27" s="49" t="str">
        <f t="shared" si="53"/>
        <v/>
      </c>
      <c r="EN27" s="49" t="str">
        <f t="shared" si="53"/>
        <v/>
      </c>
      <c r="EO27" s="49" t="str">
        <f t="shared" si="53"/>
        <v/>
      </c>
      <c r="EP27" s="49" t="str">
        <f t="shared" si="39"/>
        <v/>
      </c>
      <c r="EQ27" s="49" t="str">
        <f t="shared" si="39"/>
        <v/>
      </c>
      <c r="ER27" s="49" t="str">
        <f t="shared" si="39"/>
        <v/>
      </c>
      <c r="ES27" s="49" t="str">
        <f t="shared" si="39"/>
        <v/>
      </c>
      <c r="ET27" s="49" t="str">
        <f t="shared" si="39"/>
        <v/>
      </c>
      <c r="EU27" s="49" t="str">
        <f t="shared" si="39"/>
        <v/>
      </c>
      <c r="EV27" s="49" t="str">
        <f t="shared" si="39"/>
        <v/>
      </c>
      <c r="EW27" s="49" t="str">
        <f t="shared" si="39"/>
        <v/>
      </c>
      <c r="EX27" s="49" t="str">
        <f t="shared" si="39"/>
        <v/>
      </c>
      <c r="EY27" s="49" t="str">
        <f t="shared" si="39"/>
        <v/>
      </c>
      <c r="EZ27" s="49" t="str">
        <f t="shared" si="39"/>
        <v/>
      </c>
      <c r="FA27" s="49" t="str">
        <f t="shared" si="39"/>
        <v/>
      </c>
      <c r="FB27" s="49" t="str">
        <f t="shared" si="39"/>
        <v/>
      </c>
      <c r="FC27" s="49" t="str">
        <f t="shared" si="39"/>
        <v/>
      </c>
      <c r="FD27" s="49" t="str">
        <f t="shared" si="39"/>
        <v/>
      </c>
      <c r="FE27" s="49" t="str">
        <f t="shared" si="39"/>
        <v/>
      </c>
      <c r="FF27" s="49" t="str">
        <f t="shared" si="40"/>
        <v/>
      </c>
      <c r="FG27" s="49" t="str">
        <f t="shared" si="40"/>
        <v/>
      </c>
      <c r="FH27" s="49" t="str">
        <f t="shared" si="40"/>
        <v/>
      </c>
      <c r="FI27" s="49" t="str">
        <f t="shared" si="40"/>
        <v/>
      </c>
      <c r="FJ27" s="49" t="str">
        <f t="shared" si="40"/>
        <v/>
      </c>
      <c r="FK27" s="49" t="str">
        <f t="shared" si="40"/>
        <v/>
      </c>
      <c r="FL27" s="49" t="str">
        <f t="shared" si="40"/>
        <v/>
      </c>
      <c r="FM27" s="49" t="str">
        <f t="shared" si="40"/>
        <v/>
      </c>
      <c r="FN27" s="49" t="str">
        <f t="shared" si="40"/>
        <v/>
      </c>
      <c r="FO27" s="49" t="str">
        <f t="shared" si="40"/>
        <v/>
      </c>
      <c r="FP27" s="49" t="str">
        <f t="shared" si="40"/>
        <v/>
      </c>
      <c r="FQ27" s="49" t="str">
        <f t="shared" si="40"/>
        <v/>
      </c>
      <c r="FR27" s="49" t="str">
        <f t="shared" si="40"/>
        <v/>
      </c>
      <c r="FS27" s="49" t="str">
        <f t="shared" si="40"/>
        <v/>
      </c>
      <c r="FT27" s="49" t="str">
        <f t="shared" si="40"/>
        <v/>
      </c>
      <c r="FU27" s="49" t="str">
        <f t="shared" si="40"/>
        <v/>
      </c>
      <c r="FV27" s="49" t="str">
        <f t="shared" si="41"/>
        <v/>
      </c>
      <c r="FW27" s="49" t="str">
        <f t="shared" si="41"/>
        <v/>
      </c>
      <c r="FX27" s="49" t="str">
        <f t="shared" si="41"/>
        <v/>
      </c>
      <c r="FY27" s="49" t="str">
        <f t="shared" si="41"/>
        <v/>
      </c>
      <c r="FZ27" s="49" t="str">
        <f t="shared" si="41"/>
        <v/>
      </c>
      <c r="GA27" s="49" t="str">
        <f t="shared" si="41"/>
        <v/>
      </c>
      <c r="GB27" s="49" t="str">
        <f t="shared" si="41"/>
        <v/>
      </c>
      <c r="GC27" s="49" t="str">
        <f t="shared" si="41"/>
        <v/>
      </c>
      <c r="GD27" s="49" t="str">
        <f t="shared" si="41"/>
        <v/>
      </c>
      <c r="GE27" s="49" t="str">
        <f t="shared" si="41"/>
        <v/>
      </c>
      <c r="GF27" s="49" t="str">
        <f t="shared" si="41"/>
        <v/>
      </c>
      <c r="GG27" s="49" t="str">
        <f t="shared" si="41"/>
        <v/>
      </c>
      <c r="GH27" s="49" t="str">
        <f t="shared" si="41"/>
        <v/>
      </c>
      <c r="GI27" s="49" t="str">
        <f t="shared" si="41"/>
        <v/>
      </c>
      <c r="GJ27" s="49" t="str">
        <f t="shared" si="41"/>
        <v/>
      </c>
      <c r="GK27" s="49" t="str">
        <f t="shared" si="41"/>
        <v/>
      </c>
      <c r="GL27" s="49" t="str">
        <f t="shared" si="42"/>
        <v/>
      </c>
      <c r="GM27" s="49" t="str">
        <f t="shared" si="42"/>
        <v/>
      </c>
      <c r="GN27" s="49" t="str">
        <f t="shared" si="42"/>
        <v/>
      </c>
      <c r="GO27" s="49" t="str">
        <f t="shared" si="42"/>
        <v/>
      </c>
      <c r="GP27" s="49" t="str">
        <f t="shared" si="42"/>
        <v/>
      </c>
      <c r="GQ27" s="49" t="str">
        <f t="shared" si="42"/>
        <v/>
      </c>
      <c r="GR27" s="49" t="str">
        <f t="shared" si="42"/>
        <v/>
      </c>
      <c r="GS27" s="49" t="str">
        <f t="shared" si="42"/>
        <v/>
      </c>
      <c r="GT27" s="49" t="str">
        <f t="shared" si="42"/>
        <v/>
      </c>
      <c r="GU27" s="49" t="str">
        <f t="shared" si="42"/>
        <v/>
      </c>
      <c r="GV27" s="49" t="str">
        <f t="shared" si="42"/>
        <v/>
      </c>
      <c r="GW27" s="49" t="str">
        <f t="shared" si="42"/>
        <v/>
      </c>
      <c r="GX27" s="49" t="str">
        <f t="shared" si="42"/>
        <v/>
      </c>
      <c r="GY27" s="49" t="str">
        <f t="shared" si="42"/>
        <v/>
      </c>
      <c r="GZ27" s="49" t="str">
        <f t="shared" si="42"/>
        <v/>
      </c>
      <c r="HA27" s="49" t="str">
        <f t="shared" si="42"/>
        <v/>
      </c>
      <c r="HB27" s="49" t="str">
        <f t="shared" si="43"/>
        <v/>
      </c>
      <c r="HC27" s="49" t="str">
        <f t="shared" si="43"/>
        <v/>
      </c>
      <c r="HD27" s="49" t="str">
        <f t="shared" si="43"/>
        <v/>
      </c>
      <c r="HE27" s="49" t="str">
        <f t="shared" si="43"/>
        <v/>
      </c>
      <c r="HF27" s="49" t="str">
        <f t="shared" si="43"/>
        <v/>
      </c>
      <c r="HG27" s="49" t="str">
        <f t="shared" si="43"/>
        <v/>
      </c>
      <c r="HH27" s="49" t="str">
        <f t="shared" si="43"/>
        <v/>
      </c>
      <c r="HI27" s="49" t="str">
        <f t="shared" si="43"/>
        <v/>
      </c>
      <c r="HJ27" s="49" t="str">
        <f t="shared" si="43"/>
        <v/>
      </c>
      <c r="HK27" s="49" t="str">
        <f t="shared" si="43"/>
        <v/>
      </c>
      <c r="HL27" s="49" t="str">
        <f t="shared" si="43"/>
        <v/>
      </c>
      <c r="HM27" s="49" t="str">
        <f t="shared" si="43"/>
        <v/>
      </c>
      <c r="HN27" s="49" t="str">
        <f t="shared" si="43"/>
        <v/>
      </c>
      <c r="HO27" s="49" t="str">
        <f t="shared" si="43"/>
        <v/>
      </c>
      <c r="HP27" s="49" t="str">
        <f t="shared" si="43"/>
        <v/>
      </c>
      <c r="HQ27" s="49" t="str">
        <f t="shared" si="43"/>
        <v/>
      </c>
      <c r="HR27" s="49" t="str">
        <f t="shared" si="44"/>
        <v/>
      </c>
      <c r="HS27" s="49" t="str">
        <f t="shared" si="16"/>
        <v/>
      </c>
      <c r="HT27" s="49" t="str">
        <f t="shared" si="16"/>
        <v/>
      </c>
      <c r="HU27" s="49" t="str">
        <f t="shared" si="16"/>
        <v/>
      </c>
      <c r="HV27" s="49" t="str">
        <f t="shared" si="16"/>
        <v/>
      </c>
      <c r="HW27" s="169" t="e">
        <f t="shared" si="54"/>
        <v>#N/A</v>
      </c>
      <c r="HX27" s="169" t="e">
        <f t="shared" si="54"/>
        <v>#N/A</v>
      </c>
      <c r="HY27" s="169" t="e">
        <f t="shared" si="54"/>
        <v>#N/A</v>
      </c>
      <c r="HZ27" s="169" t="e">
        <f t="shared" si="54"/>
        <v>#N/A</v>
      </c>
      <c r="IA27" s="169" t="e">
        <f t="shared" si="45"/>
        <v>#N/A</v>
      </c>
      <c r="IB27" s="169" t="e">
        <f t="shared" si="45"/>
        <v>#N/A</v>
      </c>
      <c r="IC27" s="169" t="e">
        <f t="shared" si="45"/>
        <v>#N/A</v>
      </c>
      <c r="ID27" s="169" t="e">
        <f t="shared" si="45"/>
        <v>#N/A</v>
      </c>
      <c r="IE27" s="169" t="e">
        <f t="shared" si="45"/>
        <v>#N/A</v>
      </c>
      <c r="IF27" s="169" t="e">
        <f t="shared" si="45"/>
        <v>#N/A</v>
      </c>
      <c r="IG27" s="169" t="e">
        <f t="shared" si="45"/>
        <v>#N/A</v>
      </c>
      <c r="IH27" s="169" t="e">
        <f t="shared" si="45"/>
        <v>#N/A</v>
      </c>
      <c r="II27" s="169" t="e">
        <f t="shared" si="45"/>
        <v>#N/A</v>
      </c>
      <c r="IJ27" s="169" t="e">
        <f t="shared" si="45"/>
        <v>#N/A</v>
      </c>
      <c r="IK27" s="169" t="e">
        <f t="shared" si="45"/>
        <v>#N/A</v>
      </c>
      <c r="IL27" s="169" t="e">
        <f t="shared" si="45"/>
        <v>#N/A</v>
      </c>
      <c r="IM27" s="169" t="e">
        <f t="shared" si="45"/>
        <v>#N/A</v>
      </c>
      <c r="IN27" s="169" t="e">
        <f t="shared" si="45"/>
        <v>#N/A</v>
      </c>
      <c r="IO27" s="169" t="e">
        <f t="shared" si="45"/>
        <v>#N/A</v>
      </c>
      <c r="IP27" s="169" t="e">
        <f t="shared" si="45"/>
        <v>#N/A</v>
      </c>
      <c r="IQ27" s="169" t="e">
        <f t="shared" si="55"/>
        <v>#N/A</v>
      </c>
      <c r="IR27" s="169" t="e">
        <f t="shared" si="55"/>
        <v>#N/A</v>
      </c>
      <c r="IS27" s="169" t="e">
        <f t="shared" si="55"/>
        <v>#N/A</v>
      </c>
      <c r="IT27" s="169" t="e">
        <f t="shared" si="55"/>
        <v>#N/A</v>
      </c>
      <c r="IU27" s="169" t="e">
        <f t="shared" si="55"/>
        <v>#N/A</v>
      </c>
      <c r="IV27" s="169" t="e">
        <f t="shared" si="55"/>
        <v>#N/A</v>
      </c>
      <c r="IW27" s="169" t="e">
        <f t="shared" si="55"/>
        <v>#N/A</v>
      </c>
      <c r="IX27" s="169" t="e">
        <f t="shared" si="55"/>
        <v>#N/A</v>
      </c>
      <c r="IY27" s="169" t="e">
        <f t="shared" si="55"/>
        <v>#N/A</v>
      </c>
      <c r="IZ27" s="169" t="e">
        <f t="shared" si="55"/>
        <v>#N/A</v>
      </c>
      <c r="JA27" s="169" t="e">
        <f t="shared" si="55"/>
        <v>#N/A</v>
      </c>
      <c r="JB27" s="169" t="e">
        <f t="shared" si="55"/>
        <v>#N/A</v>
      </c>
      <c r="JC27" s="169" t="e">
        <f t="shared" si="55"/>
        <v>#N/A</v>
      </c>
      <c r="JD27" s="169" t="e">
        <f t="shared" si="55"/>
        <v>#N/A</v>
      </c>
      <c r="JE27" s="169" t="e">
        <f t="shared" si="55"/>
        <v>#N/A</v>
      </c>
      <c r="JF27" s="169" t="e">
        <f t="shared" si="55"/>
        <v>#N/A</v>
      </c>
      <c r="JG27" s="169" t="e">
        <f t="shared" si="56"/>
        <v>#N/A</v>
      </c>
      <c r="JH27" s="169" t="e">
        <f t="shared" si="56"/>
        <v>#N/A</v>
      </c>
      <c r="JI27" s="169" t="e">
        <f t="shared" si="56"/>
        <v>#N/A</v>
      </c>
      <c r="JJ27" s="169" t="e">
        <f t="shared" si="56"/>
        <v>#N/A</v>
      </c>
      <c r="JK27" s="169" t="e">
        <f t="shared" si="56"/>
        <v>#N/A</v>
      </c>
      <c r="JL27" s="169" t="e">
        <f t="shared" si="56"/>
        <v>#N/A</v>
      </c>
      <c r="JM27" s="169" t="e">
        <f t="shared" si="56"/>
        <v>#N/A</v>
      </c>
      <c r="JN27" s="169" t="e">
        <f t="shared" si="56"/>
        <v>#N/A</v>
      </c>
      <c r="JO27" s="169" t="e">
        <f t="shared" si="56"/>
        <v>#N/A</v>
      </c>
      <c r="JP27" s="169" t="e">
        <f t="shared" si="56"/>
        <v>#N/A</v>
      </c>
      <c r="JQ27" s="169" t="e">
        <f t="shared" si="56"/>
        <v>#N/A</v>
      </c>
      <c r="JR27" s="169" t="e">
        <f t="shared" si="56"/>
        <v>#N/A</v>
      </c>
      <c r="JS27" s="169" t="e">
        <f t="shared" si="56"/>
        <v>#N/A</v>
      </c>
      <c r="JT27" s="169" t="e">
        <f t="shared" si="56"/>
        <v>#N/A</v>
      </c>
      <c r="JU27" s="169" t="e">
        <f t="shared" si="56"/>
        <v>#N/A</v>
      </c>
      <c r="JV27" s="169" t="e">
        <f t="shared" si="56"/>
        <v>#N/A</v>
      </c>
      <c r="JW27" s="169" t="e">
        <f t="shared" si="46"/>
        <v>#N/A</v>
      </c>
      <c r="JX27" s="169" t="e">
        <f t="shared" si="46"/>
        <v>#N/A</v>
      </c>
      <c r="JY27" s="169" t="e">
        <f t="shared" si="46"/>
        <v>#N/A</v>
      </c>
      <c r="JZ27" s="169" t="e">
        <f t="shared" si="46"/>
        <v>#N/A</v>
      </c>
      <c r="KA27" s="169" t="e">
        <f t="shared" si="46"/>
        <v>#N/A</v>
      </c>
      <c r="KB27" s="169" t="e">
        <f t="shared" si="46"/>
        <v>#N/A</v>
      </c>
      <c r="KC27" s="169" t="e">
        <f t="shared" si="46"/>
        <v>#N/A</v>
      </c>
      <c r="KD27" s="169" t="e">
        <f t="shared" si="46"/>
        <v>#N/A</v>
      </c>
      <c r="KE27" s="169" t="e">
        <f t="shared" si="46"/>
        <v>#N/A</v>
      </c>
      <c r="KF27" s="169" t="e">
        <f t="shared" si="46"/>
        <v>#N/A</v>
      </c>
      <c r="KG27" s="169" t="e">
        <f t="shared" si="46"/>
        <v>#N/A</v>
      </c>
      <c r="KH27" s="169" t="e">
        <f t="shared" si="57"/>
        <v>#N/A</v>
      </c>
      <c r="KI27" s="169" t="e">
        <f t="shared" si="57"/>
        <v>#N/A</v>
      </c>
      <c r="KJ27" s="169" t="e">
        <f t="shared" si="57"/>
        <v>#N/A</v>
      </c>
      <c r="KK27" s="169" t="e">
        <f t="shared" si="57"/>
        <v>#N/A</v>
      </c>
      <c r="KL27" s="169" t="e">
        <f t="shared" si="57"/>
        <v>#N/A</v>
      </c>
      <c r="KM27" s="169" t="e">
        <f t="shared" si="47"/>
        <v>#N/A</v>
      </c>
      <c r="KN27" s="169" t="e">
        <f t="shared" si="47"/>
        <v>#N/A</v>
      </c>
      <c r="KO27" s="169" t="e">
        <f t="shared" si="47"/>
        <v>#N/A</v>
      </c>
      <c r="KP27" s="169" t="e">
        <f t="shared" si="47"/>
        <v>#N/A</v>
      </c>
      <c r="KQ27" s="169" t="e">
        <f t="shared" si="47"/>
        <v>#N/A</v>
      </c>
      <c r="KR27" s="169" t="e">
        <f t="shared" si="47"/>
        <v>#N/A</v>
      </c>
      <c r="KS27" s="169" t="e">
        <f t="shared" si="47"/>
        <v>#N/A</v>
      </c>
      <c r="KT27" s="169" t="e">
        <f t="shared" si="47"/>
        <v>#N/A</v>
      </c>
      <c r="KU27" s="169" t="e">
        <f t="shared" si="47"/>
        <v>#N/A</v>
      </c>
      <c r="KV27" s="169" t="e">
        <f t="shared" si="47"/>
        <v>#N/A</v>
      </c>
      <c r="KW27" s="169" t="e">
        <f t="shared" si="47"/>
        <v>#N/A</v>
      </c>
      <c r="KX27" s="169" t="e">
        <f t="shared" si="47"/>
        <v>#N/A</v>
      </c>
      <c r="KY27" s="169" t="e">
        <f t="shared" si="47"/>
        <v>#N/A</v>
      </c>
      <c r="KZ27" s="169" t="e">
        <f t="shared" si="47"/>
        <v>#N/A</v>
      </c>
      <c r="LA27" s="169" t="e">
        <f t="shared" si="47"/>
        <v>#N/A</v>
      </c>
      <c r="LB27" s="169" t="e">
        <f t="shared" si="47"/>
        <v>#N/A</v>
      </c>
      <c r="LC27" s="169" t="e">
        <f t="shared" si="58"/>
        <v>#N/A</v>
      </c>
      <c r="LD27" s="169" t="e">
        <f t="shared" si="58"/>
        <v>#N/A</v>
      </c>
      <c r="LE27" s="169" t="e">
        <f t="shared" si="58"/>
        <v>#N/A</v>
      </c>
      <c r="LF27" s="169" t="e">
        <f t="shared" si="58"/>
        <v>#N/A</v>
      </c>
      <c r="LG27" s="169" t="e">
        <f t="shared" si="58"/>
        <v>#N/A</v>
      </c>
      <c r="LH27" s="169" t="e">
        <f t="shared" si="58"/>
        <v>#N/A</v>
      </c>
      <c r="LI27" s="169" t="e">
        <f t="shared" si="58"/>
        <v>#N/A</v>
      </c>
      <c r="LJ27" s="169" t="e">
        <f t="shared" si="58"/>
        <v>#N/A</v>
      </c>
      <c r="LK27" s="169" t="e">
        <f t="shared" si="58"/>
        <v>#N/A</v>
      </c>
      <c r="LL27" s="169" t="e">
        <f t="shared" si="58"/>
        <v>#N/A</v>
      </c>
      <c r="LM27" s="169" t="e">
        <f t="shared" si="58"/>
        <v>#N/A</v>
      </c>
      <c r="LN27" s="169" t="e">
        <f t="shared" si="58"/>
        <v>#N/A</v>
      </c>
      <c r="LO27" s="169" t="e">
        <f t="shared" si="58"/>
        <v>#N/A</v>
      </c>
      <c r="LP27" s="169" t="e">
        <f t="shared" si="58"/>
        <v>#N/A</v>
      </c>
      <c r="LQ27" s="169" t="e">
        <f t="shared" si="58"/>
        <v>#N/A</v>
      </c>
      <c r="LR27" s="169" t="e">
        <f t="shared" si="58"/>
        <v>#N/A</v>
      </c>
      <c r="LS27" s="169" t="e">
        <f t="shared" si="59"/>
        <v>#N/A</v>
      </c>
      <c r="LT27" s="169" t="e">
        <f t="shared" si="59"/>
        <v>#N/A</v>
      </c>
      <c r="LU27" s="169" t="e">
        <f t="shared" si="59"/>
        <v>#N/A</v>
      </c>
      <c r="LV27" s="169" t="e">
        <f t="shared" si="59"/>
        <v>#N/A</v>
      </c>
      <c r="LW27" s="169" t="e">
        <f t="shared" si="59"/>
        <v>#N/A</v>
      </c>
      <c r="LX27" s="169" t="e">
        <f t="shared" si="59"/>
        <v>#N/A</v>
      </c>
      <c r="LY27" s="169" t="e">
        <f t="shared" si="59"/>
        <v>#N/A</v>
      </c>
      <c r="LZ27" s="169" t="e">
        <f t="shared" si="59"/>
        <v>#N/A</v>
      </c>
      <c r="MA27" s="169" t="e">
        <f t="shared" si="59"/>
        <v>#N/A</v>
      </c>
      <c r="MB27" s="169" t="e">
        <f t="shared" si="59"/>
        <v>#N/A</v>
      </c>
      <c r="MC27" s="169" t="e">
        <f t="shared" si="59"/>
        <v>#N/A</v>
      </c>
      <c r="MD27" s="169" t="e">
        <f t="shared" si="59"/>
        <v>#N/A</v>
      </c>
      <c r="ME27" s="169" t="e">
        <f t="shared" si="59"/>
        <v>#N/A</v>
      </c>
      <c r="MF27" s="169" t="e">
        <f t="shared" si="59"/>
        <v>#N/A</v>
      </c>
      <c r="MG27" s="169" t="e">
        <f t="shared" si="59"/>
        <v>#N/A</v>
      </c>
      <c r="MH27" s="169" t="e">
        <f t="shared" si="59"/>
        <v>#N/A</v>
      </c>
      <c r="MI27" s="169" t="e">
        <f t="shared" si="48"/>
        <v>#N/A</v>
      </c>
      <c r="MJ27" s="169" t="e">
        <f t="shared" si="48"/>
        <v>#N/A</v>
      </c>
      <c r="MK27" s="169" t="e">
        <f t="shared" si="48"/>
        <v>#N/A</v>
      </c>
      <c r="ML27" s="169" t="e">
        <f t="shared" si="48"/>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60"/>
        <v>#N/A</v>
      </c>
      <c r="MU27" s="169" t="e">
        <f t="shared" si="60"/>
        <v>#N/A</v>
      </c>
      <c r="MV27" s="169" t="e">
        <f t="shared" si="60"/>
        <v>#N/A</v>
      </c>
      <c r="MW27" s="169" t="e">
        <f t="shared" si="60"/>
        <v>#N/A</v>
      </c>
      <c r="MX27" s="169" t="e">
        <f t="shared" si="60"/>
        <v>#N/A</v>
      </c>
      <c r="MY27" s="169" t="e">
        <f t="shared" si="49"/>
        <v>#N/A</v>
      </c>
      <c r="MZ27" s="169" t="e">
        <f t="shared" si="49"/>
        <v>#N/A</v>
      </c>
      <c r="NA27" s="169" t="e">
        <f t="shared" si="49"/>
        <v>#N/A</v>
      </c>
      <c r="NB27" s="169" t="e">
        <f t="shared" si="49"/>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61"/>
        <v>#N/A</v>
      </c>
      <c r="NP27" s="169" t="e">
        <f t="shared" si="61"/>
        <v>#N/A</v>
      </c>
      <c r="NQ27" s="169" t="e">
        <f t="shared" si="61"/>
        <v>#N/A</v>
      </c>
      <c r="NR27" s="169" t="e">
        <f t="shared" si="61"/>
        <v>#N/A</v>
      </c>
      <c r="NS27" s="169" t="e">
        <f t="shared" si="61"/>
        <v>#N/A</v>
      </c>
      <c r="NT27" s="169" t="e">
        <f t="shared" si="61"/>
        <v>#N/A</v>
      </c>
      <c r="NU27" s="169" t="e">
        <f t="shared" si="61"/>
        <v>#N/A</v>
      </c>
      <c r="NV27" s="169" t="e">
        <f t="shared" si="61"/>
        <v>#N/A</v>
      </c>
      <c r="NW27" s="169" t="e">
        <f t="shared" si="61"/>
        <v>#N/A</v>
      </c>
      <c r="NX27" s="169" t="e">
        <f t="shared" si="61"/>
        <v>#N/A</v>
      </c>
      <c r="NY27" s="169" t="e">
        <f t="shared" si="61"/>
        <v>#N/A</v>
      </c>
      <c r="NZ27" s="169" t="e">
        <f t="shared" si="61"/>
        <v>#N/A</v>
      </c>
      <c r="OA27" s="169" t="e">
        <f t="shared" si="61"/>
        <v>#N/A</v>
      </c>
      <c r="OB27" s="169" t="e">
        <f t="shared" si="61"/>
        <v>#N/A</v>
      </c>
      <c r="OC27" s="169" t="e">
        <f t="shared" si="61"/>
        <v>#N/A</v>
      </c>
      <c r="OD27" s="169" t="e">
        <f t="shared" si="61"/>
        <v>#N/A</v>
      </c>
      <c r="OE27" s="169" t="e">
        <f t="shared" si="62"/>
        <v>#N/A</v>
      </c>
      <c r="OF27" s="169" t="e">
        <f t="shared" si="62"/>
        <v>#N/A</v>
      </c>
      <c r="OG27" s="169" t="e">
        <f t="shared" si="62"/>
        <v>#N/A</v>
      </c>
      <c r="OH27" s="169" t="e">
        <f t="shared" si="62"/>
        <v>#N/A</v>
      </c>
      <c r="OI27" s="169" t="e">
        <f t="shared" si="62"/>
        <v>#N/A</v>
      </c>
      <c r="OJ27" s="169" t="e">
        <f t="shared" si="62"/>
        <v>#N/A</v>
      </c>
      <c r="OK27" s="169" t="e">
        <f t="shared" si="62"/>
        <v>#N/A</v>
      </c>
      <c r="OL27" s="169" t="e">
        <f t="shared" si="62"/>
        <v>#N/A</v>
      </c>
      <c r="OM27" s="169" t="e">
        <f t="shared" si="62"/>
        <v>#N/A</v>
      </c>
      <c r="ON27" s="169" t="e">
        <f t="shared" si="62"/>
        <v>#N/A</v>
      </c>
      <c r="OO27" s="169" t="e">
        <f t="shared" si="62"/>
        <v>#N/A</v>
      </c>
      <c r="OP27" s="169" t="e">
        <f t="shared" si="62"/>
        <v>#N/A</v>
      </c>
      <c r="OQ27" s="169" t="e">
        <f t="shared" si="62"/>
        <v>#N/A</v>
      </c>
      <c r="OR27" s="169" t="e">
        <f t="shared" si="62"/>
        <v>#N/A</v>
      </c>
      <c r="OS27" s="169" t="e">
        <f t="shared" si="62"/>
        <v>#N/A</v>
      </c>
      <c r="OT27" s="169" t="e">
        <f t="shared" si="62"/>
        <v>#N/A</v>
      </c>
      <c r="OU27" s="169" t="e">
        <f t="shared" si="50"/>
        <v>#N/A</v>
      </c>
      <c r="OV27" s="169" t="e">
        <f t="shared" si="50"/>
        <v>#N/A</v>
      </c>
      <c r="OW27" s="169" t="e">
        <f t="shared" si="50"/>
        <v>#N/A</v>
      </c>
      <c r="OX27" s="169" t="e">
        <f t="shared" si="50"/>
        <v>#N/A</v>
      </c>
      <c r="OY27" s="169" t="e">
        <f t="shared" si="50"/>
        <v>#N/A</v>
      </c>
      <c r="OZ27" s="169" t="e">
        <f t="shared" si="50"/>
        <v>#N/A</v>
      </c>
      <c r="PA27" s="169" t="e">
        <f t="shared" si="50"/>
        <v>#N/A</v>
      </c>
      <c r="PB27" s="169" t="e">
        <f t="shared" si="50"/>
        <v>#N/A</v>
      </c>
      <c r="PC27" s="169" t="e">
        <f t="shared" si="50"/>
        <v>#N/A</v>
      </c>
      <c r="PD27" s="169" t="e">
        <f t="shared" si="50"/>
        <v>#N/A</v>
      </c>
      <c r="PE27" s="169" t="e">
        <f t="shared" si="50"/>
        <v>#N/A</v>
      </c>
      <c r="PF27" s="169" t="e">
        <f t="shared" si="63"/>
        <v>#N/A</v>
      </c>
      <c r="PG27" s="169" t="e">
        <f t="shared" si="63"/>
        <v>#N/A</v>
      </c>
      <c r="PH27" s="169" t="e">
        <f t="shared" si="63"/>
        <v>#N/A</v>
      </c>
      <c r="PI27" s="169" t="e">
        <f t="shared" si="63"/>
        <v>#N/A</v>
      </c>
      <c r="PJ27" s="169" t="e">
        <f t="shared" si="63"/>
        <v>#N/A</v>
      </c>
      <c r="PK27" s="169" t="e">
        <f t="shared" si="63"/>
        <v>#N/A</v>
      </c>
      <c r="PL27" s="169" t="e">
        <f t="shared" si="63"/>
        <v>#N/A</v>
      </c>
      <c r="PM27" s="169" t="e">
        <f t="shared" si="63"/>
        <v>#N/A</v>
      </c>
      <c r="PN27" s="169" t="e">
        <f t="shared" si="63"/>
        <v>#N/A</v>
      </c>
      <c r="PO27" s="169" t="e">
        <f t="shared" si="63"/>
        <v>#N/A</v>
      </c>
    </row>
    <row r="28" spans="1:431" hidden="1" x14ac:dyDescent="0.75">
      <c r="A28" s="390"/>
      <c r="B28" s="396" t="str">
        <f>IF($R28="","",ROUND(_xlfn.NORM.INV(ABS(VLOOKUP($T$1,VLookups!$A$43:$B$44,2,FALSE)-B$2),$N28,$R28),0))</f>
        <v/>
      </c>
      <c r="C28" s="403" t="str">
        <f>IF(OR(D27="",B28=""),"",WORKDAY(C27,B27,$B$109:$B$148))</f>
        <v/>
      </c>
      <c r="D28" s="404" t="str">
        <f>IFERROR(IF(B28="","",WORKDAY(C28,B28-1,$B$109:$B$148)),"")</f>
        <v/>
      </c>
      <c r="E28" s="109"/>
      <c r="F28" s="117"/>
      <c r="G28" s="122" t="str">
        <f t="shared" si="30"/>
        <v/>
      </c>
      <c r="H28" s="95"/>
      <c r="I28" s="122" t="str">
        <f t="shared" si="31"/>
        <v/>
      </c>
      <c r="J28" s="117"/>
      <c r="K28" s="110"/>
      <c r="L28" s="124" t="str">
        <f t="shared" si="0"/>
        <v/>
      </c>
      <c r="M28" s="124" t="str">
        <f t="shared" si="1"/>
        <v/>
      </c>
      <c r="N28" s="73" t="str">
        <f t="shared" si="32"/>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69"/>
        <v/>
      </c>
      <c r="AE28" s="49" t="str">
        <f t="shared" si="69"/>
        <v/>
      </c>
      <c r="AF28" s="49" t="str">
        <f t="shared" si="69"/>
        <v/>
      </c>
      <c r="AG28" s="49" t="str">
        <f t="shared" si="69"/>
        <v/>
      </c>
      <c r="AH28" s="49" t="str">
        <f t="shared" si="69"/>
        <v/>
      </c>
      <c r="AI28" s="49" t="str">
        <f t="shared" si="69"/>
        <v/>
      </c>
      <c r="AJ28" s="49" t="str">
        <f t="shared" si="69"/>
        <v/>
      </c>
      <c r="AK28" s="49" t="str">
        <f t="shared" si="69"/>
        <v/>
      </c>
      <c r="AL28" s="49" t="str">
        <f t="shared" si="69"/>
        <v/>
      </c>
      <c r="AM28" s="49" t="str">
        <f t="shared" si="69"/>
        <v/>
      </c>
      <c r="AN28" s="49" t="str">
        <f t="shared" si="69"/>
        <v/>
      </c>
      <c r="AO28" s="49" t="str">
        <f t="shared" si="69"/>
        <v/>
      </c>
      <c r="AP28" s="49" t="str">
        <f t="shared" si="69"/>
        <v/>
      </c>
      <c r="AQ28" s="49" t="str">
        <f t="shared" si="69"/>
        <v/>
      </c>
      <c r="AR28" s="49" t="str">
        <f t="shared" si="69"/>
        <v/>
      </c>
      <c r="AS28" s="49" t="str">
        <f t="shared" si="69"/>
        <v/>
      </c>
      <c r="AT28" s="49" t="str">
        <f t="shared" si="65"/>
        <v/>
      </c>
      <c r="AU28" s="49" t="str">
        <f t="shared" si="65"/>
        <v/>
      </c>
      <c r="AV28" s="49" t="str">
        <f t="shared" si="65"/>
        <v/>
      </c>
      <c r="AW28" s="49" t="str">
        <f t="shared" si="65"/>
        <v/>
      </c>
      <c r="AX28" s="49" t="str">
        <f t="shared" si="65"/>
        <v/>
      </c>
      <c r="AY28" s="49" t="str">
        <f t="shared" si="65"/>
        <v/>
      </c>
      <c r="AZ28" s="49" t="str">
        <f t="shared" si="65"/>
        <v/>
      </c>
      <c r="BA28" s="49" t="str">
        <f t="shared" si="65"/>
        <v/>
      </c>
      <c r="BB28" s="49" t="str">
        <f t="shared" si="65"/>
        <v/>
      </c>
      <c r="BC28" s="49" t="str">
        <f t="shared" si="65"/>
        <v/>
      </c>
      <c r="BD28" s="49" t="str">
        <f t="shared" si="65"/>
        <v/>
      </c>
      <c r="BE28" s="49" t="str">
        <f t="shared" si="66"/>
        <v/>
      </c>
      <c r="BF28" s="49" t="str">
        <f t="shared" si="66"/>
        <v/>
      </c>
      <c r="BG28" s="49" t="str">
        <f t="shared" si="66"/>
        <v/>
      </c>
      <c r="BH28" s="49" t="str">
        <f t="shared" si="66"/>
        <v/>
      </c>
      <c r="BI28" s="49" t="str">
        <f t="shared" si="66"/>
        <v/>
      </c>
      <c r="BJ28" s="49" t="str">
        <f t="shared" si="66"/>
        <v/>
      </c>
      <c r="BK28" s="49" t="str">
        <f t="shared" si="66"/>
        <v/>
      </c>
      <c r="BL28" s="49" t="str">
        <f t="shared" si="66"/>
        <v/>
      </c>
      <c r="BM28" s="49" t="str">
        <f t="shared" si="66"/>
        <v/>
      </c>
      <c r="BN28" s="49" t="str">
        <f t="shared" si="66"/>
        <v/>
      </c>
      <c r="BO28" s="49" t="str">
        <f t="shared" si="66"/>
        <v/>
      </c>
      <c r="BP28" s="49" t="str">
        <f t="shared" si="66"/>
        <v/>
      </c>
      <c r="BQ28" s="49" t="str">
        <f t="shared" si="66"/>
        <v/>
      </c>
      <c r="BR28" s="49" t="str">
        <f t="shared" si="66"/>
        <v/>
      </c>
      <c r="BS28" s="49" t="str">
        <f t="shared" si="66"/>
        <v/>
      </c>
      <c r="BT28" s="49" t="str">
        <f t="shared" si="66"/>
        <v/>
      </c>
      <c r="BU28" s="49" t="str">
        <f t="shared" si="67"/>
        <v/>
      </c>
      <c r="BV28" s="49" t="str">
        <f t="shared" si="67"/>
        <v/>
      </c>
      <c r="BW28" s="49" t="str">
        <f t="shared" si="67"/>
        <v/>
      </c>
      <c r="BX28" s="49" t="str">
        <f t="shared" si="67"/>
        <v/>
      </c>
      <c r="BY28" s="49" t="str">
        <f t="shared" si="67"/>
        <v/>
      </c>
      <c r="BZ28" s="49" t="str">
        <f t="shared" si="67"/>
        <v/>
      </c>
      <c r="CA28" s="49" t="str">
        <f t="shared" si="67"/>
        <v/>
      </c>
      <c r="CB28" s="49" t="str">
        <f t="shared" si="67"/>
        <v/>
      </c>
      <c r="CC28" s="49" t="str">
        <f t="shared" si="67"/>
        <v/>
      </c>
      <c r="CD28" s="49" t="str">
        <f t="shared" si="67"/>
        <v/>
      </c>
      <c r="CE28" s="49" t="str">
        <f t="shared" si="67"/>
        <v/>
      </c>
      <c r="CF28" s="49" t="str">
        <f t="shared" si="67"/>
        <v/>
      </c>
      <c r="CG28" s="49" t="str">
        <f t="shared" si="67"/>
        <v/>
      </c>
      <c r="CH28" s="49" t="str">
        <f t="shared" si="67"/>
        <v/>
      </c>
      <c r="CI28" s="49" t="str">
        <f t="shared" si="67"/>
        <v/>
      </c>
      <c r="CJ28" s="49" t="str">
        <f t="shared" si="67"/>
        <v/>
      </c>
      <c r="CK28" s="49" t="str">
        <f t="shared" si="68"/>
        <v/>
      </c>
      <c r="CL28" s="49" t="str">
        <f t="shared" si="68"/>
        <v/>
      </c>
      <c r="CM28" s="49" t="str">
        <f t="shared" si="68"/>
        <v/>
      </c>
      <c r="CN28" s="49" t="str">
        <f t="shared" si="68"/>
        <v/>
      </c>
      <c r="CO28" s="49" t="str">
        <f t="shared" si="68"/>
        <v/>
      </c>
      <c r="CP28" s="49" t="str">
        <f t="shared" si="68"/>
        <v/>
      </c>
      <c r="CQ28" s="49" t="str">
        <f t="shared" si="68"/>
        <v/>
      </c>
      <c r="CR28" s="49" t="str">
        <f t="shared" si="68"/>
        <v/>
      </c>
      <c r="CS28" s="49" t="str">
        <f t="shared" si="68"/>
        <v/>
      </c>
      <c r="CT28" s="49" t="str">
        <f t="shared" si="68"/>
        <v/>
      </c>
      <c r="CU28" s="49" t="str">
        <f t="shared" si="68"/>
        <v/>
      </c>
      <c r="CV28" s="49" t="str">
        <f t="shared" si="68"/>
        <v/>
      </c>
      <c r="CW28" s="49" t="str">
        <f t="shared" si="68"/>
        <v/>
      </c>
      <c r="CX28" s="49" t="str">
        <f t="shared" si="68"/>
        <v/>
      </c>
      <c r="CY28" s="49" t="str">
        <f t="shared" si="68"/>
        <v/>
      </c>
      <c r="CZ28" s="49" t="str">
        <f t="shared" si="68"/>
        <v/>
      </c>
      <c r="DA28" s="49" t="str">
        <f t="shared" si="51"/>
        <v/>
      </c>
      <c r="DB28" s="49" t="str">
        <f t="shared" si="51"/>
        <v/>
      </c>
      <c r="DC28" s="49" t="str">
        <f t="shared" si="51"/>
        <v/>
      </c>
      <c r="DD28" s="49" t="str">
        <f t="shared" si="51"/>
        <v/>
      </c>
      <c r="DE28" s="49" t="str">
        <f t="shared" si="51"/>
        <v/>
      </c>
      <c r="DF28" s="49" t="str">
        <f t="shared" si="51"/>
        <v/>
      </c>
      <c r="DG28" s="49" t="str">
        <f t="shared" si="38"/>
        <v/>
      </c>
      <c r="DH28" s="49" t="str">
        <f t="shared" si="38"/>
        <v/>
      </c>
      <c r="DI28" s="49" t="str">
        <f t="shared" si="38"/>
        <v/>
      </c>
      <c r="DJ28" s="49" t="str">
        <f t="shared" si="38"/>
        <v/>
      </c>
      <c r="DK28" s="49" t="str">
        <f t="shared" si="38"/>
        <v/>
      </c>
      <c r="DL28" s="49" t="str">
        <f t="shared" si="38"/>
        <v/>
      </c>
      <c r="DM28" s="49" t="str">
        <f t="shared" si="38"/>
        <v/>
      </c>
      <c r="DN28" s="49" t="str">
        <f t="shared" si="38"/>
        <v/>
      </c>
      <c r="DO28" s="49" t="str">
        <f t="shared" si="38"/>
        <v/>
      </c>
      <c r="DP28" s="49" t="str">
        <f t="shared" si="38"/>
        <v/>
      </c>
      <c r="DQ28" s="49" t="str">
        <f t="shared" si="38"/>
        <v/>
      </c>
      <c r="DR28" s="49" t="str">
        <f t="shared" si="38"/>
        <v/>
      </c>
      <c r="DS28" s="49" t="str">
        <f t="shared" si="38"/>
        <v/>
      </c>
      <c r="DT28" s="49" t="str">
        <f t="shared" si="38"/>
        <v/>
      </c>
      <c r="DU28" s="49" t="str">
        <f t="shared" si="38"/>
        <v/>
      </c>
      <c r="DV28" s="49" t="str">
        <f t="shared" si="52"/>
        <v/>
      </c>
      <c r="DW28" s="49" t="str">
        <f t="shared" si="52"/>
        <v/>
      </c>
      <c r="DX28" s="49" t="str">
        <f t="shared" si="52"/>
        <v/>
      </c>
      <c r="DY28" s="49" t="str">
        <f t="shared" si="52"/>
        <v/>
      </c>
      <c r="DZ28" s="183" t="str">
        <f t="shared" si="35"/>
        <v/>
      </c>
      <c r="EA28" s="49" t="str">
        <f t="shared" si="53"/>
        <v/>
      </c>
      <c r="EB28" s="49" t="str">
        <f t="shared" si="53"/>
        <v/>
      </c>
      <c r="EC28" s="49" t="str">
        <f t="shared" si="53"/>
        <v/>
      </c>
      <c r="ED28" s="49" t="str">
        <f t="shared" si="53"/>
        <v/>
      </c>
      <c r="EE28" s="49" t="str">
        <f t="shared" si="53"/>
        <v/>
      </c>
      <c r="EF28" s="49" t="str">
        <f t="shared" si="53"/>
        <v/>
      </c>
      <c r="EG28" s="49" t="str">
        <f t="shared" si="53"/>
        <v/>
      </c>
      <c r="EH28" s="49" t="str">
        <f t="shared" si="53"/>
        <v/>
      </c>
      <c r="EI28" s="49" t="str">
        <f t="shared" si="53"/>
        <v/>
      </c>
      <c r="EJ28" s="49" t="str">
        <f t="shared" si="53"/>
        <v/>
      </c>
      <c r="EK28" s="49" t="str">
        <f t="shared" si="53"/>
        <v/>
      </c>
      <c r="EL28" s="49" t="str">
        <f t="shared" si="53"/>
        <v/>
      </c>
      <c r="EM28" s="49" t="str">
        <f t="shared" si="53"/>
        <v/>
      </c>
      <c r="EN28" s="49" t="str">
        <f t="shared" si="53"/>
        <v/>
      </c>
      <c r="EO28" s="49" t="str">
        <f t="shared" si="53"/>
        <v/>
      </c>
      <c r="EP28" s="49" t="str">
        <f t="shared" si="39"/>
        <v/>
      </c>
      <c r="EQ28" s="49" t="str">
        <f t="shared" si="39"/>
        <v/>
      </c>
      <c r="ER28" s="49" t="str">
        <f t="shared" si="39"/>
        <v/>
      </c>
      <c r="ES28" s="49" t="str">
        <f t="shared" si="39"/>
        <v/>
      </c>
      <c r="ET28" s="49" t="str">
        <f t="shared" si="39"/>
        <v/>
      </c>
      <c r="EU28" s="49" t="str">
        <f t="shared" si="39"/>
        <v/>
      </c>
      <c r="EV28" s="49" t="str">
        <f t="shared" si="39"/>
        <v/>
      </c>
      <c r="EW28" s="49" t="str">
        <f t="shared" si="39"/>
        <v/>
      </c>
      <c r="EX28" s="49" t="str">
        <f t="shared" si="39"/>
        <v/>
      </c>
      <c r="EY28" s="49" t="str">
        <f t="shared" si="39"/>
        <v/>
      </c>
      <c r="EZ28" s="49" t="str">
        <f t="shared" si="39"/>
        <v/>
      </c>
      <c r="FA28" s="49" t="str">
        <f t="shared" si="39"/>
        <v/>
      </c>
      <c r="FB28" s="49" t="str">
        <f t="shared" si="39"/>
        <v/>
      </c>
      <c r="FC28" s="49" t="str">
        <f t="shared" si="39"/>
        <v/>
      </c>
      <c r="FD28" s="49" t="str">
        <f t="shared" si="39"/>
        <v/>
      </c>
      <c r="FE28" s="49" t="str">
        <f t="shared" si="39"/>
        <v/>
      </c>
      <c r="FF28" s="49" t="str">
        <f t="shared" si="40"/>
        <v/>
      </c>
      <c r="FG28" s="49" t="str">
        <f t="shared" si="40"/>
        <v/>
      </c>
      <c r="FH28" s="49" t="str">
        <f t="shared" si="40"/>
        <v/>
      </c>
      <c r="FI28" s="49" t="str">
        <f t="shared" si="40"/>
        <v/>
      </c>
      <c r="FJ28" s="49" t="str">
        <f t="shared" si="40"/>
        <v/>
      </c>
      <c r="FK28" s="49" t="str">
        <f t="shared" si="40"/>
        <v/>
      </c>
      <c r="FL28" s="49" t="str">
        <f t="shared" si="40"/>
        <v/>
      </c>
      <c r="FM28" s="49" t="str">
        <f t="shared" si="40"/>
        <v/>
      </c>
      <c r="FN28" s="49" t="str">
        <f t="shared" si="40"/>
        <v/>
      </c>
      <c r="FO28" s="49" t="str">
        <f t="shared" si="40"/>
        <v/>
      </c>
      <c r="FP28" s="49" t="str">
        <f t="shared" si="40"/>
        <v/>
      </c>
      <c r="FQ28" s="49" t="str">
        <f t="shared" si="40"/>
        <v/>
      </c>
      <c r="FR28" s="49" t="str">
        <f t="shared" si="40"/>
        <v/>
      </c>
      <c r="FS28" s="49" t="str">
        <f t="shared" si="40"/>
        <v/>
      </c>
      <c r="FT28" s="49" t="str">
        <f t="shared" si="40"/>
        <v/>
      </c>
      <c r="FU28" s="49" t="str">
        <f t="shared" si="40"/>
        <v/>
      </c>
      <c r="FV28" s="49" t="str">
        <f t="shared" si="41"/>
        <v/>
      </c>
      <c r="FW28" s="49" t="str">
        <f t="shared" si="41"/>
        <v/>
      </c>
      <c r="FX28" s="49" t="str">
        <f t="shared" si="41"/>
        <v/>
      </c>
      <c r="FY28" s="49" t="str">
        <f t="shared" si="41"/>
        <v/>
      </c>
      <c r="FZ28" s="49" t="str">
        <f t="shared" si="41"/>
        <v/>
      </c>
      <c r="GA28" s="49" t="str">
        <f t="shared" si="41"/>
        <v/>
      </c>
      <c r="GB28" s="49" t="str">
        <f t="shared" si="41"/>
        <v/>
      </c>
      <c r="GC28" s="49" t="str">
        <f t="shared" si="41"/>
        <v/>
      </c>
      <c r="GD28" s="49" t="str">
        <f t="shared" si="41"/>
        <v/>
      </c>
      <c r="GE28" s="49" t="str">
        <f t="shared" si="41"/>
        <v/>
      </c>
      <c r="GF28" s="49" t="str">
        <f t="shared" si="41"/>
        <v/>
      </c>
      <c r="GG28" s="49" t="str">
        <f t="shared" si="41"/>
        <v/>
      </c>
      <c r="GH28" s="49" t="str">
        <f t="shared" si="41"/>
        <v/>
      </c>
      <c r="GI28" s="49" t="str">
        <f t="shared" si="41"/>
        <v/>
      </c>
      <c r="GJ28" s="49" t="str">
        <f t="shared" si="41"/>
        <v/>
      </c>
      <c r="GK28" s="49" t="str">
        <f t="shared" si="41"/>
        <v/>
      </c>
      <c r="GL28" s="49" t="str">
        <f t="shared" si="42"/>
        <v/>
      </c>
      <c r="GM28" s="49" t="str">
        <f t="shared" si="42"/>
        <v/>
      </c>
      <c r="GN28" s="49" t="str">
        <f t="shared" si="42"/>
        <v/>
      </c>
      <c r="GO28" s="49" t="str">
        <f t="shared" si="42"/>
        <v/>
      </c>
      <c r="GP28" s="49" t="str">
        <f t="shared" si="42"/>
        <v/>
      </c>
      <c r="GQ28" s="49" t="str">
        <f t="shared" si="42"/>
        <v/>
      </c>
      <c r="GR28" s="49" t="str">
        <f t="shared" si="42"/>
        <v/>
      </c>
      <c r="GS28" s="49" t="str">
        <f t="shared" si="42"/>
        <v/>
      </c>
      <c r="GT28" s="49" t="str">
        <f t="shared" si="42"/>
        <v/>
      </c>
      <c r="GU28" s="49" t="str">
        <f t="shared" si="42"/>
        <v/>
      </c>
      <c r="GV28" s="49" t="str">
        <f t="shared" si="42"/>
        <v/>
      </c>
      <c r="GW28" s="49" t="str">
        <f t="shared" si="42"/>
        <v/>
      </c>
      <c r="GX28" s="49" t="str">
        <f t="shared" si="42"/>
        <v/>
      </c>
      <c r="GY28" s="49" t="str">
        <f t="shared" si="42"/>
        <v/>
      </c>
      <c r="GZ28" s="49" t="str">
        <f t="shared" si="42"/>
        <v/>
      </c>
      <c r="HA28" s="49" t="str">
        <f t="shared" si="42"/>
        <v/>
      </c>
      <c r="HB28" s="49" t="str">
        <f t="shared" si="43"/>
        <v/>
      </c>
      <c r="HC28" s="49" t="str">
        <f t="shared" si="43"/>
        <v/>
      </c>
      <c r="HD28" s="49" t="str">
        <f t="shared" si="43"/>
        <v/>
      </c>
      <c r="HE28" s="49" t="str">
        <f t="shared" si="43"/>
        <v/>
      </c>
      <c r="HF28" s="49" t="str">
        <f t="shared" si="43"/>
        <v/>
      </c>
      <c r="HG28" s="49" t="str">
        <f t="shared" si="43"/>
        <v/>
      </c>
      <c r="HH28" s="49" t="str">
        <f t="shared" si="43"/>
        <v/>
      </c>
      <c r="HI28" s="49" t="str">
        <f t="shared" si="43"/>
        <v/>
      </c>
      <c r="HJ28" s="49" t="str">
        <f t="shared" si="43"/>
        <v/>
      </c>
      <c r="HK28" s="49" t="str">
        <f t="shared" si="43"/>
        <v/>
      </c>
      <c r="HL28" s="49" t="str">
        <f t="shared" si="43"/>
        <v/>
      </c>
      <c r="HM28" s="49" t="str">
        <f t="shared" si="43"/>
        <v/>
      </c>
      <c r="HN28" s="49" t="str">
        <f t="shared" si="43"/>
        <v/>
      </c>
      <c r="HO28" s="49" t="str">
        <f t="shared" si="43"/>
        <v/>
      </c>
      <c r="HP28" s="49" t="str">
        <f t="shared" si="43"/>
        <v/>
      </c>
      <c r="HQ28" s="49" t="str">
        <f t="shared" si="43"/>
        <v/>
      </c>
      <c r="HR28" s="49" t="str">
        <f t="shared" si="44"/>
        <v/>
      </c>
      <c r="HS28" s="49" t="str">
        <f t="shared" si="16"/>
        <v/>
      </c>
      <c r="HT28" s="49" t="str">
        <f t="shared" si="16"/>
        <v/>
      </c>
      <c r="HU28" s="49" t="str">
        <f t="shared" si="16"/>
        <v/>
      </c>
      <c r="HV28" s="49" t="str">
        <f t="shared" si="16"/>
        <v/>
      </c>
      <c r="HW28" s="169" t="e">
        <f t="shared" si="54"/>
        <v>#N/A</v>
      </c>
      <c r="HX28" s="169" t="e">
        <f t="shared" si="54"/>
        <v>#N/A</v>
      </c>
      <c r="HY28" s="169" t="e">
        <f t="shared" si="54"/>
        <v>#N/A</v>
      </c>
      <c r="HZ28" s="169" t="e">
        <f t="shared" si="54"/>
        <v>#N/A</v>
      </c>
      <c r="IA28" s="169" t="e">
        <f t="shared" si="45"/>
        <v>#N/A</v>
      </c>
      <c r="IB28" s="169" t="e">
        <f t="shared" si="45"/>
        <v>#N/A</v>
      </c>
      <c r="IC28" s="169" t="e">
        <f t="shared" si="45"/>
        <v>#N/A</v>
      </c>
      <c r="ID28" s="169" t="e">
        <f t="shared" si="45"/>
        <v>#N/A</v>
      </c>
      <c r="IE28" s="169" t="e">
        <f t="shared" si="45"/>
        <v>#N/A</v>
      </c>
      <c r="IF28" s="169" t="e">
        <f t="shared" si="45"/>
        <v>#N/A</v>
      </c>
      <c r="IG28" s="169" t="e">
        <f t="shared" si="45"/>
        <v>#N/A</v>
      </c>
      <c r="IH28" s="169" t="e">
        <f t="shared" si="45"/>
        <v>#N/A</v>
      </c>
      <c r="II28" s="169" t="e">
        <f t="shared" si="45"/>
        <v>#N/A</v>
      </c>
      <c r="IJ28" s="169" t="e">
        <f t="shared" si="45"/>
        <v>#N/A</v>
      </c>
      <c r="IK28" s="169" t="e">
        <f t="shared" si="45"/>
        <v>#N/A</v>
      </c>
      <c r="IL28" s="169" t="e">
        <f t="shared" si="45"/>
        <v>#N/A</v>
      </c>
      <c r="IM28" s="169" t="e">
        <f t="shared" si="45"/>
        <v>#N/A</v>
      </c>
      <c r="IN28" s="169" t="e">
        <f t="shared" si="45"/>
        <v>#N/A</v>
      </c>
      <c r="IO28" s="169" t="e">
        <f t="shared" si="45"/>
        <v>#N/A</v>
      </c>
      <c r="IP28" s="169" t="e">
        <f t="shared" si="45"/>
        <v>#N/A</v>
      </c>
      <c r="IQ28" s="169" t="e">
        <f t="shared" si="55"/>
        <v>#N/A</v>
      </c>
      <c r="IR28" s="169" t="e">
        <f t="shared" si="55"/>
        <v>#N/A</v>
      </c>
      <c r="IS28" s="169" t="e">
        <f t="shared" si="55"/>
        <v>#N/A</v>
      </c>
      <c r="IT28" s="169" t="e">
        <f t="shared" si="55"/>
        <v>#N/A</v>
      </c>
      <c r="IU28" s="169" t="e">
        <f t="shared" si="55"/>
        <v>#N/A</v>
      </c>
      <c r="IV28" s="169" t="e">
        <f t="shared" si="55"/>
        <v>#N/A</v>
      </c>
      <c r="IW28" s="169" t="e">
        <f t="shared" si="55"/>
        <v>#N/A</v>
      </c>
      <c r="IX28" s="169" t="e">
        <f t="shared" si="55"/>
        <v>#N/A</v>
      </c>
      <c r="IY28" s="169" t="e">
        <f t="shared" si="55"/>
        <v>#N/A</v>
      </c>
      <c r="IZ28" s="169" t="e">
        <f t="shared" si="55"/>
        <v>#N/A</v>
      </c>
      <c r="JA28" s="169" t="e">
        <f t="shared" si="55"/>
        <v>#N/A</v>
      </c>
      <c r="JB28" s="169" t="e">
        <f t="shared" si="55"/>
        <v>#N/A</v>
      </c>
      <c r="JC28" s="169" t="e">
        <f t="shared" si="55"/>
        <v>#N/A</v>
      </c>
      <c r="JD28" s="169" t="e">
        <f t="shared" si="55"/>
        <v>#N/A</v>
      </c>
      <c r="JE28" s="169" t="e">
        <f t="shared" si="55"/>
        <v>#N/A</v>
      </c>
      <c r="JF28" s="169" t="e">
        <f t="shared" si="55"/>
        <v>#N/A</v>
      </c>
      <c r="JG28" s="169" t="e">
        <f t="shared" si="56"/>
        <v>#N/A</v>
      </c>
      <c r="JH28" s="169" t="e">
        <f t="shared" si="56"/>
        <v>#N/A</v>
      </c>
      <c r="JI28" s="169" t="e">
        <f t="shared" si="56"/>
        <v>#N/A</v>
      </c>
      <c r="JJ28" s="169" t="e">
        <f t="shared" si="56"/>
        <v>#N/A</v>
      </c>
      <c r="JK28" s="169" t="e">
        <f t="shared" si="56"/>
        <v>#N/A</v>
      </c>
      <c r="JL28" s="169" t="e">
        <f t="shared" si="56"/>
        <v>#N/A</v>
      </c>
      <c r="JM28" s="169" t="e">
        <f t="shared" si="56"/>
        <v>#N/A</v>
      </c>
      <c r="JN28" s="169" t="e">
        <f t="shared" si="56"/>
        <v>#N/A</v>
      </c>
      <c r="JO28" s="169" t="e">
        <f t="shared" si="56"/>
        <v>#N/A</v>
      </c>
      <c r="JP28" s="169" t="e">
        <f t="shared" si="56"/>
        <v>#N/A</v>
      </c>
      <c r="JQ28" s="169" t="e">
        <f t="shared" si="56"/>
        <v>#N/A</v>
      </c>
      <c r="JR28" s="169" t="e">
        <f t="shared" si="56"/>
        <v>#N/A</v>
      </c>
      <c r="JS28" s="169" t="e">
        <f t="shared" si="56"/>
        <v>#N/A</v>
      </c>
      <c r="JT28" s="169" t="e">
        <f t="shared" si="56"/>
        <v>#N/A</v>
      </c>
      <c r="JU28" s="169" t="e">
        <f t="shared" si="56"/>
        <v>#N/A</v>
      </c>
      <c r="JV28" s="169" t="e">
        <f t="shared" si="56"/>
        <v>#N/A</v>
      </c>
      <c r="JW28" s="169" t="e">
        <f t="shared" si="46"/>
        <v>#N/A</v>
      </c>
      <c r="JX28" s="169" t="e">
        <f t="shared" si="46"/>
        <v>#N/A</v>
      </c>
      <c r="JY28" s="169" t="e">
        <f t="shared" si="46"/>
        <v>#N/A</v>
      </c>
      <c r="JZ28" s="169" t="e">
        <f t="shared" si="46"/>
        <v>#N/A</v>
      </c>
      <c r="KA28" s="169" t="e">
        <f t="shared" si="46"/>
        <v>#N/A</v>
      </c>
      <c r="KB28" s="169" t="e">
        <f t="shared" si="46"/>
        <v>#N/A</v>
      </c>
      <c r="KC28" s="169" t="e">
        <f t="shared" si="46"/>
        <v>#N/A</v>
      </c>
      <c r="KD28" s="169" t="e">
        <f t="shared" si="46"/>
        <v>#N/A</v>
      </c>
      <c r="KE28" s="169" t="e">
        <f t="shared" si="46"/>
        <v>#N/A</v>
      </c>
      <c r="KF28" s="169" t="e">
        <f t="shared" si="46"/>
        <v>#N/A</v>
      </c>
      <c r="KG28" s="169" t="e">
        <f t="shared" si="46"/>
        <v>#N/A</v>
      </c>
      <c r="KH28" s="169" t="e">
        <f t="shared" si="57"/>
        <v>#N/A</v>
      </c>
      <c r="KI28" s="169" t="e">
        <f t="shared" si="57"/>
        <v>#N/A</v>
      </c>
      <c r="KJ28" s="169" t="e">
        <f t="shared" si="57"/>
        <v>#N/A</v>
      </c>
      <c r="KK28" s="169" t="e">
        <f t="shared" si="57"/>
        <v>#N/A</v>
      </c>
      <c r="KL28" s="169" t="e">
        <f t="shared" si="57"/>
        <v>#N/A</v>
      </c>
      <c r="KM28" s="169" t="e">
        <f t="shared" si="47"/>
        <v>#N/A</v>
      </c>
      <c r="KN28" s="169" t="e">
        <f t="shared" si="47"/>
        <v>#N/A</v>
      </c>
      <c r="KO28" s="169" t="e">
        <f t="shared" si="47"/>
        <v>#N/A</v>
      </c>
      <c r="KP28" s="169" t="e">
        <f t="shared" si="47"/>
        <v>#N/A</v>
      </c>
      <c r="KQ28" s="169" t="e">
        <f t="shared" si="47"/>
        <v>#N/A</v>
      </c>
      <c r="KR28" s="169" t="e">
        <f t="shared" si="47"/>
        <v>#N/A</v>
      </c>
      <c r="KS28" s="169" t="e">
        <f t="shared" si="47"/>
        <v>#N/A</v>
      </c>
      <c r="KT28" s="169" t="e">
        <f t="shared" si="47"/>
        <v>#N/A</v>
      </c>
      <c r="KU28" s="169" t="e">
        <f t="shared" si="47"/>
        <v>#N/A</v>
      </c>
      <c r="KV28" s="169" t="e">
        <f t="shared" si="47"/>
        <v>#N/A</v>
      </c>
      <c r="KW28" s="169" t="e">
        <f t="shared" si="47"/>
        <v>#N/A</v>
      </c>
      <c r="KX28" s="169" t="e">
        <f t="shared" si="47"/>
        <v>#N/A</v>
      </c>
      <c r="KY28" s="169" t="e">
        <f t="shared" si="47"/>
        <v>#N/A</v>
      </c>
      <c r="KZ28" s="169" t="e">
        <f t="shared" si="47"/>
        <v>#N/A</v>
      </c>
      <c r="LA28" s="169" t="e">
        <f t="shared" si="47"/>
        <v>#N/A</v>
      </c>
      <c r="LB28" s="169" t="e">
        <f t="shared" si="47"/>
        <v>#N/A</v>
      </c>
      <c r="LC28" s="169" t="e">
        <f t="shared" si="58"/>
        <v>#N/A</v>
      </c>
      <c r="LD28" s="169" t="e">
        <f t="shared" si="58"/>
        <v>#N/A</v>
      </c>
      <c r="LE28" s="169" t="e">
        <f t="shared" si="58"/>
        <v>#N/A</v>
      </c>
      <c r="LF28" s="169" t="e">
        <f t="shared" si="58"/>
        <v>#N/A</v>
      </c>
      <c r="LG28" s="169" t="e">
        <f t="shared" si="58"/>
        <v>#N/A</v>
      </c>
      <c r="LH28" s="169" t="e">
        <f t="shared" si="58"/>
        <v>#N/A</v>
      </c>
      <c r="LI28" s="169" t="e">
        <f t="shared" si="58"/>
        <v>#N/A</v>
      </c>
      <c r="LJ28" s="169" t="e">
        <f t="shared" si="58"/>
        <v>#N/A</v>
      </c>
      <c r="LK28" s="169" t="e">
        <f t="shared" si="58"/>
        <v>#N/A</v>
      </c>
      <c r="LL28" s="169" t="e">
        <f t="shared" si="58"/>
        <v>#N/A</v>
      </c>
      <c r="LM28" s="169" t="e">
        <f t="shared" si="58"/>
        <v>#N/A</v>
      </c>
      <c r="LN28" s="169" t="e">
        <f t="shared" si="58"/>
        <v>#N/A</v>
      </c>
      <c r="LO28" s="169" t="e">
        <f t="shared" si="58"/>
        <v>#N/A</v>
      </c>
      <c r="LP28" s="169" t="e">
        <f t="shared" si="58"/>
        <v>#N/A</v>
      </c>
      <c r="LQ28" s="169" t="e">
        <f t="shared" si="58"/>
        <v>#N/A</v>
      </c>
      <c r="LR28" s="169" t="e">
        <f t="shared" si="58"/>
        <v>#N/A</v>
      </c>
      <c r="LS28" s="169" t="e">
        <f t="shared" si="59"/>
        <v>#N/A</v>
      </c>
      <c r="LT28" s="169" t="e">
        <f t="shared" si="59"/>
        <v>#N/A</v>
      </c>
      <c r="LU28" s="169" t="e">
        <f t="shared" si="59"/>
        <v>#N/A</v>
      </c>
      <c r="LV28" s="169" t="e">
        <f t="shared" si="59"/>
        <v>#N/A</v>
      </c>
      <c r="LW28" s="169" t="e">
        <f t="shared" si="59"/>
        <v>#N/A</v>
      </c>
      <c r="LX28" s="169" t="e">
        <f t="shared" si="59"/>
        <v>#N/A</v>
      </c>
      <c r="LY28" s="169" t="e">
        <f t="shared" si="59"/>
        <v>#N/A</v>
      </c>
      <c r="LZ28" s="169" t="e">
        <f t="shared" si="59"/>
        <v>#N/A</v>
      </c>
      <c r="MA28" s="169" t="e">
        <f t="shared" si="59"/>
        <v>#N/A</v>
      </c>
      <c r="MB28" s="169" t="e">
        <f t="shared" si="59"/>
        <v>#N/A</v>
      </c>
      <c r="MC28" s="169" t="e">
        <f t="shared" si="59"/>
        <v>#N/A</v>
      </c>
      <c r="MD28" s="169" t="e">
        <f t="shared" si="59"/>
        <v>#N/A</v>
      </c>
      <c r="ME28" s="169" t="e">
        <f t="shared" si="59"/>
        <v>#N/A</v>
      </c>
      <c r="MF28" s="169" t="e">
        <f t="shared" si="59"/>
        <v>#N/A</v>
      </c>
      <c r="MG28" s="169" t="e">
        <f t="shared" si="59"/>
        <v>#N/A</v>
      </c>
      <c r="MH28" s="169" t="e">
        <f t="shared" si="59"/>
        <v>#N/A</v>
      </c>
      <c r="MI28" s="169" t="e">
        <f t="shared" si="48"/>
        <v>#N/A</v>
      </c>
      <c r="MJ28" s="169" t="e">
        <f t="shared" si="48"/>
        <v>#N/A</v>
      </c>
      <c r="MK28" s="169" t="e">
        <f t="shared" si="48"/>
        <v>#N/A</v>
      </c>
      <c r="ML28" s="169" t="e">
        <f t="shared" si="48"/>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60"/>
        <v>#N/A</v>
      </c>
      <c r="MU28" s="169" t="e">
        <f t="shared" si="60"/>
        <v>#N/A</v>
      </c>
      <c r="MV28" s="169" t="e">
        <f t="shared" si="60"/>
        <v>#N/A</v>
      </c>
      <c r="MW28" s="169" t="e">
        <f t="shared" si="60"/>
        <v>#N/A</v>
      </c>
      <c r="MX28" s="169" t="e">
        <f t="shared" si="60"/>
        <v>#N/A</v>
      </c>
      <c r="MY28" s="169" t="e">
        <f t="shared" si="49"/>
        <v>#N/A</v>
      </c>
      <c r="MZ28" s="169" t="e">
        <f t="shared" si="49"/>
        <v>#N/A</v>
      </c>
      <c r="NA28" s="169" t="e">
        <f t="shared" si="49"/>
        <v>#N/A</v>
      </c>
      <c r="NB28" s="169" t="e">
        <f t="shared" si="49"/>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61"/>
        <v>#N/A</v>
      </c>
      <c r="NP28" s="169" t="e">
        <f t="shared" si="61"/>
        <v>#N/A</v>
      </c>
      <c r="NQ28" s="169" t="e">
        <f t="shared" si="61"/>
        <v>#N/A</v>
      </c>
      <c r="NR28" s="169" t="e">
        <f t="shared" si="61"/>
        <v>#N/A</v>
      </c>
      <c r="NS28" s="169" t="e">
        <f t="shared" si="61"/>
        <v>#N/A</v>
      </c>
      <c r="NT28" s="169" t="e">
        <f t="shared" si="61"/>
        <v>#N/A</v>
      </c>
      <c r="NU28" s="169" t="e">
        <f t="shared" si="61"/>
        <v>#N/A</v>
      </c>
      <c r="NV28" s="169" t="e">
        <f t="shared" si="61"/>
        <v>#N/A</v>
      </c>
      <c r="NW28" s="169" t="e">
        <f t="shared" si="61"/>
        <v>#N/A</v>
      </c>
      <c r="NX28" s="169" t="e">
        <f t="shared" si="61"/>
        <v>#N/A</v>
      </c>
      <c r="NY28" s="169" t="e">
        <f t="shared" si="61"/>
        <v>#N/A</v>
      </c>
      <c r="NZ28" s="169" t="e">
        <f t="shared" si="61"/>
        <v>#N/A</v>
      </c>
      <c r="OA28" s="169" t="e">
        <f t="shared" si="61"/>
        <v>#N/A</v>
      </c>
      <c r="OB28" s="169" t="e">
        <f t="shared" si="61"/>
        <v>#N/A</v>
      </c>
      <c r="OC28" s="169" t="e">
        <f t="shared" si="61"/>
        <v>#N/A</v>
      </c>
      <c r="OD28" s="169" t="e">
        <f t="shared" si="61"/>
        <v>#N/A</v>
      </c>
      <c r="OE28" s="169" t="e">
        <f t="shared" si="62"/>
        <v>#N/A</v>
      </c>
      <c r="OF28" s="169" t="e">
        <f t="shared" si="62"/>
        <v>#N/A</v>
      </c>
      <c r="OG28" s="169" t="e">
        <f t="shared" si="62"/>
        <v>#N/A</v>
      </c>
      <c r="OH28" s="169" t="e">
        <f t="shared" si="62"/>
        <v>#N/A</v>
      </c>
      <c r="OI28" s="169" t="e">
        <f t="shared" si="62"/>
        <v>#N/A</v>
      </c>
      <c r="OJ28" s="169" t="e">
        <f t="shared" si="62"/>
        <v>#N/A</v>
      </c>
      <c r="OK28" s="169" t="e">
        <f t="shared" si="62"/>
        <v>#N/A</v>
      </c>
      <c r="OL28" s="169" t="e">
        <f t="shared" si="62"/>
        <v>#N/A</v>
      </c>
      <c r="OM28" s="169" t="e">
        <f t="shared" si="62"/>
        <v>#N/A</v>
      </c>
      <c r="ON28" s="169" t="e">
        <f t="shared" si="62"/>
        <v>#N/A</v>
      </c>
      <c r="OO28" s="169" t="e">
        <f t="shared" si="62"/>
        <v>#N/A</v>
      </c>
      <c r="OP28" s="169" t="e">
        <f t="shared" si="62"/>
        <v>#N/A</v>
      </c>
      <c r="OQ28" s="169" t="e">
        <f t="shared" si="62"/>
        <v>#N/A</v>
      </c>
      <c r="OR28" s="169" t="e">
        <f t="shared" si="62"/>
        <v>#N/A</v>
      </c>
      <c r="OS28" s="169" t="e">
        <f t="shared" si="62"/>
        <v>#N/A</v>
      </c>
      <c r="OT28" s="169" t="e">
        <f t="shared" si="62"/>
        <v>#N/A</v>
      </c>
      <c r="OU28" s="169" t="e">
        <f t="shared" si="50"/>
        <v>#N/A</v>
      </c>
      <c r="OV28" s="169" t="e">
        <f t="shared" si="50"/>
        <v>#N/A</v>
      </c>
      <c r="OW28" s="169" t="e">
        <f t="shared" si="50"/>
        <v>#N/A</v>
      </c>
      <c r="OX28" s="169" t="e">
        <f t="shared" si="50"/>
        <v>#N/A</v>
      </c>
      <c r="OY28" s="169" t="e">
        <f t="shared" si="50"/>
        <v>#N/A</v>
      </c>
      <c r="OZ28" s="169" t="e">
        <f t="shared" si="50"/>
        <v>#N/A</v>
      </c>
      <c r="PA28" s="169" t="e">
        <f t="shared" si="50"/>
        <v>#N/A</v>
      </c>
      <c r="PB28" s="169" t="e">
        <f t="shared" si="50"/>
        <v>#N/A</v>
      </c>
      <c r="PC28" s="169" t="e">
        <f t="shared" si="50"/>
        <v>#N/A</v>
      </c>
      <c r="PD28" s="169" t="e">
        <f t="shared" si="50"/>
        <v>#N/A</v>
      </c>
      <c r="PE28" s="169" t="e">
        <f t="shared" si="50"/>
        <v>#N/A</v>
      </c>
      <c r="PF28" s="169" t="e">
        <f t="shared" si="63"/>
        <v>#N/A</v>
      </c>
      <c r="PG28" s="169" t="e">
        <f t="shared" si="63"/>
        <v>#N/A</v>
      </c>
      <c r="PH28" s="169" t="e">
        <f t="shared" si="63"/>
        <v>#N/A</v>
      </c>
      <c r="PI28" s="169" t="e">
        <f t="shared" si="63"/>
        <v>#N/A</v>
      </c>
      <c r="PJ28" s="169" t="e">
        <f t="shared" si="63"/>
        <v>#N/A</v>
      </c>
      <c r="PK28" s="169" t="e">
        <f t="shared" si="63"/>
        <v>#N/A</v>
      </c>
      <c r="PL28" s="169" t="e">
        <f t="shared" si="63"/>
        <v>#N/A</v>
      </c>
      <c r="PM28" s="169" t="e">
        <f t="shared" si="63"/>
        <v>#N/A</v>
      </c>
      <c r="PN28" s="169" t="e">
        <f t="shared" si="63"/>
        <v>#N/A</v>
      </c>
      <c r="PO28" s="169" t="e">
        <f t="shared" si="63"/>
        <v>#N/A</v>
      </c>
    </row>
    <row r="29" spans="1:431" hidden="1" x14ac:dyDescent="0.75">
      <c r="A29" s="390"/>
      <c r="B29" s="396" t="str">
        <f>IF($R29="","",ROUND(_xlfn.NORM.INV(ABS(VLOOKUP($T$1,VLookups!$A$43:$B$44,2,FALSE)-B$2),$N29,$R29),0))</f>
        <v/>
      </c>
      <c r="C29" s="403" t="str">
        <f>IF(OR(D28="",B29=""),"",WORKDAY(C28,B28,$B$109:$B$148))</f>
        <v/>
      </c>
      <c r="D29" s="404" t="str">
        <f>IFERROR(IF(B29="","",WORKDAY(C29,B29-1,$B$109:$B$148)),"")</f>
        <v/>
      </c>
      <c r="E29" s="109"/>
      <c r="F29" s="117"/>
      <c r="G29" s="122" t="str">
        <f t="shared" si="30"/>
        <v/>
      </c>
      <c r="H29" s="95"/>
      <c r="I29" s="122" t="str">
        <f t="shared" si="31"/>
        <v/>
      </c>
      <c r="J29" s="117"/>
      <c r="K29" s="110"/>
      <c r="L29" s="124" t="str">
        <f t="shared" si="0"/>
        <v/>
      </c>
      <c r="M29" s="124" t="str">
        <f t="shared" si="1"/>
        <v/>
      </c>
      <c r="N29" s="73" t="str">
        <f t="shared" si="32"/>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69"/>
        <v/>
      </c>
      <c r="AE29" s="49" t="str">
        <f t="shared" si="69"/>
        <v/>
      </c>
      <c r="AF29" s="49" t="str">
        <f t="shared" si="69"/>
        <v/>
      </c>
      <c r="AG29" s="49" t="str">
        <f t="shared" si="69"/>
        <v/>
      </c>
      <c r="AH29" s="49" t="str">
        <f t="shared" si="69"/>
        <v/>
      </c>
      <c r="AI29" s="49" t="str">
        <f t="shared" si="69"/>
        <v/>
      </c>
      <c r="AJ29" s="49" t="str">
        <f t="shared" si="69"/>
        <v/>
      </c>
      <c r="AK29" s="49" t="str">
        <f t="shared" si="69"/>
        <v/>
      </c>
      <c r="AL29" s="49" t="str">
        <f t="shared" si="69"/>
        <v/>
      </c>
      <c r="AM29" s="49" t="str">
        <f t="shared" si="69"/>
        <v/>
      </c>
      <c r="AN29" s="49" t="str">
        <f t="shared" si="69"/>
        <v/>
      </c>
      <c r="AO29" s="49" t="str">
        <f t="shared" si="69"/>
        <v/>
      </c>
      <c r="AP29" s="49" t="str">
        <f t="shared" si="69"/>
        <v/>
      </c>
      <c r="AQ29" s="49" t="str">
        <f t="shared" si="69"/>
        <v/>
      </c>
      <c r="AR29" s="49" t="str">
        <f t="shared" si="69"/>
        <v/>
      </c>
      <c r="AS29" s="49" t="str">
        <f t="shared" si="69"/>
        <v/>
      </c>
      <c r="AT29" s="49" t="str">
        <f t="shared" si="65"/>
        <v/>
      </c>
      <c r="AU29" s="49" t="str">
        <f t="shared" si="65"/>
        <v/>
      </c>
      <c r="AV29" s="49" t="str">
        <f t="shared" si="65"/>
        <v/>
      </c>
      <c r="AW29" s="49" t="str">
        <f t="shared" si="65"/>
        <v/>
      </c>
      <c r="AX29" s="49" t="str">
        <f t="shared" si="65"/>
        <v/>
      </c>
      <c r="AY29" s="49" t="str">
        <f t="shared" si="65"/>
        <v/>
      </c>
      <c r="AZ29" s="49" t="str">
        <f t="shared" si="65"/>
        <v/>
      </c>
      <c r="BA29" s="49" t="str">
        <f t="shared" si="65"/>
        <v/>
      </c>
      <c r="BB29" s="49" t="str">
        <f t="shared" si="65"/>
        <v/>
      </c>
      <c r="BC29" s="49" t="str">
        <f t="shared" si="65"/>
        <v/>
      </c>
      <c r="BD29" s="49" t="str">
        <f t="shared" si="65"/>
        <v/>
      </c>
      <c r="BE29" s="49" t="str">
        <f t="shared" si="66"/>
        <v/>
      </c>
      <c r="BF29" s="49" t="str">
        <f t="shared" si="66"/>
        <v/>
      </c>
      <c r="BG29" s="49" t="str">
        <f t="shared" si="66"/>
        <v/>
      </c>
      <c r="BH29" s="49" t="str">
        <f t="shared" si="66"/>
        <v/>
      </c>
      <c r="BI29" s="49" t="str">
        <f t="shared" si="66"/>
        <v/>
      </c>
      <c r="BJ29" s="49" t="str">
        <f t="shared" si="66"/>
        <v/>
      </c>
      <c r="BK29" s="49" t="str">
        <f t="shared" si="66"/>
        <v/>
      </c>
      <c r="BL29" s="49" t="str">
        <f t="shared" si="66"/>
        <v/>
      </c>
      <c r="BM29" s="49" t="str">
        <f t="shared" si="66"/>
        <v/>
      </c>
      <c r="BN29" s="49" t="str">
        <f t="shared" si="66"/>
        <v/>
      </c>
      <c r="BO29" s="49" t="str">
        <f t="shared" si="66"/>
        <v/>
      </c>
      <c r="BP29" s="49" t="str">
        <f t="shared" si="66"/>
        <v/>
      </c>
      <c r="BQ29" s="49" t="str">
        <f t="shared" si="66"/>
        <v/>
      </c>
      <c r="BR29" s="49" t="str">
        <f t="shared" si="66"/>
        <v/>
      </c>
      <c r="BS29" s="49" t="str">
        <f t="shared" si="66"/>
        <v/>
      </c>
      <c r="BT29" s="49" t="str">
        <f t="shared" si="66"/>
        <v/>
      </c>
      <c r="BU29" s="49" t="str">
        <f t="shared" si="67"/>
        <v/>
      </c>
      <c r="BV29" s="49" t="str">
        <f t="shared" si="67"/>
        <v/>
      </c>
      <c r="BW29" s="49" t="str">
        <f t="shared" si="67"/>
        <v/>
      </c>
      <c r="BX29" s="49" t="str">
        <f t="shared" si="67"/>
        <v/>
      </c>
      <c r="BY29" s="49" t="str">
        <f t="shared" si="67"/>
        <v/>
      </c>
      <c r="BZ29" s="49" t="str">
        <f t="shared" si="67"/>
        <v/>
      </c>
      <c r="CA29" s="49" t="str">
        <f t="shared" si="67"/>
        <v/>
      </c>
      <c r="CB29" s="49" t="str">
        <f t="shared" si="67"/>
        <v/>
      </c>
      <c r="CC29" s="49" t="str">
        <f t="shared" si="67"/>
        <v/>
      </c>
      <c r="CD29" s="49" t="str">
        <f t="shared" si="67"/>
        <v/>
      </c>
      <c r="CE29" s="49" t="str">
        <f t="shared" si="67"/>
        <v/>
      </c>
      <c r="CF29" s="49" t="str">
        <f t="shared" si="67"/>
        <v/>
      </c>
      <c r="CG29" s="49" t="str">
        <f t="shared" si="67"/>
        <v/>
      </c>
      <c r="CH29" s="49" t="str">
        <f t="shared" si="67"/>
        <v/>
      </c>
      <c r="CI29" s="49" t="str">
        <f t="shared" si="67"/>
        <v/>
      </c>
      <c r="CJ29" s="49" t="str">
        <f t="shared" si="67"/>
        <v/>
      </c>
      <c r="CK29" s="49" t="str">
        <f t="shared" si="68"/>
        <v/>
      </c>
      <c r="CL29" s="49" t="str">
        <f t="shared" si="68"/>
        <v/>
      </c>
      <c r="CM29" s="49" t="str">
        <f t="shared" si="68"/>
        <v/>
      </c>
      <c r="CN29" s="49" t="str">
        <f t="shared" si="68"/>
        <v/>
      </c>
      <c r="CO29" s="49" t="str">
        <f t="shared" si="68"/>
        <v/>
      </c>
      <c r="CP29" s="49" t="str">
        <f t="shared" si="68"/>
        <v/>
      </c>
      <c r="CQ29" s="49" t="str">
        <f t="shared" si="68"/>
        <v/>
      </c>
      <c r="CR29" s="49" t="str">
        <f t="shared" si="68"/>
        <v/>
      </c>
      <c r="CS29" s="49" t="str">
        <f t="shared" si="68"/>
        <v/>
      </c>
      <c r="CT29" s="49" t="str">
        <f t="shared" si="68"/>
        <v/>
      </c>
      <c r="CU29" s="49" t="str">
        <f t="shared" si="68"/>
        <v/>
      </c>
      <c r="CV29" s="49" t="str">
        <f t="shared" si="68"/>
        <v/>
      </c>
      <c r="CW29" s="49" t="str">
        <f t="shared" si="68"/>
        <v/>
      </c>
      <c r="CX29" s="49" t="str">
        <f t="shared" si="68"/>
        <v/>
      </c>
      <c r="CY29" s="49" t="str">
        <f t="shared" si="68"/>
        <v/>
      </c>
      <c r="CZ29" s="49" t="str">
        <f t="shared" si="68"/>
        <v/>
      </c>
      <c r="DA29" s="49" t="str">
        <f t="shared" si="51"/>
        <v/>
      </c>
      <c r="DB29" s="49" t="str">
        <f t="shared" si="51"/>
        <v/>
      </c>
      <c r="DC29" s="49" t="str">
        <f t="shared" si="51"/>
        <v/>
      </c>
      <c r="DD29" s="49" t="str">
        <f t="shared" si="51"/>
        <v/>
      </c>
      <c r="DE29" s="49" t="str">
        <f t="shared" si="51"/>
        <v/>
      </c>
      <c r="DF29" s="49" t="str">
        <f t="shared" si="51"/>
        <v/>
      </c>
      <c r="DG29" s="49" t="str">
        <f t="shared" si="38"/>
        <v/>
      </c>
      <c r="DH29" s="49" t="str">
        <f t="shared" si="38"/>
        <v/>
      </c>
      <c r="DI29" s="49" t="str">
        <f t="shared" si="38"/>
        <v/>
      </c>
      <c r="DJ29" s="49" t="str">
        <f t="shared" si="38"/>
        <v/>
      </c>
      <c r="DK29" s="49" t="str">
        <f t="shared" si="38"/>
        <v/>
      </c>
      <c r="DL29" s="49" t="str">
        <f t="shared" si="38"/>
        <v/>
      </c>
      <c r="DM29" s="49" t="str">
        <f t="shared" si="38"/>
        <v/>
      </c>
      <c r="DN29" s="49" t="str">
        <f t="shared" si="38"/>
        <v/>
      </c>
      <c r="DO29" s="49" t="str">
        <f t="shared" si="38"/>
        <v/>
      </c>
      <c r="DP29" s="49" t="str">
        <f t="shared" si="38"/>
        <v/>
      </c>
      <c r="DQ29" s="49" t="str">
        <f t="shared" si="38"/>
        <v/>
      </c>
      <c r="DR29" s="49" t="str">
        <f t="shared" si="38"/>
        <v/>
      </c>
      <c r="DS29" s="49" t="str">
        <f t="shared" si="38"/>
        <v/>
      </c>
      <c r="DT29" s="49" t="str">
        <f t="shared" si="38"/>
        <v/>
      </c>
      <c r="DU29" s="49" t="str">
        <f t="shared" si="38"/>
        <v/>
      </c>
      <c r="DV29" s="49" t="str">
        <f t="shared" si="52"/>
        <v/>
      </c>
      <c r="DW29" s="49" t="str">
        <f t="shared" si="52"/>
        <v/>
      </c>
      <c r="DX29" s="49" t="str">
        <f t="shared" si="52"/>
        <v/>
      </c>
      <c r="DY29" s="49" t="str">
        <f t="shared" si="52"/>
        <v/>
      </c>
      <c r="DZ29" s="183" t="str">
        <f t="shared" si="35"/>
        <v/>
      </c>
      <c r="EA29" s="49" t="str">
        <f t="shared" si="53"/>
        <v/>
      </c>
      <c r="EB29" s="49" t="str">
        <f t="shared" si="53"/>
        <v/>
      </c>
      <c r="EC29" s="49" t="str">
        <f t="shared" si="53"/>
        <v/>
      </c>
      <c r="ED29" s="49" t="str">
        <f t="shared" si="53"/>
        <v/>
      </c>
      <c r="EE29" s="49" t="str">
        <f t="shared" si="53"/>
        <v/>
      </c>
      <c r="EF29" s="49" t="str">
        <f t="shared" si="53"/>
        <v/>
      </c>
      <c r="EG29" s="49" t="str">
        <f t="shared" si="53"/>
        <v/>
      </c>
      <c r="EH29" s="49" t="str">
        <f t="shared" si="53"/>
        <v/>
      </c>
      <c r="EI29" s="49" t="str">
        <f t="shared" si="53"/>
        <v/>
      </c>
      <c r="EJ29" s="49" t="str">
        <f t="shared" si="53"/>
        <v/>
      </c>
      <c r="EK29" s="49" t="str">
        <f t="shared" si="53"/>
        <v/>
      </c>
      <c r="EL29" s="49" t="str">
        <f t="shared" si="53"/>
        <v/>
      </c>
      <c r="EM29" s="49" t="str">
        <f t="shared" si="53"/>
        <v/>
      </c>
      <c r="EN29" s="49" t="str">
        <f t="shared" si="53"/>
        <v/>
      </c>
      <c r="EO29" s="49" t="str">
        <f t="shared" si="53"/>
        <v/>
      </c>
      <c r="EP29" s="49" t="str">
        <f t="shared" si="39"/>
        <v/>
      </c>
      <c r="EQ29" s="49" t="str">
        <f t="shared" si="39"/>
        <v/>
      </c>
      <c r="ER29" s="49" t="str">
        <f t="shared" si="39"/>
        <v/>
      </c>
      <c r="ES29" s="49" t="str">
        <f t="shared" si="39"/>
        <v/>
      </c>
      <c r="ET29" s="49" t="str">
        <f t="shared" si="39"/>
        <v/>
      </c>
      <c r="EU29" s="49" t="str">
        <f t="shared" si="39"/>
        <v/>
      </c>
      <c r="EV29" s="49" t="str">
        <f t="shared" si="39"/>
        <v/>
      </c>
      <c r="EW29" s="49" t="str">
        <f t="shared" si="39"/>
        <v/>
      </c>
      <c r="EX29" s="49" t="str">
        <f t="shared" si="39"/>
        <v/>
      </c>
      <c r="EY29" s="49" t="str">
        <f t="shared" si="39"/>
        <v/>
      </c>
      <c r="EZ29" s="49" t="str">
        <f t="shared" si="39"/>
        <v/>
      </c>
      <c r="FA29" s="49" t="str">
        <f t="shared" si="39"/>
        <v/>
      </c>
      <c r="FB29" s="49" t="str">
        <f t="shared" si="39"/>
        <v/>
      </c>
      <c r="FC29" s="49" t="str">
        <f t="shared" si="39"/>
        <v/>
      </c>
      <c r="FD29" s="49" t="str">
        <f t="shared" si="39"/>
        <v/>
      </c>
      <c r="FE29" s="49" t="str">
        <f t="shared" si="39"/>
        <v/>
      </c>
      <c r="FF29" s="49" t="str">
        <f t="shared" si="40"/>
        <v/>
      </c>
      <c r="FG29" s="49" t="str">
        <f t="shared" si="40"/>
        <v/>
      </c>
      <c r="FH29" s="49" t="str">
        <f t="shared" si="40"/>
        <v/>
      </c>
      <c r="FI29" s="49" t="str">
        <f t="shared" si="40"/>
        <v/>
      </c>
      <c r="FJ29" s="49" t="str">
        <f t="shared" si="40"/>
        <v/>
      </c>
      <c r="FK29" s="49" t="str">
        <f t="shared" si="40"/>
        <v/>
      </c>
      <c r="FL29" s="49" t="str">
        <f t="shared" si="40"/>
        <v/>
      </c>
      <c r="FM29" s="49" t="str">
        <f t="shared" si="40"/>
        <v/>
      </c>
      <c r="FN29" s="49" t="str">
        <f t="shared" si="40"/>
        <v/>
      </c>
      <c r="FO29" s="49" t="str">
        <f t="shared" si="40"/>
        <v/>
      </c>
      <c r="FP29" s="49" t="str">
        <f t="shared" si="40"/>
        <v/>
      </c>
      <c r="FQ29" s="49" t="str">
        <f t="shared" si="40"/>
        <v/>
      </c>
      <c r="FR29" s="49" t="str">
        <f t="shared" si="40"/>
        <v/>
      </c>
      <c r="FS29" s="49" t="str">
        <f t="shared" si="40"/>
        <v/>
      </c>
      <c r="FT29" s="49" t="str">
        <f t="shared" si="40"/>
        <v/>
      </c>
      <c r="FU29" s="49" t="str">
        <f t="shared" si="40"/>
        <v/>
      </c>
      <c r="FV29" s="49" t="str">
        <f t="shared" si="41"/>
        <v/>
      </c>
      <c r="FW29" s="49" t="str">
        <f t="shared" si="41"/>
        <v/>
      </c>
      <c r="FX29" s="49" t="str">
        <f t="shared" si="41"/>
        <v/>
      </c>
      <c r="FY29" s="49" t="str">
        <f t="shared" si="41"/>
        <v/>
      </c>
      <c r="FZ29" s="49" t="str">
        <f t="shared" si="41"/>
        <v/>
      </c>
      <c r="GA29" s="49" t="str">
        <f t="shared" si="41"/>
        <v/>
      </c>
      <c r="GB29" s="49" t="str">
        <f t="shared" si="41"/>
        <v/>
      </c>
      <c r="GC29" s="49" t="str">
        <f t="shared" si="41"/>
        <v/>
      </c>
      <c r="GD29" s="49" t="str">
        <f t="shared" si="41"/>
        <v/>
      </c>
      <c r="GE29" s="49" t="str">
        <f t="shared" si="41"/>
        <v/>
      </c>
      <c r="GF29" s="49" t="str">
        <f t="shared" si="41"/>
        <v/>
      </c>
      <c r="GG29" s="49" t="str">
        <f t="shared" si="41"/>
        <v/>
      </c>
      <c r="GH29" s="49" t="str">
        <f t="shared" si="41"/>
        <v/>
      </c>
      <c r="GI29" s="49" t="str">
        <f t="shared" si="41"/>
        <v/>
      </c>
      <c r="GJ29" s="49" t="str">
        <f t="shared" si="41"/>
        <v/>
      </c>
      <c r="GK29" s="49" t="str">
        <f t="shared" si="41"/>
        <v/>
      </c>
      <c r="GL29" s="49" t="str">
        <f t="shared" si="42"/>
        <v/>
      </c>
      <c r="GM29" s="49" t="str">
        <f t="shared" si="42"/>
        <v/>
      </c>
      <c r="GN29" s="49" t="str">
        <f t="shared" si="42"/>
        <v/>
      </c>
      <c r="GO29" s="49" t="str">
        <f t="shared" si="42"/>
        <v/>
      </c>
      <c r="GP29" s="49" t="str">
        <f t="shared" si="42"/>
        <v/>
      </c>
      <c r="GQ29" s="49" t="str">
        <f t="shared" si="42"/>
        <v/>
      </c>
      <c r="GR29" s="49" t="str">
        <f t="shared" si="42"/>
        <v/>
      </c>
      <c r="GS29" s="49" t="str">
        <f t="shared" si="42"/>
        <v/>
      </c>
      <c r="GT29" s="49" t="str">
        <f t="shared" si="42"/>
        <v/>
      </c>
      <c r="GU29" s="49" t="str">
        <f t="shared" si="42"/>
        <v/>
      </c>
      <c r="GV29" s="49" t="str">
        <f t="shared" si="42"/>
        <v/>
      </c>
      <c r="GW29" s="49" t="str">
        <f t="shared" si="42"/>
        <v/>
      </c>
      <c r="GX29" s="49" t="str">
        <f t="shared" si="42"/>
        <v/>
      </c>
      <c r="GY29" s="49" t="str">
        <f t="shared" si="42"/>
        <v/>
      </c>
      <c r="GZ29" s="49" t="str">
        <f t="shared" si="42"/>
        <v/>
      </c>
      <c r="HA29" s="49" t="str">
        <f t="shared" si="42"/>
        <v/>
      </c>
      <c r="HB29" s="49" t="str">
        <f t="shared" si="43"/>
        <v/>
      </c>
      <c r="HC29" s="49" t="str">
        <f t="shared" si="43"/>
        <v/>
      </c>
      <c r="HD29" s="49" t="str">
        <f t="shared" si="43"/>
        <v/>
      </c>
      <c r="HE29" s="49" t="str">
        <f t="shared" si="43"/>
        <v/>
      </c>
      <c r="HF29" s="49" t="str">
        <f t="shared" si="43"/>
        <v/>
      </c>
      <c r="HG29" s="49" t="str">
        <f t="shared" si="43"/>
        <v/>
      </c>
      <c r="HH29" s="49" t="str">
        <f t="shared" si="43"/>
        <v/>
      </c>
      <c r="HI29" s="49" t="str">
        <f t="shared" si="43"/>
        <v/>
      </c>
      <c r="HJ29" s="49" t="str">
        <f t="shared" si="43"/>
        <v/>
      </c>
      <c r="HK29" s="49" t="str">
        <f t="shared" si="43"/>
        <v/>
      </c>
      <c r="HL29" s="49" t="str">
        <f t="shared" si="43"/>
        <v/>
      </c>
      <c r="HM29" s="49" t="str">
        <f t="shared" si="43"/>
        <v/>
      </c>
      <c r="HN29" s="49" t="str">
        <f t="shared" si="43"/>
        <v/>
      </c>
      <c r="HO29" s="49" t="str">
        <f t="shared" si="43"/>
        <v/>
      </c>
      <c r="HP29" s="49" t="str">
        <f t="shared" si="43"/>
        <v/>
      </c>
      <c r="HQ29" s="49" t="str">
        <f t="shared" si="43"/>
        <v/>
      </c>
      <c r="HR29" s="49" t="str">
        <f t="shared" si="44"/>
        <v/>
      </c>
      <c r="HS29" s="49" t="str">
        <f t="shared" si="16"/>
        <v/>
      </c>
      <c r="HT29" s="49" t="str">
        <f t="shared" si="16"/>
        <v/>
      </c>
      <c r="HU29" s="49" t="str">
        <f t="shared" si="16"/>
        <v/>
      </c>
      <c r="HV29" s="49" t="str">
        <f t="shared" si="16"/>
        <v/>
      </c>
      <c r="HW29" s="169" t="e">
        <f t="shared" si="54"/>
        <v>#N/A</v>
      </c>
      <c r="HX29" s="169" t="e">
        <f t="shared" si="54"/>
        <v>#N/A</v>
      </c>
      <c r="HY29" s="169" t="e">
        <f t="shared" si="54"/>
        <v>#N/A</v>
      </c>
      <c r="HZ29" s="169" t="e">
        <f t="shared" si="54"/>
        <v>#N/A</v>
      </c>
      <c r="IA29" s="169" t="e">
        <f t="shared" si="45"/>
        <v>#N/A</v>
      </c>
      <c r="IB29" s="169" t="e">
        <f t="shared" si="45"/>
        <v>#N/A</v>
      </c>
      <c r="IC29" s="169" t="e">
        <f t="shared" si="45"/>
        <v>#N/A</v>
      </c>
      <c r="ID29" s="169" t="e">
        <f t="shared" si="45"/>
        <v>#N/A</v>
      </c>
      <c r="IE29" s="169" t="e">
        <f t="shared" si="45"/>
        <v>#N/A</v>
      </c>
      <c r="IF29" s="169" t="e">
        <f t="shared" si="45"/>
        <v>#N/A</v>
      </c>
      <c r="IG29" s="169" t="e">
        <f t="shared" si="45"/>
        <v>#N/A</v>
      </c>
      <c r="IH29" s="169" t="e">
        <f t="shared" si="45"/>
        <v>#N/A</v>
      </c>
      <c r="II29" s="169" t="e">
        <f t="shared" si="45"/>
        <v>#N/A</v>
      </c>
      <c r="IJ29" s="169" t="e">
        <f t="shared" si="45"/>
        <v>#N/A</v>
      </c>
      <c r="IK29" s="169" t="e">
        <f t="shared" si="45"/>
        <v>#N/A</v>
      </c>
      <c r="IL29" s="169" t="e">
        <f t="shared" si="45"/>
        <v>#N/A</v>
      </c>
      <c r="IM29" s="169" t="e">
        <f t="shared" si="45"/>
        <v>#N/A</v>
      </c>
      <c r="IN29" s="169" t="e">
        <f t="shared" si="45"/>
        <v>#N/A</v>
      </c>
      <c r="IO29" s="169" t="e">
        <f t="shared" si="45"/>
        <v>#N/A</v>
      </c>
      <c r="IP29" s="169" t="e">
        <f t="shared" si="45"/>
        <v>#N/A</v>
      </c>
      <c r="IQ29" s="169" t="e">
        <f t="shared" si="55"/>
        <v>#N/A</v>
      </c>
      <c r="IR29" s="169" t="e">
        <f t="shared" si="55"/>
        <v>#N/A</v>
      </c>
      <c r="IS29" s="169" t="e">
        <f t="shared" si="55"/>
        <v>#N/A</v>
      </c>
      <c r="IT29" s="169" t="e">
        <f t="shared" si="55"/>
        <v>#N/A</v>
      </c>
      <c r="IU29" s="169" t="e">
        <f t="shared" si="55"/>
        <v>#N/A</v>
      </c>
      <c r="IV29" s="169" t="e">
        <f t="shared" si="55"/>
        <v>#N/A</v>
      </c>
      <c r="IW29" s="169" t="e">
        <f t="shared" si="55"/>
        <v>#N/A</v>
      </c>
      <c r="IX29" s="169" t="e">
        <f t="shared" si="55"/>
        <v>#N/A</v>
      </c>
      <c r="IY29" s="169" t="e">
        <f t="shared" si="55"/>
        <v>#N/A</v>
      </c>
      <c r="IZ29" s="169" t="e">
        <f t="shared" si="55"/>
        <v>#N/A</v>
      </c>
      <c r="JA29" s="169" t="e">
        <f t="shared" si="55"/>
        <v>#N/A</v>
      </c>
      <c r="JB29" s="169" t="e">
        <f t="shared" si="55"/>
        <v>#N/A</v>
      </c>
      <c r="JC29" s="169" t="e">
        <f t="shared" si="55"/>
        <v>#N/A</v>
      </c>
      <c r="JD29" s="169" t="e">
        <f t="shared" si="55"/>
        <v>#N/A</v>
      </c>
      <c r="JE29" s="169" t="e">
        <f t="shared" si="55"/>
        <v>#N/A</v>
      </c>
      <c r="JF29" s="169" t="e">
        <f t="shared" si="55"/>
        <v>#N/A</v>
      </c>
      <c r="JG29" s="169" t="e">
        <f t="shared" si="56"/>
        <v>#N/A</v>
      </c>
      <c r="JH29" s="169" t="e">
        <f t="shared" si="56"/>
        <v>#N/A</v>
      </c>
      <c r="JI29" s="169" t="e">
        <f t="shared" si="56"/>
        <v>#N/A</v>
      </c>
      <c r="JJ29" s="169" t="e">
        <f t="shared" si="56"/>
        <v>#N/A</v>
      </c>
      <c r="JK29" s="169" t="e">
        <f t="shared" si="56"/>
        <v>#N/A</v>
      </c>
      <c r="JL29" s="169" t="e">
        <f t="shared" si="56"/>
        <v>#N/A</v>
      </c>
      <c r="JM29" s="169" t="e">
        <f t="shared" si="56"/>
        <v>#N/A</v>
      </c>
      <c r="JN29" s="169" t="e">
        <f t="shared" si="56"/>
        <v>#N/A</v>
      </c>
      <c r="JO29" s="169" t="e">
        <f t="shared" si="56"/>
        <v>#N/A</v>
      </c>
      <c r="JP29" s="169" t="e">
        <f t="shared" si="56"/>
        <v>#N/A</v>
      </c>
      <c r="JQ29" s="169" t="e">
        <f t="shared" si="56"/>
        <v>#N/A</v>
      </c>
      <c r="JR29" s="169" t="e">
        <f t="shared" si="56"/>
        <v>#N/A</v>
      </c>
      <c r="JS29" s="169" t="e">
        <f t="shared" si="56"/>
        <v>#N/A</v>
      </c>
      <c r="JT29" s="169" t="e">
        <f t="shared" si="56"/>
        <v>#N/A</v>
      </c>
      <c r="JU29" s="169" t="e">
        <f t="shared" si="56"/>
        <v>#N/A</v>
      </c>
      <c r="JV29" s="169" t="e">
        <f t="shared" si="56"/>
        <v>#N/A</v>
      </c>
      <c r="JW29" s="169" t="e">
        <f t="shared" si="46"/>
        <v>#N/A</v>
      </c>
      <c r="JX29" s="169" t="e">
        <f t="shared" si="46"/>
        <v>#N/A</v>
      </c>
      <c r="JY29" s="169" t="e">
        <f t="shared" si="46"/>
        <v>#N/A</v>
      </c>
      <c r="JZ29" s="169" t="e">
        <f t="shared" si="46"/>
        <v>#N/A</v>
      </c>
      <c r="KA29" s="169" t="e">
        <f t="shared" si="46"/>
        <v>#N/A</v>
      </c>
      <c r="KB29" s="169" t="e">
        <f t="shared" si="46"/>
        <v>#N/A</v>
      </c>
      <c r="KC29" s="169" t="e">
        <f t="shared" si="46"/>
        <v>#N/A</v>
      </c>
      <c r="KD29" s="169" t="e">
        <f t="shared" si="46"/>
        <v>#N/A</v>
      </c>
      <c r="KE29" s="169" t="e">
        <f t="shared" si="46"/>
        <v>#N/A</v>
      </c>
      <c r="KF29" s="169" t="e">
        <f t="shared" si="46"/>
        <v>#N/A</v>
      </c>
      <c r="KG29" s="169" t="e">
        <f t="shared" si="46"/>
        <v>#N/A</v>
      </c>
      <c r="KH29" s="169" t="e">
        <f t="shared" si="57"/>
        <v>#N/A</v>
      </c>
      <c r="KI29" s="169" t="e">
        <f t="shared" si="57"/>
        <v>#N/A</v>
      </c>
      <c r="KJ29" s="169" t="e">
        <f t="shared" si="57"/>
        <v>#N/A</v>
      </c>
      <c r="KK29" s="169" t="e">
        <f t="shared" si="57"/>
        <v>#N/A</v>
      </c>
      <c r="KL29" s="169" t="e">
        <f t="shared" si="57"/>
        <v>#N/A</v>
      </c>
      <c r="KM29" s="169" t="e">
        <f t="shared" si="47"/>
        <v>#N/A</v>
      </c>
      <c r="KN29" s="169" t="e">
        <f t="shared" si="47"/>
        <v>#N/A</v>
      </c>
      <c r="KO29" s="169" t="e">
        <f t="shared" si="47"/>
        <v>#N/A</v>
      </c>
      <c r="KP29" s="169" t="e">
        <f t="shared" si="47"/>
        <v>#N/A</v>
      </c>
      <c r="KQ29" s="169" t="e">
        <f t="shared" si="47"/>
        <v>#N/A</v>
      </c>
      <c r="KR29" s="169" t="e">
        <f t="shared" si="47"/>
        <v>#N/A</v>
      </c>
      <c r="KS29" s="169" t="e">
        <f t="shared" si="47"/>
        <v>#N/A</v>
      </c>
      <c r="KT29" s="169" t="e">
        <f t="shared" si="47"/>
        <v>#N/A</v>
      </c>
      <c r="KU29" s="169" t="e">
        <f t="shared" si="47"/>
        <v>#N/A</v>
      </c>
      <c r="KV29" s="169" t="e">
        <f t="shared" si="47"/>
        <v>#N/A</v>
      </c>
      <c r="KW29" s="169" t="e">
        <f t="shared" si="47"/>
        <v>#N/A</v>
      </c>
      <c r="KX29" s="169" t="e">
        <f t="shared" si="47"/>
        <v>#N/A</v>
      </c>
      <c r="KY29" s="169" t="e">
        <f t="shared" si="47"/>
        <v>#N/A</v>
      </c>
      <c r="KZ29" s="169" t="e">
        <f t="shared" si="47"/>
        <v>#N/A</v>
      </c>
      <c r="LA29" s="169" t="e">
        <f t="shared" si="47"/>
        <v>#N/A</v>
      </c>
      <c r="LB29" s="169" t="e">
        <f t="shared" si="47"/>
        <v>#N/A</v>
      </c>
      <c r="LC29" s="169" t="e">
        <f t="shared" si="58"/>
        <v>#N/A</v>
      </c>
      <c r="LD29" s="169" t="e">
        <f t="shared" si="58"/>
        <v>#N/A</v>
      </c>
      <c r="LE29" s="169" t="e">
        <f t="shared" si="58"/>
        <v>#N/A</v>
      </c>
      <c r="LF29" s="169" t="e">
        <f t="shared" si="58"/>
        <v>#N/A</v>
      </c>
      <c r="LG29" s="169" t="e">
        <f t="shared" si="58"/>
        <v>#N/A</v>
      </c>
      <c r="LH29" s="169" t="e">
        <f t="shared" si="58"/>
        <v>#N/A</v>
      </c>
      <c r="LI29" s="169" t="e">
        <f t="shared" si="58"/>
        <v>#N/A</v>
      </c>
      <c r="LJ29" s="169" t="e">
        <f t="shared" si="58"/>
        <v>#N/A</v>
      </c>
      <c r="LK29" s="169" t="e">
        <f t="shared" si="58"/>
        <v>#N/A</v>
      </c>
      <c r="LL29" s="169" t="e">
        <f t="shared" si="58"/>
        <v>#N/A</v>
      </c>
      <c r="LM29" s="169" t="e">
        <f t="shared" si="58"/>
        <v>#N/A</v>
      </c>
      <c r="LN29" s="169" t="e">
        <f t="shared" si="58"/>
        <v>#N/A</v>
      </c>
      <c r="LO29" s="169" t="e">
        <f t="shared" si="58"/>
        <v>#N/A</v>
      </c>
      <c r="LP29" s="169" t="e">
        <f t="shared" si="58"/>
        <v>#N/A</v>
      </c>
      <c r="LQ29" s="169" t="e">
        <f t="shared" si="58"/>
        <v>#N/A</v>
      </c>
      <c r="LR29" s="169" t="e">
        <f t="shared" si="58"/>
        <v>#N/A</v>
      </c>
      <c r="LS29" s="169" t="e">
        <f t="shared" si="59"/>
        <v>#N/A</v>
      </c>
      <c r="LT29" s="169" t="e">
        <f t="shared" si="59"/>
        <v>#N/A</v>
      </c>
      <c r="LU29" s="169" t="e">
        <f t="shared" si="59"/>
        <v>#N/A</v>
      </c>
      <c r="LV29" s="169" t="e">
        <f t="shared" si="59"/>
        <v>#N/A</v>
      </c>
      <c r="LW29" s="169" t="e">
        <f t="shared" si="59"/>
        <v>#N/A</v>
      </c>
      <c r="LX29" s="169" t="e">
        <f t="shared" si="59"/>
        <v>#N/A</v>
      </c>
      <c r="LY29" s="169" t="e">
        <f t="shared" si="59"/>
        <v>#N/A</v>
      </c>
      <c r="LZ29" s="169" t="e">
        <f t="shared" si="59"/>
        <v>#N/A</v>
      </c>
      <c r="MA29" s="169" t="e">
        <f t="shared" si="59"/>
        <v>#N/A</v>
      </c>
      <c r="MB29" s="169" t="e">
        <f t="shared" si="59"/>
        <v>#N/A</v>
      </c>
      <c r="MC29" s="169" t="e">
        <f t="shared" si="59"/>
        <v>#N/A</v>
      </c>
      <c r="MD29" s="169" t="e">
        <f t="shared" si="59"/>
        <v>#N/A</v>
      </c>
      <c r="ME29" s="169" t="e">
        <f t="shared" si="59"/>
        <v>#N/A</v>
      </c>
      <c r="MF29" s="169" t="e">
        <f t="shared" si="59"/>
        <v>#N/A</v>
      </c>
      <c r="MG29" s="169" t="e">
        <f t="shared" si="59"/>
        <v>#N/A</v>
      </c>
      <c r="MH29" s="169" t="e">
        <f t="shared" si="59"/>
        <v>#N/A</v>
      </c>
      <c r="MI29" s="169" t="e">
        <f t="shared" si="48"/>
        <v>#N/A</v>
      </c>
      <c r="MJ29" s="169" t="e">
        <f t="shared" si="48"/>
        <v>#N/A</v>
      </c>
      <c r="MK29" s="169" t="e">
        <f t="shared" si="48"/>
        <v>#N/A</v>
      </c>
      <c r="ML29" s="169" t="e">
        <f t="shared" si="48"/>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60"/>
        <v>#N/A</v>
      </c>
      <c r="MU29" s="169" t="e">
        <f t="shared" si="60"/>
        <v>#N/A</v>
      </c>
      <c r="MV29" s="169" t="e">
        <f t="shared" si="60"/>
        <v>#N/A</v>
      </c>
      <c r="MW29" s="169" t="e">
        <f t="shared" si="60"/>
        <v>#N/A</v>
      </c>
      <c r="MX29" s="169" t="e">
        <f t="shared" si="60"/>
        <v>#N/A</v>
      </c>
      <c r="MY29" s="169" t="e">
        <f t="shared" si="49"/>
        <v>#N/A</v>
      </c>
      <c r="MZ29" s="169" t="e">
        <f t="shared" si="49"/>
        <v>#N/A</v>
      </c>
      <c r="NA29" s="169" t="e">
        <f t="shared" si="49"/>
        <v>#N/A</v>
      </c>
      <c r="NB29" s="169" t="e">
        <f t="shared" si="49"/>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61"/>
        <v>#N/A</v>
      </c>
      <c r="NP29" s="169" t="e">
        <f t="shared" si="61"/>
        <v>#N/A</v>
      </c>
      <c r="NQ29" s="169" t="e">
        <f t="shared" si="61"/>
        <v>#N/A</v>
      </c>
      <c r="NR29" s="169" t="e">
        <f t="shared" si="61"/>
        <v>#N/A</v>
      </c>
      <c r="NS29" s="169" t="e">
        <f t="shared" si="61"/>
        <v>#N/A</v>
      </c>
      <c r="NT29" s="169" t="e">
        <f t="shared" si="61"/>
        <v>#N/A</v>
      </c>
      <c r="NU29" s="169" t="e">
        <f t="shared" si="61"/>
        <v>#N/A</v>
      </c>
      <c r="NV29" s="169" t="e">
        <f t="shared" si="61"/>
        <v>#N/A</v>
      </c>
      <c r="NW29" s="169" t="e">
        <f t="shared" si="61"/>
        <v>#N/A</v>
      </c>
      <c r="NX29" s="169" t="e">
        <f t="shared" si="61"/>
        <v>#N/A</v>
      </c>
      <c r="NY29" s="169" t="e">
        <f t="shared" si="61"/>
        <v>#N/A</v>
      </c>
      <c r="NZ29" s="169" t="e">
        <f t="shared" si="61"/>
        <v>#N/A</v>
      </c>
      <c r="OA29" s="169" t="e">
        <f t="shared" si="61"/>
        <v>#N/A</v>
      </c>
      <c r="OB29" s="169" t="e">
        <f t="shared" si="61"/>
        <v>#N/A</v>
      </c>
      <c r="OC29" s="169" t="e">
        <f t="shared" si="61"/>
        <v>#N/A</v>
      </c>
      <c r="OD29" s="169" t="e">
        <f t="shared" si="61"/>
        <v>#N/A</v>
      </c>
      <c r="OE29" s="169" t="e">
        <f t="shared" si="62"/>
        <v>#N/A</v>
      </c>
      <c r="OF29" s="169" t="e">
        <f t="shared" si="62"/>
        <v>#N/A</v>
      </c>
      <c r="OG29" s="169" t="e">
        <f t="shared" si="62"/>
        <v>#N/A</v>
      </c>
      <c r="OH29" s="169" t="e">
        <f t="shared" si="62"/>
        <v>#N/A</v>
      </c>
      <c r="OI29" s="169" t="e">
        <f t="shared" si="62"/>
        <v>#N/A</v>
      </c>
      <c r="OJ29" s="169" t="e">
        <f t="shared" si="62"/>
        <v>#N/A</v>
      </c>
      <c r="OK29" s="169" t="e">
        <f t="shared" si="62"/>
        <v>#N/A</v>
      </c>
      <c r="OL29" s="169" t="e">
        <f t="shared" si="62"/>
        <v>#N/A</v>
      </c>
      <c r="OM29" s="169" t="e">
        <f t="shared" si="62"/>
        <v>#N/A</v>
      </c>
      <c r="ON29" s="169" t="e">
        <f t="shared" si="62"/>
        <v>#N/A</v>
      </c>
      <c r="OO29" s="169" t="e">
        <f t="shared" si="62"/>
        <v>#N/A</v>
      </c>
      <c r="OP29" s="169" t="e">
        <f t="shared" si="62"/>
        <v>#N/A</v>
      </c>
      <c r="OQ29" s="169" t="e">
        <f t="shared" si="62"/>
        <v>#N/A</v>
      </c>
      <c r="OR29" s="169" t="e">
        <f t="shared" si="62"/>
        <v>#N/A</v>
      </c>
      <c r="OS29" s="169" t="e">
        <f t="shared" si="62"/>
        <v>#N/A</v>
      </c>
      <c r="OT29" s="169" t="e">
        <f t="shared" si="62"/>
        <v>#N/A</v>
      </c>
      <c r="OU29" s="169" t="e">
        <f t="shared" si="50"/>
        <v>#N/A</v>
      </c>
      <c r="OV29" s="169" t="e">
        <f t="shared" si="50"/>
        <v>#N/A</v>
      </c>
      <c r="OW29" s="169" t="e">
        <f t="shared" si="50"/>
        <v>#N/A</v>
      </c>
      <c r="OX29" s="169" t="e">
        <f t="shared" si="50"/>
        <v>#N/A</v>
      </c>
      <c r="OY29" s="169" t="e">
        <f t="shared" si="50"/>
        <v>#N/A</v>
      </c>
      <c r="OZ29" s="169" t="e">
        <f t="shared" si="50"/>
        <v>#N/A</v>
      </c>
      <c r="PA29" s="169" t="e">
        <f t="shared" si="50"/>
        <v>#N/A</v>
      </c>
      <c r="PB29" s="169" t="e">
        <f t="shared" si="50"/>
        <v>#N/A</v>
      </c>
      <c r="PC29" s="169" t="e">
        <f t="shared" si="50"/>
        <v>#N/A</v>
      </c>
      <c r="PD29" s="169" t="e">
        <f t="shared" si="50"/>
        <v>#N/A</v>
      </c>
      <c r="PE29" s="169" t="e">
        <f t="shared" si="50"/>
        <v>#N/A</v>
      </c>
      <c r="PF29" s="169" t="e">
        <f t="shared" si="63"/>
        <v>#N/A</v>
      </c>
      <c r="PG29" s="169" t="e">
        <f t="shared" si="63"/>
        <v>#N/A</v>
      </c>
      <c r="PH29" s="169" t="e">
        <f t="shared" si="63"/>
        <v>#N/A</v>
      </c>
      <c r="PI29" s="169" t="e">
        <f t="shared" si="63"/>
        <v>#N/A</v>
      </c>
      <c r="PJ29" s="169" t="e">
        <f t="shared" si="63"/>
        <v>#N/A</v>
      </c>
      <c r="PK29" s="169" t="e">
        <f t="shared" si="63"/>
        <v>#N/A</v>
      </c>
      <c r="PL29" s="169" t="e">
        <f t="shared" si="63"/>
        <v>#N/A</v>
      </c>
      <c r="PM29" s="169" t="e">
        <f t="shared" si="63"/>
        <v>#N/A</v>
      </c>
      <c r="PN29" s="169" t="e">
        <f t="shared" si="63"/>
        <v>#N/A</v>
      </c>
      <c r="PO29" s="169" t="e">
        <f t="shared" si="63"/>
        <v>#N/A</v>
      </c>
    </row>
    <row r="30" spans="1:431" hidden="1" x14ac:dyDescent="0.75">
      <c r="A30" s="390"/>
      <c r="B30" s="396" t="str">
        <f>IF($R30="","",ROUND(_xlfn.NORM.INV(ABS(VLOOKUP($T$1,VLookups!$A$43:$B$44,2,FALSE)-B$2),$N30,$R30),0))</f>
        <v/>
      </c>
      <c r="C30" s="403" t="str">
        <f>IF(OR(D29="",B30=""),"",WORKDAY(C29,B29,$B$109:$B$148))</f>
        <v/>
      </c>
      <c r="D30" s="404" t="str">
        <f>IFERROR(IF(B30="","",WORKDAY(C30,B30-1,$B$109:$B$148)),"")</f>
        <v/>
      </c>
      <c r="E30" s="109"/>
      <c r="F30" s="117"/>
      <c r="G30" s="122" t="str">
        <f t="shared" si="30"/>
        <v/>
      </c>
      <c r="H30" s="95"/>
      <c r="I30" s="122" t="str">
        <f t="shared" si="31"/>
        <v/>
      </c>
      <c r="J30" s="117"/>
      <c r="K30" s="110"/>
      <c r="L30" s="124" t="str">
        <f t="shared" si="0"/>
        <v/>
      </c>
      <c r="M30" s="124" t="str">
        <f t="shared" si="1"/>
        <v/>
      </c>
      <c r="N30" s="73" t="str">
        <f t="shared" si="32"/>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69"/>
        <v/>
      </c>
      <c r="AE30" s="49" t="str">
        <f t="shared" si="69"/>
        <v/>
      </c>
      <c r="AF30" s="49" t="str">
        <f t="shared" si="69"/>
        <v/>
      </c>
      <c r="AG30" s="49" t="str">
        <f t="shared" si="69"/>
        <v/>
      </c>
      <c r="AH30" s="49" t="str">
        <f t="shared" si="69"/>
        <v/>
      </c>
      <c r="AI30" s="49" t="str">
        <f t="shared" si="69"/>
        <v/>
      </c>
      <c r="AJ30" s="49" t="str">
        <f t="shared" si="69"/>
        <v/>
      </c>
      <c r="AK30" s="49" t="str">
        <f t="shared" si="69"/>
        <v/>
      </c>
      <c r="AL30" s="49" t="str">
        <f t="shared" si="69"/>
        <v/>
      </c>
      <c r="AM30" s="49" t="str">
        <f t="shared" si="69"/>
        <v/>
      </c>
      <c r="AN30" s="49" t="str">
        <f t="shared" si="69"/>
        <v/>
      </c>
      <c r="AO30" s="49" t="str">
        <f t="shared" si="69"/>
        <v/>
      </c>
      <c r="AP30" s="49" t="str">
        <f t="shared" si="69"/>
        <v/>
      </c>
      <c r="AQ30" s="49" t="str">
        <f t="shared" si="69"/>
        <v/>
      </c>
      <c r="AR30" s="49" t="str">
        <f t="shared" si="69"/>
        <v/>
      </c>
      <c r="AS30" s="49" t="str">
        <f t="shared" si="69"/>
        <v/>
      </c>
      <c r="AT30" s="49" t="str">
        <f t="shared" si="65"/>
        <v/>
      </c>
      <c r="AU30" s="49" t="str">
        <f t="shared" si="65"/>
        <v/>
      </c>
      <c r="AV30" s="49" t="str">
        <f t="shared" si="65"/>
        <v/>
      </c>
      <c r="AW30" s="49" t="str">
        <f t="shared" si="65"/>
        <v/>
      </c>
      <c r="AX30" s="49" t="str">
        <f t="shared" si="65"/>
        <v/>
      </c>
      <c r="AY30" s="49" t="str">
        <f t="shared" si="65"/>
        <v/>
      </c>
      <c r="AZ30" s="49" t="str">
        <f t="shared" si="65"/>
        <v/>
      </c>
      <c r="BA30" s="49" t="str">
        <f t="shared" si="65"/>
        <v/>
      </c>
      <c r="BB30" s="49" t="str">
        <f t="shared" si="65"/>
        <v/>
      </c>
      <c r="BC30" s="49" t="str">
        <f t="shared" si="65"/>
        <v/>
      </c>
      <c r="BD30" s="49" t="str">
        <f t="shared" si="65"/>
        <v/>
      </c>
      <c r="BE30" s="49" t="str">
        <f t="shared" si="66"/>
        <v/>
      </c>
      <c r="BF30" s="49" t="str">
        <f t="shared" si="66"/>
        <v/>
      </c>
      <c r="BG30" s="49" t="str">
        <f t="shared" si="66"/>
        <v/>
      </c>
      <c r="BH30" s="49" t="str">
        <f t="shared" si="66"/>
        <v/>
      </c>
      <c r="BI30" s="49" t="str">
        <f t="shared" si="66"/>
        <v/>
      </c>
      <c r="BJ30" s="49" t="str">
        <f t="shared" si="66"/>
        <v/>
      </c>
      <c r="BK30" s="49" t="str">
        <f t="shared" si="66"/>
        <v/>
      </c>
      <c r="BL30" s="49" t="str">
        <f t="shared" si="66"/>
        <v/>
      </c>
      <c r="BM30" s="49" t="str">
        <f t="shared" si="66"/>
        <v/>
      </c>
      <c r="BN30" s="49" t="str">
        <f t="shared" si="66"/>
        <v/>
      </c>
      <c r="BO30" s="49" t="str">
        <f t="shared" si="66"/>
        <v/>
      </c>
      <c r="BP30" s="49" t="str">
        <f t="shared" si="66"/>
        <v/>
      </c>
      <c r="BQ30" s="49" t="str">
        <f t="shared" si="66"/>
        <v/>
      </c>
      <c r="BR30" s="49" t="str">
        <f t="shared" si="66"/>
        <v/>
      </c>
      <c r="BS30" s="49" t="str">
        <f t="shared" si="66"/>
        <v/>
      </c>
      <c r="BT30" s="49" t="str">
        <f t="shared" si="66"/>
        <v/>
      </c>
      <c r="BU30" s="49" t="str">
        <f t="shared" si="67"/>
        <v/>
      </c>
      <c r="BV30" s="49" t="str">
        <f t="shared" si="67"/>
        <v/>
      </c>
      <c r="BW30" s="49" t="str">
        <f t="shared" si="67"/>
        <v/>
      </c>
      <c r="BX30" s="49" t="str">
        <f t="shared" si="67"/>
        <v/>
      </c>
      <c r="BY30" s="49" t="str">
        <f t="shared" si="67"/>
        <v/>
      </c>
      <c r="BZ30" s="49" t="str">
        <f t="shared" si="67"/>
        <v/>
      </c>
      <c r="CA30" s="49" t="str">
        <f t="shared" si="67"/>
        <v/>
      </c>
      <c r="CB30" s="49" t="str">
        <f t="shared" si="67"/>
        <v/>
      </c>
      <c r="CC30" s="49" t="str">
        <f t="shared" si="67"/>
        <v/>
      </c>
      <c r="CD30" s="49" t="str">
        <f t="shared" si="67"/>
        <v/>
      </c>
      <c r="CE30" s="49" t="str">
        <f t="shared" si="67"/>
        <v/>
      </c>
      <c r="CF30" s="49" t="str">
        <f t="shared" si="67"/>
        <v/>
      </c>
      <c r="CG30" s="49" t="str">
        <f t="shared" si="67"/>
        <v/>
      </c>
      <c r="CH30" s="49" t="str">
        <f t="shared" si="67"/>
        <v/>
      </c>
      <c r="CI30" s="49" t="str">
        <f t="shared" si="67"/>
        <v/>
      </c>
      <c r="CJ30" s="49" t="str">
        <f t="shared" si="67"/>
        <v/>
      </c>
      <c r="CK30" s="49" t="str">
        <f t="shared" si="68"/>
        <v/>
      </c>
      <c r="CL30" s="49" t="str">
        <f t="shared" si="68"/>
        <v/>
      </c>
      <c r="CM30" s="49" t="str">
        <f t="shared" si="68"/>
        <v/>
      </c>
      <c r="CN30" s="49" t="str">
        <f t="shared" si="68"/>
        <v/>
      </c>
      <c r="CO30" s="49" t="str">
        <f t="shared" si="68"/>
        <v/>
      </c>
      <c r="CP30" s="49" t="str">
        <f t="shared" si="68"/>
        <v/>
      </c>
      <c r="CQ30" s="49" t="str">
        <f t="shared" si="68"/>
        <v/>
      </c>
      <c r="CR30" s="49" t="str">
        <f t="shared" si="68"/>
        <v/>
      </c>
      <c r="CS30" s="49" t="str">
        <f t="shared" si="68"/>
        <v/>
      </c>
      <c r="CT30" s="49" t="str">
        <f t="shared" si="68"/>
        <v/>
      </c>
      <c r="CU30" s="49" t="str">
        <f t="shared" si="68"/>
        <v/>
      </c>
      <c r="CV30" s="49" t="str">
        <f t="shared" si="68"/>
        <v/>
      </c>
      <c r="CW30" s="49" t="str">
        <f t="shared" si="68"/>
        <v/>
      </c>
      <c r="CX30" s="49" t="str">
        <f t="shared" si="68"/>
        <v/>
      </c>
      <c r="CY30" s="49" t="str">
        <f t="shared" si="68"/>
        <v/>
      </c>
      <c r="CZ30" s="49" t="str">
        <f t="shared" si="68"/>
        <v/>
      </c>
      <c r="DA30" s="49" t="str">
        <f t="shared" si="51"/>
        <v/>
      </c>
      <c r="DB30" s="49" t="str">
        <f t="shared" si="51"/>
        <v/>
      </c>
      <c r="DC30" s="49" t="str">
        <f t="shared" si="51"/>
        <v/>
      </c>
      <c r="DD30" s="49" t="str">
        <f t="shared" si="51"/>
        <v/>
      </c>
      <c r="DE30" s="49" t="str">
        <f t="shared" si="51"/>
        <v/>
      </c>
      <c r="DF30" s="49" t="str">
        <f t="shared" si="51"/>
        <v/>
      </c>
      <c r="DG30" s="49" t="str">
        <f t="shared" si="38"/>
        <v/>
      </c>
      <c r="DH30" s="49" t="str">
        <f t="shared" si="38"/>
        <v/>
      </c>
      <c r="DI30" s="49" t="str">
        <f t="shared" si="38"/>
        <v/>
      </c>
      <c r="DJ30" s="49" t="str">
        <f t="shared" si="38"/>
        <v/>
      </c>
      <c r="DK30" s="49" t="str">
        <f t="shared" si="38"/>
        <v/>
      </c>
      <c r="DL30" s="49" t="str">
        <f t="shared" si="38"/>
        <v/>
      </c>
      <c r="DM30" s="49" t="str">
        <f t="shared" si="38"/>
        <v/>
      </c>
      <c r="DN30" s="49" t="str">
        <f t="shared" si="38"/>
        <v/>
      </c>
      <c r="DO30" s="49" t="str">
        <f t="shared" si="38"/>
        <v/>
      </c>
      <c r="DP30" s="49" t="str">
        <f t="shared" si="38"/>
        <v/>
      </c>
      <c r="DQ30" s="49" t="str">
        <f t="shared" si="38"/>
        <v/>
      </c>
      <c r="DR30" s="49" t="str">
        <f t="shared" si="38"/>
        <v/>
      </c>
      <c r="DS30" s="49" t="str">
        <f t="shared" si="38"/>
        <v/>
      </c>
      <c r="DT30" s="49" t="str">
        <f t="shared" si="38"/>
        <v/>
      </c>
      <c r="DU30" s="49" t="str">
        <f t="shared" si="38"/>
        <v/>
      </c>
      <c r="DV30" s="49" t="str">
        <f t="shared" si="52"/>
        <v/>
      </c>
      <c r="DW30" s="49" t="str">
        <f t="shared" si="52"/>
        <v/>
      </c>
      <c r="DX30" s="49" t="str">
        <f t="shared" si="52"/>
        <v/>
      </c>
      <c r="DY30" s="49" t="str">
        <f t="shared" si="52"/>
        <v/>
      </c>
      <c r="DZ30" s="183" t="str">
        <f t="shared" si="35"/>
        <v/>
      </c>
      <c r="EA30" s="49" t="str">
        <f t="shared" si="53"/>
        <v/>
      </c>
      <c r="EB30" s="49" t="str">
        <f t="shared" si="53"/>
        <v/>
      </c>
      <c r="EC30" s="49" t="str">
        <f t="shared" si="53"/>
        <v/>
      </c>
      <c r="ED30" s="49" t="str">
        <f t="shared" si="53"/>
        <v/>
      </c>
      <c r="EE30" s="49" t="str">
        <f t="shared" si="53"/>
        <v/>
      </c>
      <c r="EF30" s="49" t="str">
        <f t="shared" si="53"/>
        <v/>
      </c>
      <c r="EG30" s="49" t="str">
        <f t="shared" si="53"/>
        <v/>
      </c>
      <c r="EH30" s="49" t="str">
        <f t="shared" si="53"/>
        <v/>
      </c>
      <c r="EI30" s="49" t="str">
        <f t="shared" si="53"/>
        <v/>
      </c>
      <c r="EJ30" s="49" t="str">
        <f t="shared" si="53"/>
        <v/>
      </c>
      <c r="EK30" s="49" t="str">
        <f t="shared" si="53"/>
        <v/>
      </c>
      <c r="EL30" s="49" t="str">
        <f t="shared" si="53"/>
        <v/>
      </c>
      <c r="EM30" s="49" t="str">
        <f t="shared" si="53"/>
        <v/>
      </c>
      <c r="EN30" s="49" t="str">
        <f t="shared" si="53"/>
        <v/>
      </c>
      <c r="EO30" s="49" t="str">
        <f t="shared" si="53"/>
        <v/>
      </c>
      <c r="EP30" s="49" t="str">
        <f t="shared" si="39"/>
        <v/>
      </c>
      <c r="EQ30" s="49" t="str">
        <f t="shared" si="39"/>
        <v/>
      </c>
      <c r="ER30" s="49" t="str">
        <f t="shared" si="39"/>
        <v/>
      </c>
      <c r="ES30" s="49" t="str">
        <f t="shared" si="39"/>
        <v/>
      </c>
      <c r="ET30" s="49" t="str">
        <f t="shared" si="39"/>
        <v/>
      </c>
      <c r="EU30" s="49" t="str">
        <f t="shared" si="39"/>
        <v/>
      </c>
      <c r="EV30" s="49" t="str">
        <f t="shared" si="39"/>
        <v/>
      </c>
      <c r="EW30" s="49" t="str">
        <f t="shared" si="39"/>
        <v/>
      </c>
      <c r="EX30" s="49" t="str">
        <f t="shared" si="39"/>
        <v/>
      </c>
      <c r="EY30" s="49" t="str">
        <f t="shared" si="39"/>
        <v/>
      </c>
      <c r="EZ30" s="49" t="str">
        <f t="shared" si="39"/>
        <v/>
      </c>
      <c r="FA30" s="49" t="str">
        <f t="shared" si="39"/>
        <v/>
      </c>
      <c r="FB30" s="49" t="str">
        <f t="shared" si="39"/>
        <v/>
      </c>
      <c r="FC30" s="49" t="str">
        <f t="shared" si="39"/>
        <v/>
      </c>
      <c r="FD30" s="49" t="str">
        <f t="shared" si="39"/>
        <v/>
      </c>
      <c r="FE30" s="49" t="str">
        <f t="shared" si="39"/>
        <v/>
      </c>
      <c r="FF30" s="49" t="str">
        <f t="shared" si="40"/>
        <v/>
      </c>
      <c r="FG30" s="49" t="str">
        <f t="shared" si="40"/>
        <v/>
      </c>
      <c r="FH30" s="49" t="str">
        <f t="shared" si="40"/>
        <v/>
      </c>
      <c r="FI30" s="49" t="str">
        <f t="shared" si="40"/>
        <v/>
      </c>
      <c r="FJ30" s="49" t="str">
        <f t="shared" si="40"/>
        <v/>
      </c>
      <c r="FK30" s="49" t="str">
        <f t="shared" si="40"/>
        <v/>
      </c>
      <c r="FL30" s="49" t="str">
        <f t="shared" si="40"/>
        <v/>
      </c>
      <c r="FM30" s="49" t="str">
        <f t="shared" si="40"/>
        <v/>
      </c>
      <c r="FN30" s="49" t="str">
        <f t="shared" si="40"/>
        <v/>
      </c>
      <c r="FO30" s="49" t="str">
        <f t="shared" si="40"/>
        <v/>
      </c>
      <c r="FP30" s="49" t="str">
        <f t="shared" si="40"/>
        <v/>
      </c>
      <c r="FQ30" s="49" t="str">
        <f t="shared" si="40"/>
        <v/>
      </c>
      <c r="FR30" s="49" t="str">
        <f t="shared" si="40"/>
        <v/>
      </c>
      <c r="FS30" s="49" t="str">
        <f t="shared" si="40"/>
        <v/>
      </c>
      <c r="FT30" s="49" t="str">
        <f t="shared" si="40"/>
        <v/>
      </c>
      <c r="FU30" s="49" t="str">
        <f t="shared" si="40"/>
        <v/>
      </c>
      <c r="FV30" s="49" t="str">
        <f t="shared" si="41"/>
        <v/>
      </c>
      <c r="FW30" s="49" t="str">
        <f t="shared" si="41"/>
        <v/>
      </c>
      <c r="FX30" s="49" t="str">
        <f t="shared" si="41"/>
        <v/>
      </c>
      <c r="FY30" s="49" t="str">
        <f t="shared" si="41"/>
        <v/>
      </c>
      <c r="FZ30" s="49" t="str">
        <f t="shared" si="41"/>
        <v/>
      </c>
      <c r="GA30" s="49" t="str">
        <f t="shared" si="41"/>
        <v/>
      </c>
      <c r="GB30" s="49" t="str">
        <f t="shared" si="41"/>
        <v/>
      </c>
      <c r="GC30" s="49" t="str">
        <f t="shared" si="41"/>
        <v/>
      </c>
      <c r="GD30" s="49" t="str">
        <f t="shared" si="41"/>
        <v/>
      </c>
      <c r="GE30" s="49" t="str">
        <f t="shared" si="41"/>
        <v/>
      </c>
      <c r="GF30" s="49" t="str">
        <f t="shared" si="41"/>
        <v/>
      </c>
      <c r="GG30" s="49" t="str">
        <f t="shared" si="41"/>
        <v/>
      </c>
      <c r="GH30" s="49" t="str">
        <f t="shared" si="41"/>
        <v/>
      </c>
      <c r="GI30" s="49" t="str">
        <f t="shared" si="41"/>
        <v/>
      </c>
      <c r="GJ30" s="49" t="str">
        <f t="shared" si="41"/>
        <v/>
      </c>
      <c r="GK30" s="49" t="str">
        <f t="shared" si="41"/>
        <v/>
      </c>
      <c r="GL30" s="49" t="str">
        <f t="shared" si="42"/>
        <v/>
      </c>
      <c r="GM30" s="49" t="str">
        <f t="shared" si="42"/>
        <v/>
      </c>
      <c r="GN30" s="49" t="str">
        <f t="shared" si="42"/>
        <v/>
      </c>
      <c r="GO30" s="49" t="str">
        <f t="shared" si="42"/>
        <v/>
      </c>
      <c r="GP30" s="49" t="str">
        <f t="shared" si="42"/>
        <v/>
      </c>
      <c r="GQ30" s="49" t="str">
        <f t="shared" si="42"/>
        <v/>
      </c>
      <c r="GR30" s="49" t="str">
        <f t="shared" si="42"/>
        <v/>
      </c>
      <c r="GS30" s="49" t="str">
        <f t="shared" si="42"/>
        <v/>
      </c>
      <c r="GT30" s="49" t="str">
        <f t="shared" si="42"/>
        <v/>
      </c>
      <c r="GU30" s="49" t="str">
        <f t="shared" si="42"/>
        <v/>
      </c>
      <c r="GV30" s="49" t="str">
        <f t="shared" si="42"/>
        <v/>
      </c>
      <c r="GW30" s="49" t="str">
        <f t="shared" si="42"/>
        <v/>
      </c>
      <c r="GX30" s="49" t="str">
        <f t="shared" si="42"/>
        <v/>
      </c>
      <c r="GY30" s="49" t="str">
        <f t="shared" si="42"/>
        <v/>
      </c>
      <c r="GZ30" s="49" t="str">
        <f t="shared" si="42"/>
        <v/>
      </c>
      <c r="HA30" s="49" t="str">
        <f t="shared" si="42"/>
        <v/>
      </c>
      <c r="HB30" s="49" t="str">
        <f t="shared" si="43"/>
        <v/>
      </c>
      <c r="HC30" s="49" t="str">
        <f t="shared" si="43"/>
        <v/>
      </c>
      <c r="HD30" s="49" t="str">
        <f t="shared" si="43"/>
        <v/>
      </c>
      <c r="HE30" s="49" t="str">
        <f t="shared" si="43"/>
        <v/>
      </c>
      <c r="HF30" s="49" t="str">
        <f t="shared" si="43"/>
        <v/>
      </c>
      <c r="HG30" s="49" t="str">
        <f t="shared" si="43"/>
        <v/>
      </c>
      <c r="HH30" s="49" t="str">
        <f t="shared" si="43"/>
        <v/>
      </c>
      <c r="HI30" s="49" t="str">
        <f t="shared" si="43"/>
        <v/>
      </c>
      <c r="HJ30" s="49" t="str">
        <f t="shared" si="43"/>
        <v/>
      </c>
      <c r="HK30" s="49" t="str">
        <f t="shared" si="43"/>
        <v/>
      </c>
      <c r="HL30" s="49" t="str">
        <f t="shared" si="43"/>
        <v/>
      </c>
      <c r="HM30" s="49" t="str">
        <f t="shared" si="43"/>
        <v/>
      </c>
      <c r="HN30" s="49" t="str">
        <f t="shared" si="43"/>
        <v/>
      </c>
      <c r="HO30" s="49" t="str">
        <f t="shared" si="43"/>
        <v/>
      </c>
      <c r="HP30" s="49" t="str">
        <f t="shared" si="43"/>
        <v/>
      </c>
      <c r="HQ30" s="49" t="str">
        <f t="shared" si="43"/>
        <v/>
      </c>
      <c r="HR30" s="49" t="str">
        <f t="shared" si="44"/>
        <v/>
      </c>
      <c r="HS30" s="49" t="str">
        <f t="shared" si="16"/>
        <v/>
      </c>
      <c r="HT30" s="49" t="str">
        <f t="shared" si="16"/>
        <v/>
      </c>
      <c r="HU30" s="49" t="str">
        <f t="shared" si="16"/>
        <v/>
      </c>
      <c r="HV30" s="49" t="str">
        <f t="shared" si="16"/>
        <v/>
      </c>
      <c r="HW30" s="169" t="e">
        <f t="shared" si="54"/>
        <v>#N/A</v>
      </c>
      <c r="HX30" s="169" t="e">
        <f t="shared" si="54"/>
        <v>#N/A</v>
      </c>
      <c r="HY30" s="169" t="e">
        <f t="shared" si="54"/>
        <v>#N/A</v>
      </c>
      <c r="HZ30" s="169" t="e">
        <f t="shared" si="54"/>
        <v>#N/A</v>
      </c>
      <c r="IA30" s="169" t="e">
        <f t="shared" si="45"/>
        <v>#N/A</v>
      </c>
      <c r="IB30" s="169" t="e">
        <f t="shared" si="45"/>
        <v>#N/A</v>
      </c>
      <c r="IC30" s="169" t="e">
        <f t="shared" si="45"/>
        <v>#N/A</v>
      </c>
      <c r="ID30" s="169" t="e">
        <f t="shared" si="45"/>
        <v>#N/A</v>
      </c>
      <c r="IE30" s="169" t="e">
        <f t="shared" si="45"/>
        <v>#N/A</v>
      </c>
      <c r="IF30" s="169" t="e">
        <f t="shared" si="45"/>
        <v>#N/A</v>
      </c>
      <c r="IG30" s="169" t="e">
        <f t="shared" si="45"/>
        <v>#N/A</v>
      </c>
      <c r="IH30" s="169" t="e">
        <f t="shared" si="45"/>
        <v>#N/A</v>
      </c>
      <c r="II30" s="169" t="e">
        <f t="shared" si="45"/>
        <v>#N/A</v>
      </c>
      <c r="IJ30" s="169" t="e">
        <f t="shared" si="45"/>
        <v>#N/A</v>
      </c>
      <c r="IK30" s="169" t="e">
        <f t="shared" si="45"/>
        <v>#N/A</v>
      </c>
      <c r="IL30" s="169" t="e">
        <f t="shared" si="45"/>
        <v>#N/A</v>
      </c>
      <c r="IM30" s="169" t="e">
        <f t="shared" si="45"/>
        <v>#N/A</v>
      </c>
      <c r="IN30" s="169" t="e">
        <f t="shared" si="45"/>
        <v>#N/A</v>
      </c>
      <c r="IO30" s="169" t="e">
        <f t="shared" si="45"/>
        <v>#N/A</v>
      </c>
      <c r="IP30" s="169" t="e">
        <f t="shared" si="45"/>
        <v>#N/A</v>
      </c>
      <c r="IQ30" s="169" t="e">
        <f t="shared" si="55"/>
        <v>#N/A</v>
      </c>
      <c r="IR30" s="169" t="e">
        <f t="shared" si="55"/>
        <v>#N/A</v>
      </c>
      <c r="IS30" s="169" t="e">
        <f t="shared" si="55"/>
        <v>#N/A</v>
      </c>
      <c r="IT30" s="169" t="e">
        <f t="shared" si="55"/>
        <v>#N/A</v>
      </c>
      <c r="IU30" s="169" t="e">
        <f t="shared" si="55"/>
        <v>#N/A</v>
      </c>
      <c r="IV30" s="169" t="e">
        <f t="shared" si="55"/>
        <v>#N/A</v>
      </c>
      <c r="IW30" s="169" t="e">
        <f t="shared" si="55"/>
        <v>#N/A</v>
      </c>
      <c r="IX30" s="169" t="e">
        <f t="shared" si="55"/>
        <v>#N/A</v>
      </c>
      <c r="IY30" s="169" t="e">
        <f t="shared" si="55"/>
        <v>#N/A</v>
      </c>
      <c r="IZ30" s="169" t="e">
        <f t="shared" si="55"/>
        <v>#N/A</v>
      </c>
      <c r="JA30" s="169" t="e">
        <f t="shared" si="55"/>
        <v>#N/A</v>
      </c>
      <c r="JB30" s="169" t="e">
        <f t="shared" si="55"/>
        <v>#N/A</v>
      </c>
      <c r="JC30" s="169" t="e">
        <f t="shared" si="55"/>
        <v>#N/A</v>
      </c>
      <c r="JD30" s="169" t="e">
        <f t="shared" si="55"/>
        <v>#N/A</v>
      </c>
      <c r="JE30" s="169" t="e">
        <f t="shared" si="55"/>
        <v>#N/A</v>
      </c>
      <c r="JF30" s="169" t="e">
        <f t="shared" si="55"/>
        <v>#N/A</v>
      </c>
      <c r="JG30" s="169" t="e">
        <f t="shared" si="56"/>
        <v>#N/A</v>
      </c>
      <c r="JH30" s="169" t="e">
        <f t="shared" si="56"/>
        <v>#N/A</v>
      </c>
      <c r="JI30" s="169" t="e">
        <f t="shared" si="56"/>
        <v>#N/A</v>
      </c>
      <c r="JJ30" s="169" t="e">
        <f t="shared" si="56"/>
        <v>#N/A</v>
      </c>
      <c r="JK30" s="169" t="e">
        <f t="shared" si="56"/>
        <v>#N/A</v>
      </c>
      <c r="JL30" s="169" t="e">
        <f t="shared" si="56"/>
        <v>#N/A</v>
      </c>
      <c r="JM30" s="169" t="e">
        <f t="shared" si="56"/>
        <v>#N/A</v>
      </c>
      <c r="JN30" s="169" t="e">
        <f t="shared" si="56"/>
        <v>#N/A</v>
      </c>
      <c r="JO30" s="169" t="e">
        <f t="shared" si="56"/>
        <v>#N/A</v>
      </c>
      <c r="JP30" s="169" t="e">
        <f t="shared" si="56"/>
        <v>#N/A</v>
      </c>
      <c r="JQ30" s="169" t="e">
        <f t="shared" si="56"/>
        <v>#N/A</v>
      </c>
      <c r="JR30" s="169" t="e">
        <f t="shared" si="56"/>
        <v>#N/A</v>
      </c>
      <c r="JS30" s="169" t="e">
        <f t="shared" si="56"/>
        <v>#N/A</v>
      </c>
      <c r="JT30" s="169" t="e">
        <f t="shared" si="56"/>
        <v>#N/A</v>
      </c>
      <c r="JU30" s="169" t="e">
        <f t="shared" si="56"/>
        <v>#N/A</v>
      </c>
      <c r="JV30" s="169" t="e">
        <f t="shared" si="56"/>
        <v>#N/A</v>
      </c>
      <c r="JW30" s="169" t="e">
        <f t="shared" si="46"/>
        <v>#N/A</v>
      </c>
      <c r="JX30" s="169" t="e">
        <f t="shared" si="46"/>
        <v>#N/A</v>
      </c>
      <c r="JY30" s="169" t="e">
        <f t="shared" si="46"/>
        <v>#N/A</v>
      </c>
      <c r="JZ30" s="169" t="e">
        <f t="shared" si="46"/>
        <v>#N/A</v>
      </c>
      <c r="KA30" s="169" t="e">
        <f t="shared" si="46"/>
        <v>#N/A</v>
      </c>
      <c r="KB30" s="169" t="e">
        <f t="shared" si="46"/>
        <v>#N/A</v>
      </c>
      <c r="KC30" s="169" t="e">
        <f t="shared" si="46"/>
        <v>#N/A</v>
      </c>
      <c r="KD30" s="169" t="e">
        <f t="shared" si="46"/>
        <v>#N/A</v>
      </c>
      <c r="KE30" s="169" t="e">
        <f t="shared" si="46"/>
        <v>#N/A</v>
      </c>
      <c r="KF30" s="169" t="e">
        <f t="shared" si="46"/>
        <v>#N/A</v>
      </c>
      <c r="KG30" s="169" t="e">
        <f t="shared" si="46"/>
        <v>#N/A</v>
      </c>
      <c r="KH30" s="169" t="e">
        <f t="shared" si="57"/>
        <v>#N/A</v>
      </c>
      <c r="KI30" s="169" t="e">
        <f t="shared" si="57"/>
        <v>#N/A</v>
      </c>
      <c r="KJ30" s="169" t="e">
        <f t="shared" si="57"/>
        <v>#N/A</v>
      </c>
      <c r="KK30" s="169" t="e">
        <f t="shared" si="57"/>
        <v>#N/A</v>
      </c>
      <c r="KL30" s="169" t="e">
        <f t="shared" si="57"/>
        <v>#N/A</v>
      </c>
      <c r="KM30" s="169" t="e">
        <f t="shared" si="47"/>
        <v>#N/A</v>
      </c>
      <c r="KN30" s="169" t="e">
        <f t="shared" si="47"/>
        <v>#N/A</v>
      </c>
      <c r="KO30" s="169" t="e">
        <f t="shared" si="47"/>
        <v>#N/A</v>
      </c>
      <c r="KP30" s="169" t="e">
        <f t="shared" si="47"/>
        <v>#N/A</v>
      </c>
      <c r="KQ30" s="169" t="e">
        <f t="shared" si="47"/>
        <v>#N/A</v>
      </c>
      <c r="KR30" s="169" t="e">
        <f t="shared" si="47"/>
        <v>#N/A</v>
      </c>
      <c r="KS30" s="169" t="e">
        <f t="shared" si="47"/>
        <v>#N/A</v>
      </c>
      <c r="KT30" s="169" t="e">
        <f t="shared" si="47"/>
        <v>#N/A</v>
      </c>
      <c r="KU30" s="169" t="e">
        <f t="shared" si="47"/>
        <v>#N/A</v>
      </c>
      <c r="KV30" s="169" t="e">
        <f t="shared" si="47"/>
        <v>#N/A</v>
      </c>
      <c r="KW30" s="169" t="e">
        <f t="shared" si="47"/>
        <v>#N/A</v>
      </c>
      <c r="KX30" s="169" t="e">
        <f t="shared" si="47"/>
        <v>#N/A</v>
      </c>
      <c r="KY30" s="169" t="e">
        <f t="shared" si="47"/>
        <v>#N/A</v>
      </c>
      <c r="KZ30" s="169" t="e">
        <f t="shared" si="47"/>
        <v>#N/A</v>
      </c>
      <c r="LA30" s="169" t="e">
        <f t="shared" si="47"/>
        <v>#N/A</v>
      </c>
      <c r="LB30" s="169" t="e">
        <f t="shared" si="47"/>
        <v>#N/A</v>
      </c>
      <c r="LC30" s="169" t="e">
        <f t="shared" si="58"/>
        <v>#N/A</v>
      </c>
      <c r="LD30" s="169" t="e">
        <f t="shared" si="58"/>
        <v>#N/A</v>
      </c>
      <c r="LE30" s="169" t="e">
        <f t="shared" si="58"/>
        <v>#N/A</v>
      </c>
      <c r="LF30" s="169" t="e">
        <f t="shared" si="58"/>
        <v>#N/A</v>
      </c>
      <c r="LG30" s="169" t="e">
        <f t="shared" si="58"/>
        <v>#N/A</v>
      </c>
      <c r="LH30" s="169" t="e">
        <f t="shared" si="58"/>
        <v>#N/A</v>
      </c>
      <c r="LI30" s="169" t="e">
        <f t="shared" si="58"/>
        <v>#N/A</v>
      </c>
      <c r="LJ30" s="169" t="e">
        <f t="shared" si="58"/>
        <v>#N/A</v>
      </c>
      <c r="LK30" s="169" t="e">
        <f t="shared" si="58"/>
        <v>#N/A</v>
      </c>
      <c r="LL30" s="169" t="e">
        <f t="shared" si="58"/>
        <v>#N/A</v>
      </c>
      <c r="LM30" s="169" t="e">
        <f t="shared" si="58"/>
        <v>#N/A</v>
      </c>
      <c r="LN30" s="169" t="e">
        <f t="shared" si="58"/>
        <v>#N/A</v>
      </c>
      <c r="LO30" s="169" t="e">
        <f t="shared" si="58"/>
        <v>#N/A</v>
      </c>
      <c r="LP30" s="169" t="e">
        <f t="shared" si="58"/>
        <v>#N/A</v>
      </c>
      <c r="LQ30" s="169" t="e">
        <f t="shared" si="58"/>
        <v>#N/A</v>
      </c>
      <c r="LR30" s="169" t="e">
        <f t="shared" si="58"/>
        <v>#N/A</v>
      </c>
      <c r="LS30" s="169" t="e">
        <f t="shared" si="59"/>
        <v>#N/A</v>
      </c>
      <c r="LT30" s="169" t="e">
        <f t="shared" si="59"/>
        <v>#N/A</v>
      </c>
      <c r="LU30" s="169" t="e">
        <f t="shared" si="59"/>
        <v>#N/A</v>
      </c>
      <c r="LV30" s="169" t="e">
        <f t="shared" si="59"/>
        <v>#N/A</v>
      </c>
      <c r="LW30" s="169" t="e">
        <f t="shared" si="59"/>
        <v>#N/A</v>
      </c>
      <c r="LX30" s="169" t="e">
        <f t="shared" si="59"/>
        <v>#N/A</v>
      </c>
      <c r="LY30" s="169" t="e">
        <f t="shared" si="59"/>
        <v>#N/A</v>
      </c>
      <c r="LZ30" s="169" t="e">
        <f t="shared" si="59"/>
        <v>#N/A</v>
      </c>
      <c r="MA30" s="169" t="e">
        <f t="shared" si="59"/>
        <v>#N/A</v>
      </c>
      <c r="MB30" s="169" t="e">
        <f t="shared" si="59"/>
        <v>#N/A</v>
      </c>
      <c r="MC30" s="169" t="e">
        <f t="shared" si="59"/>
        <v>#N/A</v>
      </c>
      <c r="MD30" s="169" t="e">
        <f t="shared" si="59"/>
        <v>#N/A</v>
      </c>
      <c r="ME30" s="169" t="e">
        <f t="shared" si="59"/>
        <v>#N/A</v>
      </c>
      <c r="MF30" s="169" t="e">
        <f t="shared" si="59"/>
        <v>#N/A</v>
      </c>
      <c r="MG30" s="169" t="e">
        <f t="shared" si="59"/>
        <v>#N/A</v>
      </c>
      <c r="MH30" s="169" t="e">
        <f t="shared" si="59"/>
        <v>#N/A</v>
      </c>
      <c r="MI30" s="169" t="e">
        <f t="shared" si="48"/>
        <v>#N/A</v>
      </c>
      <c r="MJ30" s="169" t="e">
        <f t="shared" si="48"/>
        <v>#N/A</v>
      </c>
      <c r="MK30" s="169" t="e">
        <f t="shared" si="48"/>
        <v>#N/A</v>
      </c>
      <c r="ML30" s="169" t="e">
        <f t="shared" si="48"/>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60"/>
        <v>#N/A</v>
      </c>
      <c r="MU30" s="169" t="e">
        <f t="shared" si="60"/>
        <v>#N/A</v>
      </c>
      <c r="MV30" s="169" t="e">
        <f t="shared" si="60"/>
        <v>#N/A</v>
      </c>
      <c r="MW30" s="169" t="e">
        <f t="shared" si="60"/>
        <v>#N/A</v>
      </c>
      <c r="MX30" s="169" t="e">
        <f t="shared" si="60"/>
        <v>#N/A</v>
      </c>
      <c r="MY30" s="169" t="e">
        <f t="shared" si="49"/>
        <v>#N/A</v>
      </c>
      <c r="MZ30" s="169" t="e">
        <f t="shared" si="49"/>
        <v>#N/A</v>
      </c>
      <c r="NA30" s="169" t="e">
        <f t="shared" si="49"/>
        <v>#N/A</v>
      </c>
      <c r="NB30" s="169" t="e">
        <f t="shared" si="49"/>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61"/>
        <v>#N/A</v>
      </c>
      <c r="NP30" s="169" t="e">
        <f t="shared" si="61"/>
        <v>#N/A</v>
      </c>
      <c r="NQ30" s="169" t="e">
        <f t="shared" si="61"/>
        <v>#N/A</v>
      </c>
      <c r="NR30" s="169" t="e">
        <f t="shared" si="61"/>
        <v>#N/A</v>
      </c>
      <c r="NS30" s="169" t="e">
        <f t="shared" si="61"/>
        <v>#N/A</v>
      </c>
      <c r="NT30" s="169" t="e">
        <f t="shared" si="61"/>
        <v>#N/A</v>
      </c>
      <c r="NU30" s="169" t="e">
        <f t="shared" si="61"/>
        <v>#N/A</v>
      </c>
      <c r="NV30" s="169" t="e">
        <f t="shared" si="61"/>
        <v>#N/A</v>
      </c>
      <c r="NW30" s="169" t="e">
        <f t="shared" si="61"/>
        <v>#N/A</v>
      </c>
      <c r="NX30" s="169" t="e">
        <f t="shared" si="61"/>
        <v>#N/A</v>
      </c>
      <c r="NY30" s="169" t="e">
        <f t="shared" si="61"/>
        <v>#N/A</v>
      </c>
      <c r="NZ30" s="169" t="e">
        <f t="shared" si="61"/>
        <v>#N/A</v>
      </c>
      <c r="OA30" s="169" t="e">
        <f t="shared" si="61"/>
        <v>#N/A</v>
      </c>
      <c r="OB30" s="169" t="e">
        <f t="shared" si="61"/>
        <v>#N/A</v>
      </c>
      <c r="OC30" s="169" t="e">
        <f t="shared" si="61"/>
        <v>#N/A</v>
      </c>
      <c r="OD30" s="169" t="e">
        <f t="shared" si="61"/>
        <v>#N/A</v>
      </c>
      <c r="OE30" s="169" t="e">
        <f t="shared" si="62"/>
        <v>#N/A</v>
      </c>
      <c r="OF30" s="169" t="e">
        <f t="shared" si="62"/>
        <v>#N/A</v>
      </c>
      <c r="OG30" s="169" t="e">
        <f t="shared" si="62"/>
        <v>#N/A</v>
      </c>
      <c r="OH30" s="169" t="e">
        <f t="shared" si="62"/>
        <v>#N/A</v>
      </c>
      <c r="OI30" s="169" t="e">
        <f t="shared" si="62"/>
        <v>#N/A</v>
      </c>
      <c r="OJ30" s="169" t="e">
        <f t="shared" si="62"/>
        <v>#N/A</v>
      </c>
      <c r="OK30" s="169" t="e">
        <f t="shared" si="62"/>
        <v>#N/A</v>
      </c>
      <c r="OL30" s="169" t="e">
        <f t="shared" si="62"/>
        <v>#N/A</v>
      </c>
      <c r="OM30" s="169" t="e">
        <f t="shared" si="62"/>
        <v>#N/A</v>
      </c>
      <c r="ON30" s="169" t="e">
        <f t="shared" si="62"/>
        <v>#N/A</v>
      </c>
      <c r="OO30" s="169" t="e">
        <f t="shared" si="62"/>
        <v>#N/A</v>
      </c>
      <c r="OP30" s="169" t="e">
        <f t="shared" si="62"/>
        <v>#N/A</v>
      </c>
      <c r="OQ30" s="169" t="e">
        <f t="shared" si="62"/>
        <v>#N/A</v>
      </c>
      <c r="OR30" s="169" t="e">
        <f t="shared" si="62"/>
        <v>#N/A</v>
      </c>
      <c r="OS30" s="169" t="e">
        <f t="shared" si="62"/>
        <v>#N/A</v>
      </c>
      <c r="OT30" s="169" t="e">
        <f t="shared" si="62"/>
        <v>#N/A</v>
      </c>
      <c r="OU30" s="169" t="e">
        <f t="shared" si="50"/>
        <v>#N/A</v>
      </c>
      <c r="OV30" s="169" t="e">
        <f t="shared" si="50"/>
        <v>#N/A</v>
      </c>
      <c r="OW30" s="169" t="e">
        <f t="shared" si="50"/>
        <v>#N/A</v>
      </c>
      <c r="OX30" s="169" t="e">
        <f t="shared" si="50"/>
        <v>#N/A</v>
      </c>
      <c r="OY30" s="169" t="e">
        <f t="shared" si="50"/>
        <v>#N/A</v>
      </c>
      <c r="OZ30" s="169" t="e">
        <f t="shared" si="50"/>
        <v>#N/A</v>
      </c>
      <c r="PA30" s="169" t="e">
        <f t="shared" si="50"/>
        <v>#N/A</v>
      </c>
      <c r="PB30" s="169" t="e">
        <f t="shared" si="50"/>
        <v>#N/A</v>
      </c>
      <c r="PC30" s="169" t="e">
        <f t="shared" si="50"/>
        <v>#N/A</v>
      </c>
      <c r="PD30" s="169" t="e">
        <f t="shared" si="50"/>
        <v>#N/A</v>
      </c>
      <c r="PE30" s="169" t="e">
        <f t="shared" si="50"/>
        <v>#N/A</v>
      </c>
      <c r="PF30" s="169" t="e">
        <f t="shared" si="63"/>
        <v>#N/A</v>
      </c>
      <c r="PG30" s="169" t="e">
        <f t="shared" si="63"/>
        <v>#N/A</v>
      </c>
      <c r="PH30" s="169" t="e">
        <f t="shared" si="63"/>
        <v>#N/A</v>
      </c>
      <c r="PI30" s="169" t="e">
        <f t="shared" si="63"/>
        <v>#N/A</v>
      </c>
      <c r="PJ30" s="169" t="e">
        <f t="shared" si="63"/>
        <v>#N/A</v>
      </c>
      <c r="PK30" s="169" t="e">
        <f t="shared" si="63"/>
        <v>#N/A</v>
      </c>
      <c r="PL30" s="169" t="e">
        <f t="shared" si="63"/>
        <v>#N/A</v>
      </c>
      <c r="PM30" s="169" t="e">
        <f t="shared" si="63"/>
        <v>#N/A</v>
      </c>
      <c r="PN30" s="169" t="e">
        <f t="shared" si="63"/>
        <v>#N/A</v>
      </c>
      <c r="PO30" s="169" t="e">
        <f t="shared" si="63"/>
        <v>#N/A</v>
      </c>
    </row>
    <row r="31" spans="1:431" hidden="1" x14ac:dyDescent="0.75">
      <c r="A31" s="390"/>
      <c r="B31" s="396" t="str">
        <f>IF($R31="","",ROUND(_xlfn.NORM.INV(ABS(VLOOKUP($T$1,VLookups!$A$43:$B$44,2,FALSE)-B$2),$N31,$R31),0))</f>
        <v/>
      </c>
      <c r="C31" s="403" t="str">
        <f>IF(OR(D30="",B31=""),"",WORKDAY(C30,B30,$B$109:$B$148))</f>
        <v/>
      </c>
      <c r="D31" s="404" t="str">
        <f>IFERROR(IF(B31="","",WORKDAY(C31,B31-1,$B$109:$B$148)),"")</f>
        <v/>
      </c>
      <c r="E31" s="109"/>
      <c r="F31" s="117"/>
      <c r="G31" s="122" t="str">
        <f t="shared" si="30"/>
        <v/>
      </c>
      <c r="H31" s="95"/>
      <c r="I31" s="122" t="str">
        <f t="shared" si="31"/>
        <v/>
      </c>
      <c r="J31" s="117"/>
      <c r="K31" s="110"/>
      <c r="L31" s="124" t="str">
        <f t="shared" si="0"/>
        <v/>
      </c>
      <c r="M31" s="124" t="str">
        <f t="shared" si="1"/>
        <v/>
      </c>
      <c r="N31" s="73" t="str">
        <f t="shared" si="32"/>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69"/>
        <v/>
      </c>
      <c r="AE31" s="49" t="str">
        <f t="shared" si="69"/>
        <v/>
      </c>
      <c r="AF31" s="49" t="str">
        <f t="shared" si="69"/>
        <v/>
      </c>
      <c r="AG31" s="49" t="str">
        <f t="shared" si="69"/>
        <v/>
      </c>
      <c r="AH31" s="49" t="str">
        <f t="shared" si="69"/>
        <v/>
      </c>
      <c r="AI31" s="49" t="str">
        <f t="shared" si="69"/>
        <v/>
      </c>
      <c r="AJ31" s="49" t="str">
        <f t="shared" si="69"/>
        <v/>
      </c>
      <c r="AK31" s="49" t="str">
        <f t="shared" si="69"/>
        <v/>
      </c>
      <c r="AL31" s="49" t="str">
        <f t="shared" si="69"/>
        <v/>
      </c>
      <c r="AM31" s="49" t="str">
        <f t="shared" si="69"/>
        <v/>
      </c>
      <c r="AN31" s="49" t="str">
        <f t="shared" si="69"/>
        <v/>
      </c>
      <c r="AO31" s="49" t="str">
        <f t="shared" si="69"/>
        <v/>
      </c>
      <c r="AP31" s="49" t="str">
        <f t="shared" si="69"/>
        <v/>
      </c>
      <c r="AQ31" s="49" t="str">
        <f t="shared" si="69"/>
        <v/>
      </c>
      <c r="AR31" s="49" t="str">
        <f t="shared" si="69"/>
        <v/>
      </c>
      <c r="AS31" s="49" t="str">
        <f t="shared" si="69"/>
        <v/>
      </c>
      <c r="AT31" s="49" t="str">
        <f t="shared" si="65"/>
        <v/>
      </c>
      <c r="AU31" s="49" t="str">
        <f t="shared" si="65"/>
        <v/>
      </c>
      <c r="AV31" s="49" t="str">
        <f t="shared" si="65"/>
        <v/>
      </c>
      <c r="AW31" s="49" t="str">
        <f t="shared" si="65"/>
        <v/>
      </c>
      <c r="AX31" s="49" t="str">
        <f t="shared" si="65"/>
        <v/>
      </c>
      <c r="AY31" s="49" t="str">
        <f t="shared" si="65"/>
        <v/>
      </c>
      <c r="AZ31" s="49" t="str">
        <f t="shared" si="65"/>
        <v/>
      </c>
      <c r="BA31" s="49" t="str">
        <f t="shared" si="65"/>
        <v/>
      </c>
      <c r="BB31" s="49" t="str">
        <f t="shared" si="65"/>
        <v/>
      </c>
      <c r="BC31" s="49" t="str">
        <f t="shared" si="65"/>
        <v/>
      </c>
      <c r="BD31" s="49" t="str">
        <f t="shared" si="65"/>
        <v/>
      </c>
      <c r="BE31" s="49" t="str">
        <f t="shared" si="66"/>
        <v/>
      </c>
      <c r="BF31" s="49" t="str">
        <f t="shared" si="66"/>
        <v/>
      </c>
      <c r="BG31" s="49" t="str">
        <f t="shared" si="66"/>
        <v/>
      </c>
      <c r="BH31" s="49" t="str">
        <f t="shared" si="66"/>
        <v/>
      </c>
      <c r="BI31" s="49" t="str">
        <f t="shared" si="66"/>
        <v/>
      </c>
      <c r="BJ31" s="49" t="str">
        <f t="shared" si="66"/>
        <v/>
      </c>
      <c r="BK31" s="49" t="str">
        <f t="shared" si="66"/>
        <v/>
      </c>
      <c r="BL31" s="49" t="str">
        <f t="shared" si="66"/>
        <v/>
      </c>
      <c r="BM31" s="49" t="str">
        <f t="shared" si="66"/>
        <v/>
      </c>
      <c r="BN31" s="49" t="str">
        <f t="shared" si="66"/>
        <v/>
      </c>
      <c r="BO31" s="49" t="str">
        <f t="shared" si="66"/>
        <v/>
      </c>
      <c r="BP31" s="49" t="str">
        <f t="shared" si="66"/>
        <v/>
      </c>
      <c r="BQ31" s="49" t="str">
        <f t="shared" si="66"/>
        <v/>
      </c>
      <c r="BR31" s="49" t="str">
        <f t="shared" si="66"/>
        <v/>
      </c>
      <c r="BS31" s="49" t="str">
        <f t="shared" si="66"/>
        <v/>
      </c>
      <c r="BT31" s="49" t="str">
        <f t="shared" si="66"/>
        <v/>
      </c>
      <c r="BU31" s="49" t="str">
        <f t="shared" si="67"/>
        <v/>
      </c>
      <c r="BV31" s="49" t="str">
        <f t="shared" si="67"/>
        <v/>
      </c>
      <c r="BW31" s="49" t="str">
        <f t="shared" si="67"/>
        <v/>
      </c>
      <c r="BX31" s="49" t="str">
        <f t="shared" si="67"/>
        <v/>
      </c>
      <c r="BY31" s="49" t="str">
        <f t="shared" si="67"/>
        <v/>
      </c>
      <c r="BZ31" s="49" t="str">
        <f t="shared" si="67"/>
        <v/>
      </c>
      <c r="CA31" s="49" t="str">
        <f t="shared" si="67"/>
        <v/>
      </c>
      <c r="CB31" s="49" t="str">
        <f t="shared" si="67"/>
        <v/>
      </c>
      <c r="CC31" s="49" t="str">
        <f t="shared" si="67"/>
        <v/>
      </c>
      <c r="CD31" s="49" t="str">
        <f t="shared" si="67"/>
        <v/>
      </c>
      <c r="CE31" s="49" t="str">
        <f t="shared" si="67"/>
        <v/>
      </c>
      <c r="CF31" s="49" t="str">
        <f t="shared" si="67"/>
        <v/>
      </c>
      <c r="CG31" s="49" t="str">
        <f t="shared" si="67"/>
        <v/>
      </c>
      <c r="CH31" s="49" t="str">
        <f t="shared" si="67"/>
        <v/>
      </c>
      <c r="CI31" s="49" t="str">
        <f t="shared" si="67"/>
        <v/>
      </c>
      <c r="CJ31" s="49" t="str">
        <f t="shared" si="67"/>
        <v/>
      </c>
      <c r="CK31" s="49" t="str">
        <f t="shared" si="68"/>
        <v/>
      </c>
      <c r="CL31" s="49" t="str">
        <f t="shared" si="68"/>
        <v/>
      </c>
      <c r="CM31" s="49" t="str">
        <f t="shared" si="68"/>
        <v/>
      </c>
      <c r="CN31" s="49" t="str">
        <f t="shared" si="68"/>
        <v/>
      </c>
      <c r="CO31" s="49" t="str">
        <f t="shared" si="68"/>
        <v/>
      </c>
      <c r="CP31" s="49" t="str">
        <f t="shared" si="68"/>
        <v/>
      </c>
      <c r="CQ31" s="49" t="str">
        <f t="shared" si="68"/>
        <v/>
      </c>
      <c r="CR31" s="49" t="str">
        <f t="shared" si="68"/>
        <v/>
      </c>
      <c r="CS31" s="49" t="str">
        <f t="shared" si="68"/>
        <v/>
      </c>
      <c r="CT31" s="49" t="str">
        <f t="shared" si="68"/>
        <v/>
      </c>
      <c r="CU31" s="49" t="str">
        <f t="shared" si="68"/>
        <v/>
      </c>
      <c r="CV31" s="49" t="str">
        <f t="shared" si="68"/>
        <v/>
      </c>
      <c r="CW31" s="49" t="str">
        <f t="shared" si="68"/>
        <v/>
      </c>
      <c r="CX31" s="49" t="str">
        <f t="shared" si="68"/>
        <v/>
      </c>
      <c r="CY31" s="49" t="str">
        <f t="shared" si="68"/>
        <v/>
      </c>
      <c r="CZ31" s="49" t="str">
        <f t="shared" si="68"/>
        <v/>
      </c>
      <c r="DA31" s="49" t="str">
        <f t="shared" si="51"/>
        <v/>
      </c>
      <c r="DB31" s="49" t="str">
        <f t="shared" si="51"/>
        <v/>
      </c>
      <c r="DC31" s="49" t="str">
        <f t="shared" si="51"/>
        <v/>
      </c>
      <c r="DD31" s="49" t="str">
        <f t="shared" si="51"/>
        <v/>
      </c>
      <c r="DE31" s="49" t="str">
        <f t="shared" si="51"/>
        <v/>
      </c>
      <c r="DF31" s="49" t="str">
        <f t="shared" si="51"/>
        <v/>
      </c>
      <c r="DG31" s="49" t="str">
        <f t="shared" si="38"/>
        <v/>
      </c>
      <c r="DH31" s="49" t="str">
        <f t="shared" si="38"/>
        <v/>
      </c>
      <c r="DI31" s="49" t="str">
        <f t="shared" si="38"/>
        <v/>
      </c>
      <c r="DJ31" s="49" t="str">
        <f t="shared" si="38"/>
        <v/>
      </c>
      <c r="DK31" s="49" t="str">
        <f t="shared" si="38"/>
        <v/>
      </c>
      <c r="DL31" s="49" t="str">
        <f t="shared" si="38"/>
        <v/>
      </c>
      <c r="DM31" s="49" t="str">
        <f t="shared" si="38"/>
        <v/>
      </c>
      <c r="DN31" s="49" t="str">
        <f t="shared" si="38"/>
        <v/>
      </c>
      <c r="DO31" s="49" t="str">
        <f t="shared" si="38"/>
        <v/>
      </c>
      <c r="DP31" s="49" t="str">
        <f t="shared" si="38"/>
        <v/>
      </c>
      <c r="DQ31" s="49" t="str">
        <f t="shared" si="38"/>
        <v/>
      </c>
      <c r="DR31" s="49" t="str">
        <f t="shared" si="38"/>
        <v/>
      </c>
      <c r="DS31" s="49" t="str">
        <f t="shared" si="38"/>
        <v/>
      </c>
      <c r="DT31" s="49" t="str">
        <f t="shared" si="38"/>
        <v/>
      </c>
      <c r="DU31" s="49" t="str">
        <f t="shared" si="38"/>
        <v/>
      </c>
      <c r="DV31" s="49" t="str">
        <f t="shared" si="52"/>
        <v/>
      </c>
      <c r="DW31" s="49" t="str">
        <f t="shared" si="52"/>
        <v/>
      </c>
      <c r="DX31" s="49" t="str">
        <f t="shared" si="52"/>
        <v/>
      </c>
      <c r="DY31" s="49" t="str">
        <f t="shared" si="52"/>
        <v/>
      </c>
      <c r="DZ31" s="183" t="str">
        <f t="shared" si="35"/>
        <v/>
      </c>
      <c r="EA31" s="49" t="str">
        <f t="shared" si="53"/>
        <v/>
      </c>
      <c r="EB31" s="49" t="str">
        <f t="shared" si="53"/>
        <v/>
      </c>
      <c r="EC31" s="49" t="str">
        <f t="shared" si="53"/>
        <v/>
      </c>
      <c r="ED31" s="49" t="str">
        <f t="shared" si="53"/>
        <v/>
      </c>
      <c r="EE31" s="49" t="str">
        <f t="shared" si="53"/>
        <v/>
      </c>
      <c r="EF31" s="49" t="str">
        <f t="shared" si="53"/>
        <v/>
      </c>
      <c r="EG31" s="49" t="str">
        <f t="shared" si="53"/>
        <v/>
      </c>
      <c r="EH31" s="49" t="str">
        <f t="shared" si="53"/>
        <v/>
      </c>
      <c r="EI31" s="49" t="str">
        <f t="shared" si="53"/>
        <v/>
      </c>
      <c r="EJ31" s="49" t="str">
        <f t="shared" si="53"/>
        <v/>
      </c>
      <c r="EK31" s="49" t="str">
        <f t="shared" si="53"/>
        <v/>
      </c>
      <c r="EL31" s="49" t="str">
        <f t="shared" si="53"/>
        <v/>
      </c>
      <c r="EM31" s="49" t="str">
        <f t="shared" si="53"/>
        <v/>
      </c>
      <c r="EN31" s="49" t="str">
        <f t="shared" si="53"/>
        <v/>
      </c>
      <c r="EO31" s="49" t="str">
        <f t="shared" si="53"/>
        <v/>
      </c>
      <c r="EP31" s="49" t="str">
        <f t="shared" si="39"/>
        <v/>
      </c>
      <c r="EQ31" s="49" t="str">
        <f t="shared" si="39"/>
        <v/>
      </c>
      <c r="ER31" s="49" t="str">
        <f t="shared" si="39"/>
        <v/>
      </c>
      <c r="ES31" s="49" t="str">
        <f t="shared" si="39"/>
        <v/>
      </c>
      <c r="ET31" s="49" t="str">
        <f t="shared" si="39"/>
        <v/>
      </c>
      <c r="EU31" s="49" t="str">
        <f t="shared" si="39"/>
        <v/>
      </c>
      <c r="EV31" s="49" t="str">
        <f t="shared" si="39"/>
        <v/>
      </c>
      <c r="EW31" s="49" t="str">
        <f t="shared" si="39"/>
        <v/>
      </c>
      <c r="EX31" s="49" t="str">
        <f t="shared" si="39"/>
        <v/>
      </c>
      <c r="EY31" s="49" t="str">
        <f t="shared" si="39"/>
        <v/>
      </c>
      <c r="EZ31" s="49" t="str">
        <f t="shared" si="39"/>
        <v/>
      </c>
      <c r="FA31" s="49" t="str">
        <f t="shared" si="39"/>
        <v/>
      </c>
      <c r="FB31" s="49" t="str">
        <f t="shared" si="39"/>
        <v/>
      </c>
      <c r="FC31" s="49" t="str">
        <f t="shared" si="39"/>
        <v/>
      </c>
      <c r="FD31" s="49" t="str">
        <f t="shared" si="39"/>
        <v/>
      </c>
      <c r="FE31" s="49" t="str">
        <f t="shared" si="39"/>
        <v/>
      </c>
      <c r="FF31" s="49" t="str">
        <f t="shared" si="40"/>
        <v/>
      </c>
      <c r="FG31" s="49" t="str">
        <f t="shared" si="40"/>
        <v/>
      </c>
      <c r="FH31" s="49" t="str">
        <f t="shared" si="40"/>
        <v/>
      </c>
      <c r="FI31" s="49" t="str">
        <f t="shared" si="40"/>
        <v/>
      </c>
      <c r="FJ31" s="49" t="str">
        <f t="shared" si="40"/>
        <v/>
      </c>
      <c r="FK31" s="49" t="str">
        <f t="shared" si="40"/>
        <v/>
      </c>
      <c r="FL31" s="49" t="str">
        <f t="shared" si="40"/>
        <v/>
      </c>
      <c r="FM31" s="49" t="str">
        <f t="shared" si="40"/>
        <v/>
      </c>
      <c r="FN31" s="49" t="str">
        <f t="shared" si="40"/>
        <v/>
      </c>
      <c r="FO31" s="49" t="str">
        <f t="shared" si="40"/>
        <v/>
      </c>
      <c r="FP31" s="49" t="str">
        <f t="shared" si="40"/>
        <v/>
      </c>
      <c r="FQ31" s="49" t="str">
        <f t="shared" si="40"/>
        <v/>
      </c>
      <c r="FR31" s="49" t="str">
        <f t="shared" si="40"/>
        <v/>
      </c>
      <c r="FS31" s="49" t="str">
        <f t="shared" si="40"/>
        <v/>
      </c>
      <c r="FT31" s="49" t="str">
        <f t="shared" si="40"/>
        <v/>
      </c>
      <c r="FU31" s="49" t="str">
        <f t="shared" si="40"/>
        <v/>
      </c>
      <c r="FV31" s="49" t="str">
        <f t="shared" si="41"/>
        <v/>
      </c>
      <c r="FW31" s="49" t="str">
        <f t="shared" si="41"/>
        <v/>
      </c>
      <c r="FX31" s="49" t="str">
        <f t="shared" si="41"/>
        <v/>
      </c>
      <c r="FY31" s="49" t="str">
        <f t="shared" si="41"/>
        <v/>
      </c>
      <c r="FZ31" s="49" t="str">
        <f t="shared" si="41"/>
        <v/>
      </c>
      <c r="GA31" s="49" t="str">
        <f t="shared" si="41"/>
        <v/>
      </c>
      <c r="GB31" s="49" t="str">
        <f t="shared" si="41"/>
        <v/>
      </c>
      <c r="GC31" s="49" t="str">
        <f t="shared" si="41"/>
        <v/>
      </c>
      <c r="GD31" s="49" t="str">
        <f t="shared" si="41"/>
        <v/>
      </c>
      <c r="GE31" s="49" t="str">
        <f t="shared" si="41"/>
        <v/>
      </c>
      <c r="GF31" s="49" t="str">
        <f t="shared" si="41"/>
        <v/>
      </c>
      <c r="GG31" s="49" t="str">
        <f t="shared" si="41"/>
        <v/>
      </c>
      <c r="GH31" s="49" t="str">
        <f t="shared" si="41"/>
        <v/>
      </c>
      <c r="GI31" s="49" t="str">
        <f t="shared" si="41"/>
        <v/>
      </c>
      <c r="GJ31" s="49" t="str">
        <f t="shared" si="41"/>
        <v/>
      </c>
      <c r="GK31" s="49" t="str">
        <f t="shared" si="41"/>
        <v/>
      </c>
      <c r="GL31" s="49" t="str">
        <f t="shared" si="42"/>
        <v/>
      </c>
      <c r="GM31" s="49" t="str">
        <f t="shared" si="42"/>
        <v/>
      </c>
      <c r="GN31" s="49" t="str">
        <f t="shared" si="42"/>
        <v/>
      </c>
      <c r="GO31" s="49" t="str">
        <f t="shared" si="42"/>
        <v/>
      </c>
      <c r="GP31" s="49" t="str">
        <f t="shared" si="42"/>
        <v/>
      </c>
      <c r="GQ31" s="49" t="str">
        <f t="shared" si="42"/>
        <v/>
      </c>
      <c r="GR31" s="49" t="str">
        <f t="shared" si="42"/>
        <v/>
      </c>
      <c r="GS31" s="49" t="str">
        <f t="shared" si="42"/>
        <v/>
      </c>
      <c r="GT31" s="49" t="str">
        <f t="shared" si="42"/>
        <v/>
      </c>
      <c r="GU31" s="49" t="str">
        <f t="shared" si="42"/>
        <v/>
      </c>
      <c r="GV31" s="49" t="str">
        <f t="shared" si="42"/>
        <v/>
      </c>
      <c r="GW31" s="49" t="str">
        <f t="shared" si="42"/>
        <v/>
      </c>
      <c r="GX31" s="49" t="str">
        <f t="shared" si="42"/>
        <v/>
      </c>
      <c r="GY31" s="49" t="str">
        <f t="shared" si="42"/>
        <v/>
      </c>
      <c r="GZ31" s="49" t="str">
        <f t="shared" si="42"/>
        <v/>
      </c>
      <c r="HA31" s="49" t="str">
        <f t="shared" si="42"/>
        <v/>
      </c>
      <c r="HB31" s="49" t="str">
        <f t="shared" si="43"/>
        <v/>
      </c>
      <c r="HC31" s="49" t="str">
        <f t="shared" si="43"/>
        <v/>
      </c>
      <c r="HD31" s="49" t="str">
        <f t="shared" si="43"/>
        <v/>
      </c>
      <c r="HE31" s="49" t="str">
        <f t="shared" si="43"/>
        <v/>
      </c>
      <c r="HF31" s="49" t="str">
        <f t="shared" si="43"/>
        <v/>
      </c>
      <c r="HG31" s="49" t="str">
        <f t="shared" si="43"/>
        <v/>
      </c>
      <c r="HH31" s="49" t="str">
        <f t="shared" si="43"/>
        <v/>
      </c>
      <c r="HI31" s="49" t="str">
        <f t="shared" si="43"/>
        <v/>
      </c>
      <c r="HJ31" s="49" t="str">
        <f t="shared" si="43"/>
        <v/>
      </c>
      <c r="HK31" s="49" t="str">
        <f t="shared" si="43"/>
        <v/>
      </c>
      <c r="HL31" s="49" t="str">
        <f t="shared" si="43"/>
        <v/>
      </c>
      <c r="HM31" s="49" t="str">
        <f t="shared" si="43"/>
        <v/>
      </c>
      <c r="HN31" s="49" t="str">
        <f t="shared" si="43"/>
        <v/>
      </c>
      <c r="HO31" s="49" t="str">
        <f t="shared" si="43"/>
        <v/>
      </c>
      <c r="HP31" s="49" t="str">
        <f t="shared" si="43"/>
        <v/>
      </c>
      <c r="HQ31" s="49" t="str">
        <f t="shared" si="43"/>
        <v/>
      </c>
      <c r="HR31" s="49" t="str">
        <f t="shared" si="44"/>
        <v/>
      </c>
      <c r="HS31" s="49" t="str">
        <f t="shared" si="16"/>
        <v/>
      </c>
      <c r="HT31" s="49" t="str">
        <f t="shared" si="16"/>
        <v/>
      </c>
      <c r="HU31" s="49" t="str">
        <f t="shared" si="16"/>
        <v/>
      </c>
      <c r="HV31" s="49" t="str">
        <f t="shared" si="16"/>
        <v/>
      </c>
      <c r="HW31" s="169" t="e">
        <f t="shared" si="54"/>
        <v>#N/A</v>
      </c>
      <c r="HX31" s="169" t="e">
        <f t="shared" si="54"/>
        <v>#N/A</v>
      </c>
      <c r="HY31" s="169" t="e">
        <f t="shared" si="54"/>
        <v>#N/A</v>
      </c>
      <c r="HZ31" s="169" t="e">
        <f t="shared" si="54"/>
        <v>#N/A</v>
      </c>
      <c r="IA31" s="169" t="e">
        <f t="shared" si="45"/>
        <v>#N/A</v>
      </c>
      <c r="IB31" s="169" t="e">
        <f t="shared" si="45"/>
        <v>#N/A</v>
      </c>
      <c r="IC31" s="169" t="e">
        <f t="shared" si="45"/>
        <v>#N/A</v>
      </c>
      <c r="ID31" s="169" t="e">
        <f t="shared" si="45"/>
        <v>#N/A</v>
      </c>
      <c r="IE31" s="169" t="e">
        <f t="shared" si="45"/>
        <v>#N/A</v>
      </c>
      <c r="IF31" s="169" t="e">
        <f t="shared" si="45"/>
        <v>#N/A</v>
      </c>
      <c r="IG31" s="169" t="e">
        <f t="shared" si="45"/>
        <v>#N/A</v>
      </c>
      <c r="IH31" s="169" t="e">
        <f t="shared" si="45"/>
        <v>#N/A</v>
      </c>
      <c r="II31" s="169" t="e">
        <f t="shared" si="45"/>
        <v>#N/A</v>
      </c>
      <c r="IJ31" s="169" t="e">
        <f t="shared" si="45"/>
        <v>#N/A</v>
      </c>
      <c r="IK31" s="169" t="e">
        <f t="shared" si="45"/>
        <v>#N/A</v>
      </c>
      <c r="IL31" s="169" t="e">
        <f t="shared" si="45"/>
        <v>#N/A</v>
      </c>
      <c r="IM31" s="169" t="e">
        <f t="shared" si="45"/>
        <v>#N/A</v>
      </c>
      <c r="IN31" s="169" t="e">
        <f t="shared" si="45"/>
        <v>#N/A</v>
      </c>
      <c r="IO31" s="169" t="e">
        <f t="shared" si="45"/>
        <v>#N/A</v>
      </c>
      <c r="IP31" s="169" t="e">
        <f t="shared" si="45"/>
        <v>#N/A</v>
      </c>
      <c r="IQ31" s="169" t="e">
        <f t="shared" si="55"/>
        <v>#N/A</v>
      </c>
      <c r="IR31" s="169" t="e">
        <f t="shared" si="55"/>
        <v>#N/A</v>
      </c>
      <c r="IS31" s="169" t="e">
        <f t="shared" si="55"/>
        <v>#N/A</v>
      </c>
      <c r="IT31" s="169" t="e">
        <f t="shared" si="55"/>
        <v>#N/A</v>
      </c>
      <c r="IU31" s="169" t="e">
        <f t="shared" si="55"/>
        <v>#N/A</v>
      </c>
      <c r="IV31" s="169" t="e">
        <f t="shared" si="55"/>
        <v>#N/A</v>
      </c>
      <c r="IW31" s="169" t="e">
        <f t="shared" si="55"/>
        <v>#N/A</v>
      </c>
      <c r="IX31" s="169" t="e">
        <f t="shared" si="55"/>
        <v>#N/A</v>
      </c>
      <c r="IY31" s="169" t="e">
        <f t="shared" si="55"/>
        <v>#N/A</v>
      </c>
      <c r="IZ31" s="169" t="e">
        <f t="shared" si="55"/>
        <v>#N/A</v>
      </c>
      <c r="JA31" s="169" t="e">
        <f t="shared" si="55"/>
        <v>#N/A</v>
      </c>
      <c r="JB31" s="169" t="e">
        <f t="shared" si="55"/>
        <v>#N/A</v>
      </c>
      <c r="JC31" s="169" t="e">
        <f t="shared" si="55"/>
        <v>#N/A</v>
      </c>
      <c r="JD31" s="169" t="e">
        <f t="shared" si="55"/>
        <v>#N/A</v>
      </c>
      <c r="JE31" s="169" t="e">
        <f t="shared" si="55"/>
        <v>#N/A</v>
      </c>
      <c r="JF31" s="169" t="e">
        <f t="shared" si="55"/>
        <v>#N/A</v>
      </c>
      <c r="JG31" s="169" t="e">
        <f t="shared" si="56"/>
        <v>#N/A</v>
      </c>
      <c r="JH31" s="169" t="e">
        <f t="shared" si="56"/>
        <v>#N/A</v>
      </c>
      <c r="JI31" s="169" t="e">
        <f t="shared" si="56"/>
        <v>#N/A</v>
      </c>
      <c r="JJ31" s="169" t="e">
        <f t="shared" si="56"/>
        <v>#N/A</v>
      </c>
      <c r="JK31" s="169" t="e">
        <f t="shared" si="56"/>
        <v>#N/A</v>
      </c>
      <c r="JL31" s="169" t="e">
        <f t="shared" si="56"/>
        <v>#N/A</v>
      </c>
      <c r="JM31" s="169" t="e">
        <f t="shared" si="56"/>
        <v>#N/A</v>
      </c>
      <c r="JN31" s="169" t="e">
        <f t="shared" si="56"/>
        <v>#N/A</v>
      </c>
      <c r="JO31" s="169" t="e">
        <f t="shared" si="56"/>
        <v>#N/A</v>
      </c>
      <c r="JP31" s="169" t="e">
        <f t="shared" si="56"/>
        <v>#N/A</v>
      </c>
      <c r="JQ31" s="169" t="e">
        <f t="shared" si="56"/>
        <v>#N/A</v>
      </c>
      <c r="JR31" s="169" t="e">
        <f t="shared" si="56"/>
        <v>#N/A</v>
      </c>
      <c r="JS31" s="169" t="e">
        <f t="shared" si="56"/>
        <v>#N/A</v>
      </c>
      <c r="JT31" s="169" t="e">
        <f t="shared" si="56"/>
        <v>#N/A</v>
      </c>
      <c r="JU31" s="169" t="e">
        <f t="shared" si="56"/>
        <v>#N/A</v>
      </c>
      <c r="JV31" s="169" t="e">
        <f t="shared" si="56"/>
        <v>#N/A</v>
      </c>
      <c r="JW31" s="169" t="e">
        <f t="shared" si="46"/>
        <v>#N/A</v>
      </c>
      <c r="JX31" s="169" t="e">
        <f t="shared" si="46"/>
        <v>#N/A</v>
      </c>
      <c r="JY31" s="169" t="e">
        <f t="shared" si="46"/>
        <v>#N/A</v>
      </c>
      <c r="JZ31" s="169" t="e">
        <f t="shared" si="46"/>
        <v>#N/A</v>
      </c>
      <c r="KA31" s="169" t="e">
        <f t="shared" si="46"/>
        <v>#N/A</v>
      </c>
      <c r="KB31" s="169" t="e">
        <f t="shared" si="46"/>
        <v>#N/A</v>
      </c>
      <c r="KC31" s="169" t="e">
        <f t="shared" si="46"/>
        <v>#N/A</v>
      </c>
      <c r="KD31" s="169" t="e">
        <f t="shared" si="46"/>
        <v>#N/A</v>
      </c>
      <c r="KE31" s="169" t="e">
        <f t="shared" si="46"/>
        <v>#N/A</v>
      </c>
      <c r="KF31" s="169" t="e">
        <f t="shared" si="46"/>
        <v>#N/A</v>
      </c>
      <c r="KG31" s="169" t="e">
        <f t="shared" si="46"/>
        <v>#N/A</v>
      </c>
      <c r="KH31" s="169" t="e">
        <f t="shared" si="57"/>
        <v>#N/A</v>
      </c>
      <c r="KI31" s="169" t="e">
        <f t="shared" si="57"/>
        <v>#N/A</v>
      </c>
      <c r="KJ31" s="169" t="e">
        <f t="shared" si="57"/>
        <v>#N/A</v>
      </c>
      <c r="KK31" s="169" t="e">
        <f t="shared" si="57"/>
        <v>#N/A</v>
      </c>
      <c r="KL31" s="169" t="e">
        <f t="shared" si="57"/>
        <v>#N/A</v>
      </c>
      <c r="KM31" s="169" t="e">
        <f t="shared" si="47"/>
        <v>#N/A</v>
      </c>
      <c r="KN31" s="169" t="e">
        <f t="shared" si="47"/>
        <v>#N/A</v>
      </c>
      <c r="KO31" s="169" t="e">
        <f t="shared" si="47"/>
        <v>#N/A</v>
      </c>
      <c r="KP31" s="169" t="e">
        <f t="shared" si="47"/>
        <v>#N/A</v>
      </c>
      <c r="KQ31" s="169" t="e">
        <f t="shared" si="47"/>
        <v>#N/A</v>
      </c>
      <c r="KR31" s="169" t="e">
        <f t="shared" si="47"/>
        <v>#N/A</v>
      </c>
      <c r="KS31" s="169" t="e">
        <f t="shared" si="47"/>
        <v>#N/A</v>
      </c>
      <c r="KT31" s="169" t="e">
        <f t="shared" si="47"/>
        <v>#N/A</v>
      </c>
      <c r="KU31" s="169" t="e">
        <f t="shared" si="47"/>
        <v>#N/A</v>
      </c>
      <c r="KV31" s="169" t="e">
        <f t="shared" si="47"/>
        <v>#N/A</v>
      </c>
      <c r="KW31" s="169" t="e">
        <f t="shared" si="47"/>
        <v>#N/A</v>
      </c>
      <c r="KX31" s="169" t="e">
        <f t="shared" si="47"/>
        <v>#N/A</v>
      </c>
      <c r="KY31" s="169" t="e">
        <f t="shared" si="47"/>
        <v>#N/A</v>
      </c>
      <c r="KZ31" s="169" t="e">
        <f t="shared" si="47"/>
        <v>#N/A</v>
      </c>
      <c r="LA31" s="169" t="e">
        <f t="shared" si="47"/>
        <v>#N/A</v>
      </c>
      <c r="LB31" s="169" t="e">
        <f t="shared" si="47"/>
        <v>#N/A</v>
      </c>
      <c r="LC31" s="169" t="e">
        <f t="shared" si="58"/>
        <v>#N/A</v>
      </c>
      <c r="LD31" s="169" t="e">
        <f t="shared" si="58"/>
        <v>#N/A</v>
      </c>
      <c r="LE31" s="169" t="e">
        <f t="shared" si="58"/>
        <v>#N/A</v>
      </c>
      <c r="LF31" s="169" t="e">
        <f t="shared" si="58"/>
        <v>#N/A</v>
      </c>
      <c r="LG31" s="169" t="e">
        <f t="shared" si="58"/>
        <v>#N/A</v>
      </c>
      <c r="LH31" s="169" t="e">
        <f t="shared" si="58"/>
        <v>#N/A</v>
      </c>
      <c r="LI31" s="169" t="e">
        <f t="shared" si="58"/>
        <v>#N/A</v>
      </c>
      <c r="LJ31" s="169" t="e">
        <f t="shared" si="58"/>
        <v>#N/A</v>
      </c>
      <c r="LK31" s="169" t="e">
        <f t="shared" si="58"/>
        <v>#N/A</v>
      </c>
      <c r="LL31" s="169" t="e">
        <f t="shared" si="58"/>
        <v>#N/A</v>
      </c>
      <c r="LM31" s="169" t="e">
        <f t="shared" si="58"/>
        <v>#N/A</v>
      </c>
      <c r="LN31" s="169" t="e">
        <f t="shared" si="58"/>
        <v>#N/A</v>
      </c>
      <c r="LO31" s="169" t="e">
        <f t="shared" si="58"/>
        <v>#N/A</v>
      </c>
      <c r="LP31" s="169" t="e">
        <f t="shared" si="58"/>
        <v>#N/A</v>
      </c>
      <c r="LQ31" s="169" t="e">
        <f t="shared" si="58"/>
        <v>#N/A</v>
      </c>
      <c r="LR31" s="169" t="e">
        <f t="shared" si="58"/>
        <v>#N/A</v>
      </c>
      <c r="LS31" s="169" t="e">
        <f t="shared" si="59"/>
        <v>#N/A</v>
      </c>
      <c r="LT31" s="169" t="e">
        <f t="shared" si="59"/>
        <v>#N/A</v>
      </c>
      <c r="LU31" s="169" t="e">
        <f t="shared" si="59"/>
        <v>#N/A</v>
      </c>
      <c r="LV31" s="169" t="e">
        <f t="shared" si="59"/>
        <v>#N/A</v>
      </c>
      <c r="LW31" s="169" t="e">
        <f t="shared" si="59"/>
        <v>#N/A</v>
      </c>
      <c r="LX31" s="169" t="e">
        <f t="shared" si="59"/>
        <v>#N/A</v>
      </c>
      <c r="LY31" s="169" t="e">
        <f t="shared" si="59"/>
        <v>#N/A</v>
      </c>
      <c r="LZ31" s="169" t="e">
        <f t="shared" si="59"/>
        <v>#N/A</v>
      </c>
      <c r="MA31" s="169" t="e">
        <f t="shared" si="59"/>
        <v>#N/A</v>
      </c>
      <c r="MB31" s="169" t="e">
        <f t="shared" si="59"/>
        <v>#N/A</v>
      </c>
      <c r="MC31" s="169" t="e">
        <f t="shared" si="59"/>
        <v>#N/A</v>
      </c>
      <c r="MD31" s="169" t="e">
        <f t="shared" si="59"/>
        <v>#N/A</v>
      </c>
      <c r="ME31" s="169" t="e">
        <f t="shared" si="59"/>
        <v>#N/A</v>
      </c>
      <c r="MF31" s="169" t="e">
        <f t="shared" si="59"/>
        <v>#N/A</v>
      </c>
      <c r="MG31" s="169" t="e">
        <f t="shared" si="59"/>
        <v>#N/A</v>
      </c>
      <c r="MH31" s="169" t="e">
        <f t="shared" si="59"/>
        <v>#N/A</v>
      </c>
      <c r="MI31" s="169" t="e">
        <f t="shared" si="48"/>
        <v>#N/A</v>
      </c>
      <c r="MJ31" s="169" t="e">
        <f t="shared" si="48"/>
        <v>#N/A</v>
      </c>
      <c r="MK31" s="169" t="e">
        <f t="shared" si="48"/>
        <v>#N/A</v>
      </c>
      <c r="ML31" s="169" t="e">
        <f t="shared" si="48"/>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60"/>
        <v>#N/A</v>
      </c>
      <c r="MU31" s="169" t="e">
        <f t="shared" si="60"/>
        <v>#N/A</v>
      </c>
      <c r="MV31" s="169" t="e">
        <f t="shared" si="60"/>
        <v>#N/A</v>
      </c>
      <c r="MW31" s="169" t="e">
        <f t="shared" si="60"/>
        <v>#N/A</v>
      </c>
      <c r="MX31" s="169" t="e">
        <f t="shared" si="60"/>
        <v>#N/A</v>
      </c>
      <c r="MY31" s="169" t="e">
        <f t="shared" si="49"/>
        <v>#N/A</v>
      </c>
      <c r="MZ31" s="169" t="e">
        <f t="shared" si="49"/>
        <v>#N/A</v>
      </c>
      <c r="NA31" s="169" t="e">
        <f t="shared" si="49"/>
        <v>#N/A</v>
      </c>
      <c r="NB31" s="169" t="e">
        <f t="shared" si="49"/>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61"/>
        <v>#N/A</v>
      </c>
      <c r="NP31" s="169" t="e">
        <f t="shared" si="61"/>
        <v>#N/A</v>
      </c>
      <c r="NQ31" s="169" t="e">
        <f t="shared" si="61"/>
        <v>#N/A</v>
      </c>
      <c r="NR31" s="169" t="e">
        <f t="shared" si="61"/>
        <v>#N/A</v>
      </c>
      <c r="NS31" s="169" t="e">
        <f t="shared" si="61"/>
        <v>#N/A</v>
      </c>
      <c r="NT31" s="169" t="e">
        <f t="shared" si="61"/>
        <v>#N/A</v>
      </c>
      <c r="NU31" s="169" t="e">
        <f t="shared" si="61"/>
        <v>#N/A</v>
      </c>
      <c r="NV31" s="169" t="e">
        <f t="shared" si="61"/>
        <v>#N/A</v>
      </c>
      <c r="NW31" s="169" t="e">
        <f t="shared" si="61"/>
        <v>#N/A</v>
      </c>
      <c r="NX31" s="169" t="e">
        <f t="shared" si="61"/>
        <v>#N/A</v>
      </c>
      <c r="NY31" s="169" t="e">
        <f t="shared" si="61"/>
        <v>#N/A</v>
      </c>
      <c r="NZ31" s="169" t="e">
        <f t="shared" si="61"/>
        <v>#N/A</v>
      </c>
      <c r="OA31" s="169" t="e">
        <f t="shared" si="61"/>
        <v>#N/A</v>
      </c>
      <c r="OB31" s="169" t="e">
        <f t="shared" si="61"/>
        <v>#N/A</v>
      </c>
      <c r="OC31" s="169" t="e">
        <f t="shared" si="61"/>
        <v>#N/A</v>
      </c>
      <c r="OD31" s="169" t="e">
        <f t="shared" si="61"/>
        <v>#N/A</v>
      </c>
      <c r="OE31" s="169" t="e">
        <f t="shared" si="62"/>
        <v>#N/A</v>
      </c>
      <c r="OF31" s="169" t="e">
        <f t="shared" si="62"/>
        <v>#N/A</v>
      </c>
      <c r="OG31" s="169" t="e">
        <f t="shared" si="62"/>
        <v>#N/A</v>
      </c>
      <c r="OH31" s="169" t="e">
        <f t="shared" si="62"/>
        <v>#N/A</v>
      </c>
      <c r="OI31" s="169" t="e">
        <f t="shared" si="62"/>
        <v>#N/A</v>
      </c>
      <c r="OJ31" s="169" t="e">
        <f t="shared" si="62"/>
        <v>#N/A</v>
      </c>
      <c r="OK31" s="169" t="e">
        <f t="shared" si="62"/>
        <v>#N/A</v>
      </c>
      <c r="OL31" s="169" t="e">
        <f t="shared" si="62"/>
        <v>#N/A</v>
      </c>
      <c r="OM31" s="169" t="e">
        <f t="shared" si="62"/>
        <v>#N/A</v>
      </c>
      <c r="ON31" s="169" t="e">
        <f t="shared" si="62"/>
        <v>#N/A</v>
      </c>
      <c r="OO31" s="169" t="e">
        <f t="shared" si="62"/>
        <v>#N/A</v>
      </c>
      <c r="OP31" s="169" t="e">
        <f t="shared" si="62"/>
        <v>#N/A</v>
      </c>
      <c r="OQ31" s="169" t="e">
        <f t="shared" si="62"/>
        <v>#N/A</v>
      </c>
      <c r="OR31" s="169" t="e">
        <f t="shared" si="62"/>
        <v>#N/A</v>
      </c>
      <c r="OS31" s="169" t="e">
        <f t="shared" si="62"/>
        <v>#N/A</v>
      </c>
      <c r="OT31" s="169" t="e">
        <f t="shared" si="62"/>
        <v>#N/A</v>
      </c>
      <c r="OU31" s="169" t="e">
        <f t="shared" si="50"/>
        <v>#N/A</v>
      </c>
      <c r="OV31" s="169" t="e">
        <f t="shared" si="50"/>
        <v>#N/A</v>
      </c>
      <c r="OW31" s="169" t="e">
        <f t="shared" si="50"/>
        <v>#N/A</v>
      </c>
      <c r="OX31" s="169" t="e">
        <f t="shared" si="50"/>
        <v>#N/A</v>
      </c>
      <c r="OY31" s="169" t="e">
        <f t="shared" si="50"/>
        <v>#N/A</v>
      </c>
      <c r="OZ31" s="169" t="e">
        <f t="shared" si="50"/>
        <v>#N/A</v>
      </c>
      <c r="PA31" s="169" t="e">
        <f t="shared" si="50"/>
        <v>#N/A</v>
      </c>
      <c r="PB31" s="169" t="e">
        <f t="shared" si="50"/>
        <v>#N/A</v>
      </c>
      <c r="PC31" s="169" t="e">
        <f t="shared" si="50"/>
        <v>#N/A</v>
      </c>
      <c r="PD31" s="169" t="e">
        <f t="shared" si="50"/>
        <v>#N/A</v>
      </c>
      <c r="PE31" s="169" t="e">
        <f t="shared" si="50"/>
        <v>#N/A</v>
      </c>
      <c r="PF31" s="169" t="e">
        <f t="shared" si="63"/>
        <v>#N/A</v>
      </c>
      <c r="PG31" s="169" t="e">
        <f t="shared" si="63"/>
        <v>#N/A</v>
      </c>
      <c r="PH31" s="169" t="e">
        <f t="shared" si="63"/>
        <v>#N/A</v>
      </c>
      <c r="PI31" s="169" t="e">
        <f t="shared" si="63"/>
        <v>#N/A</v>
      </c>
      <c r="PJ31" s="169" t="e">
        <f t="shared" si="63"/>
        <v>#N/A</v>
      </c>
      <c r="PK31" s="169" t="e">
        <f t="shared" si="63"/>
        <v>#N/A</v>
      </c>
      <c r="PL31" s="169" t="e">
        <f t="shared" si="63"/>
        <v>#N/A</v>
      </c>
      <c r="PM31" s="169" t="e">
        <f t="shared" si="63"/>
        <v>#N/A</v>
      </c>
      <c r="PN31" s="169" t="e">
        <f t="shared" si="63"/>
        <v>#N/A</v>
      </c>
      <c r="PO31" s="169" t="e">
        <f t="shared" si="63"/>
        <v>#N/A</v>
      </c>
    </row>
    <row r="32" spans="1:431" hidden="1" x14ac:dyDescent="0.75">
      <c r="A32" s="390"/>
      <c r="B32" s="396" t="str">
        <f>IF($R32="","",ROUND(_xlfn.NORM.INV(ABS(VLOOKUP($T$1,VLookups!$A$43:$B$44,2,FALSE)-B$2),$N32,$R32),0))</f>
        <v/>
      </c>
      <c r="C32" s="403" t="str">
        <f>IF(OR(D31="",B32=""),"",WORKDAY(C31,B31,$B$109:$B$148))</f>
        <v/>
      </c>
      <c r="D32" s="404" t="str">
        <f>IFERROR(IF(B32="","",WORKDAY(C32,B32-1,$B$109:$B$148)),"")</f>
        <v/>
      </c>
      <c r="E32" s="109"/>
      <c r="F32" s="117"/>
      <c r="G32" s="122" t="str">
        <f t="shared" si="30"/>
        <v/>
      </c>
      <c r="H32" s="95"/>
      <c r="I32" s="122" t="str">
        <f t="shared" si="31"/>
        <v/>
      </c>
      <c r="J32" s="117"/>
      <c r="K32" s="110"/>
      <c r="L32" s="124" t="str">
        <f t="shared" si="0"/>
        <v/>
      </c>
      <c r="M32" s="124" t="str">
        <f t="shared" si="1"/>
        <v/>
      </c>
      <c r="N32" s="73" t="str">
        <f t="shared" si="32"/>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69"/>
        <v/>
      </c>
      <c r="AE32" s="49" t="str">
        <f t="shared" si="69"/>
        <v/>
      </c>
      <c r="AF32" s="49" t="str">
        <f t="shared" si="69"/>
        <v/>
      </c>
      <c r="AG32" s="49" t="str">
        <f t="shared" si="69"/>
        <v/>
      </c>
      <c r="AH32" s="49" t="str">
        <f t="shared" si="69"/>
        <v/>
      </c>
      <c r="AI32" s="49" t="str">
        <f t="shared" si="69"/>
        <v/>
      </c>
      <c r="AJ32" s="49" t="str">
        <f t="shared" si="69"/>
        <v/>
      </c>
      <c r="AK32" s="49" t="str">
        <f t="shared" si="69"/>
        <v/>
      </c>
      <c r="AL32" s="49" t="str">
        <f t="shared" si="69"/>
        <v/>
      </c>
      <c r="AM32" s="49" t="str">
        <f t="shared" si="69"/>
        <v/>
      </c>
      <c r="AN32" s="49" t="str">
        <f t="shared" si="69"/>
        <v/>
      </c>
      <c r="AO32" s="49" t="str">
        <f t="shared" si="69"/>
        <v/>
      </c>
      <c r="AP32" s="49" t="str">
        <f t="shared" si="69"/>
        <v/>
      </c>
      <c r="AQ32" s="49" t="str">
        <f t="shared" si="69"/>
        <v/>
      </c>
      <c r="AR32" s="49" t="str">
        <f t="shared" si="69"/>
        <v/>
      </c>
      <c r="AS32" s="49" t="str">
        <f t="shared" si="69"/>
        <v/>
      </c>
      <c r="AT32" s="49" t="str">
        <f t="shared" si="65"/>
        <v/>
      </c>
      <c r="AU32" s="49" t="str">
        <f t="shared" si="65"/>
        <v/>
      </c>
      <c r="AV32" s="49" t="str">
        <f t="shared" si="65"/>
        <v/>
      </c>
      <c r="AW32" s="49" t="str">
        <f t="shared" si="65"/>
        <v/>
      </c>
      <c r="AX32" s="49" t="str">
        <f t="shared" si="65"/>
        <v/>
      </c>
      <c r="AY32" s="49" t="str">
        <f t="shared" si="65"/>
        <v/>
      </c>
      <c r="AZ32" s="49" t="str">
        <f t="shared" si="65"/>
        <v/>
      </c>
      <c r="BA32" s="49" t="str">
        <f t="shared" si="65"/>
        <v/>
      </c>
      <c r="BB32" s="49" t="str">
        <f t="shared" si="65"/>
        <v/>
      </c>
      <c r="BC32" s="49" t="str">
        <f t="shared" si="65"/>
        <v/>
      </c>
      <c r="BD32" s="49" t="str">
        <f t="shared" si="65"/>
        <v/>
      </c>
      <c r="BE32" s="49" t="str">
        <f t="shared" si="66"/>
        <v/>
      </c>
      <c r="BF32" s="49" t="str">
        <f t="shared" si="66"/>
        <v/>
      </c>
      <c r="BG32" s="49" t="str">
        <f t="shared" si="66"/>
        <v/>
      </c>
      <c r="BH32" s="49" t="str">
        <f t="shared" si="66"/>
        <v/>
      </c>
      <c r="BI32" s="49" t="str">
        <f t="shared" si="66"/>
        <v/>
      </c>
      <c r="BJ32" s="49" t="str">
        <f t="shared" si="66"/>
        <v/>
      </c>
      <c r="BK32" s="49" t="str">
        <f t="shared" si="66"/>
        <v/>
      </c>
      <c r="BL32" s="49" t="str">
        <f t="shared" si="66"/>
        <v/>
      </c>
      <c r="BM32" s="49" t="str">
        <f t="shared" si="66"/>
        <v/>
      </c>
      <c r="BN32" s="49" t="str">
        <f t="shared" si="66"/>
        <v/>
      </c>
      <c r="BO32" s="49" t="str">
        <f t="shared" si="66"/>
        <v/>
      </c>
      <c r="BP32" s="49" t="str">
        <f t="shared" si="66"/>
        <v/>
      </c>
      <c r="BQ32" s="49" t="str">
        <f t="shared" si="66"/>
        <v/>
      </c>
      <c r="BR32" s="49" t="str">
        <f t="shared" si="66"/>
        <v/>
      </c>
      <c r="BS32" s="49" t="str">
        <f t="shared" si="66"/>
        <v/>
      </c>
      <c r="BT32" s="49" t="str">
        <f t="shared" si="66"/>
        <v/>
      </c>
      <c r="BU32" s="49" t="str">
        <f t="shared" si="67"/>
        <v/>
      </c>
      <c r="BV32" s="49" t="str">
        <f t="shared" si="67"/>
        <v/>
      </c>
      <c r="BW32" s="49" t="str">
        <f t="shared" si="67"/>
        <v/>
      </c>
      <c r="BX32" s="49" t="str">
        <f t="shared" si="67"/>
        <v/>
      </c>
      <c r="BY32" s="49" t="str">
        <f t="shared" si="67"/>
        <v/>
      </c>
      <c r="BZ32" s="49" t="str">
        <f t="shared" si="67"/>
        <v/>
      </c>
      <c r="CA32" s="49" t="str">
        <f t="shared" si="67"/>
        <v/>
      </c>
      <c r="CB32" s="49" t="str">
        <f t="shared" si="67"/>
        <v/>
      </c>
      <c r="CC32" s="49" t="str">
        <f t="shared" si="67"/>
        <v/>
      </c>
      <c r="CD32" s="49" t="str">
        <f t="shared" si="67"/>
        <v/>
      </c>
      <c r="CE32" s="49" t="str">
        <f t="shared" si="67"/>
        <v/>
      </c>
      <c r="CF32" s="49" t="str">
        <f t="shared" si="67"/>
        <v/>
      </c>
      <c r="CG32" s="49" t="str">
        <f t="shared" si="67"/>
        <v/>
      </c>
      <c r="CH32" s="49" t="str">
        <f t="shared" si="67"/>
        <v/>
      </c>
      <c r="CI32" s="49" t="str">
        <f t="shared" si="67"/>
        <v/>
      </c>
      <c r="CJ32" s="49" t="str">
        <f t="shared" si="67"/>
        <v/>
      </c>
      <c r="CK32" s="49" t="str">
        <f t="shared" si="68"/>
        <v/>
      </c>
      <c r="CL32" s="49" t="str">
        <f t="shared" si="68"/>
        <v/>
      </c>
      <c r="CM32" s="49" t="str">
        <f t="shared" si="68"/>
        <v/>
      </c>
      <c r="CN32" s="49" t="str">
        <f t="shared" si="68"/>
        <v/>
      </c>
      <c r="CO32" s="49" t="str">
        <f t="shared" si="68"/>
        <v/>
      </c>
      <c r="CP32" s="49" t="str">
        <f t="shared" si="68"/>
        <v/>
      </c>
      <c r="CQ32" s="49" t="str">
        <f t="shared" si="68"/>
        <v/>
      </c>
      <c r="CR32" s="49" t="str">
        <f t="shared" si="68"/>
        <v/>
      </c>
      <c r="CS32" s="49" t="str">
        <f t="shared" si="68"/>
        <v/>
      </c>
      <c r="CT32" s="49" t="str">
        <f t="shared" si="68"/>
        <v/>
      </c>
      <c r="CU32" s="49" t="str">
        <f t="shared" si="68"/>
        <v/>
      </c>
      <c r="CV32" s="49" t="str">
        <f t="shared" si="68"/>
        <v/>
      </c>
      <c r="CW32" s="49" t="str">
        <f t="shared" si="68"/>
        <v/>
      </c>
      <c r="CX32" s="49" t="str">
        <f t="shared" si="68"/>
        <v/>
      </c>
      <c r="CY32" s="49" t="str">
        <f t="shared" si="68"/>
        <v/>
      </c>
      <c r="CZ32" s="49" t="str">
        <f t="shared" si="68"/>
        <v/>
      </c>
      <c r="DA32" s="49" t="str">
        <f t="shared" si="51"/>
        <v/>
      </c>
      <c r="DB32" s="49" t="str">
        <f t="shared" si="51"/>
        <v/>
      </c>
      <c r="DC32" s="49" t="str">
        <f t="shared" si="51"/>
        <v/>
      </c>
      <c r="DD32" s="49" t="str">
        <f t="shared" si="51"/>
        <v/>
      </c>
      <c r="DE32" s="49" t="str">
        <f t="shared" si="51"/>
        <v/>
      </c>
      <c r="DF32" s="49" t="str">
        <f t="shared" si="51"/>
        <v/>
      </c>
      <c r="DG32" s="49" t="str">
        <f t="shared" si="38"/>
        <v/>
      </c>
      <c r="DH32" s="49" t="str">
        <f t="shared" si="38"/>
        <v/>
      </c>
      <c r="DI32" s="49" t="str">
        <f t="shared" si="38"/>
        <v/>
      </c>
      <c r="DJ32" s="49" t="str">
        <f t="shared" si="38"/>
        <v/>
      </c>
      <c r="DK32" s="49" t="str">
        <f t="shared" si="38"/>
        <v/>
      </c>
      <c r="DL32" s="49" t="str">
        <f t="shared" si="38"/>
        <v/>
      </c>
      <c r="DM32" s="49" t="str">
        <f t="shared" si="38"/>
        <v/>
      </c>
      <c r="DN32" s="49" t="str">
        <f t="shared" si="38"/>
        <v/>
      </c>
      <c r="DO32" s="49" t="str">
        <f t="shared" si="38"/>
        <v/>
      </c>
      <c r="DP32" s="49" t="str">
        <f t="shared" si="38"/>
        <v/>
      </c>
      <c r="DQ32" s="49" t="str">
        <f t="shared" si="38"/>
        <v/>
      </c>
      <c r="DR32" s="49" t="str">
        <f t="shared" si="38"/>
        <v/>
      </c>
      <c r="DS32" s="49" t="str">
        <f t="shared" si="38"/>
        <v/>
      </c>
      <c r="DT32" s="49" t="str">
        <f t="shared" si="38"/>
        <v/>
      </c>
      <c r="DU32" s="49" t="str">
        <f t="shared" si="38"/>
        <v/>
      </c>
      <c r="DV32" s="49" t="str">
        <f t="shared" si="52"/>
        <v/>
      </c>
      <c r="DW32" s="49" t="str">
        <f t="shared" si="52"/>
        <v/>
      </c>
      <c r="DX32" s="49" t="str">
        <f t="shared" si="52"/>
        <v/>
      </c>
      <c r="DY32" s="49" t="str">
        <f t="shared" si="52"/>
        <v/>
      </c>
      <c r="DZ32" s="183" t="str">
        <f t="shared" si="35"/>
        <v/>
      </c>
      <c r="EA32" s="49" t="str">
        <f t="shared" si="53"/>
        <v/>
      </c>
      <c r="EB32" s="49" t="str">
        <f t="shared" si="53"/>
        <v/>
      </c>
      <c r="EC32" s="49" t="str">
        <f t="shared" si="53"/>
        <v/>
      </c>
      <c r="ED32" s="49" t="str">
        <f t="shared" si="53"/>
        <v/>
      </c>
      <c r="EE32" s="49" t="str">
        <f t="shared" si="53"/>
        <v/>
      </c>
      <c r="EF32" s="49" t="str">
        <f t="shared" si="53"/>
        <v/>
      </c>
      <c r="EG32" s="49" t="str">
        <f t="shared" si="53"/>
        <v/>
      </c>
      <c r="EH32" s="49" t="str">
        <f t="shared" si="53"/>
        <v/>
      </c>
      <c r="EI32" s="49" t="str">
        <f t="shared" si="53"/>
        <v/>
      </c>
      <c r="EJ32" s="49" t="str">
        <f t="shared" si="53"/>
        <v/>
      </c>
      <c r="EK32" s="49" t="str">
        <f t="shared" si="53"/>
        <v/>
      </c>
      <c r="EL32" s="49" t="str">
        <f t="shared" si="53"/>
        <v/>
      </c>
      <c r="EM32" s="49" t="str">
        <f t="shared" si="53"/>
        <v/>
      </c>
      <c r="EN32" s="49" t="str">
        <f t="shared" si="53"/>
        <v/>
      </c>
      <c r="EO32" s="49" t="str">
        <f t="shared" si="53"/>
        <v/>
      </c>
      <c r="EP32" s="49" t="str">
        <f t="shared" si="39"/>
        <v/>
      </c>
      <c r="EQ32" s="49" t="str">
        <f t="shared" si="39"/>
        <v/>
      </c>
      <c r="ER32" s="49" t="str">
        <f t="shared" si="39"/>
        <v/>
      </c>
      <c r="ES32" s="49" t="str">
        <f t="shared" si="39"/>
        <v/>
      </c>
      <c r="ET32" s="49" t="str">
        <f t="shared" si="39"/>
        <v/>
      </c>
      <c r="EU32" s="49" t="str">
        <f t="shared" si="39"/>
        <v/>
      </c>
      <c r="EV32" s="49" t="str">
        <f t="shared" si="39"/>
        <v/>
      </c>
      <c r="EW32" s="49" t="str">
        <f t="shared" si="39"/>
        <v/>
      </c>
      <c r="EX32" s="49" t="str">
        <f t="shared" si="39"/>
        <v/>
      </c>
      <c r="EY32" s="49" t="str">
        <f t="shared" si="39"/>
        <v/>
      </c>
      <c r="EZ32" s="49" t="str">
        <f t="shared" si="39"/>
        <v/>
      </c>
      <c r="FA32" s="49" t="str">
        <f t="shared" si="39"/>
        <v/>
      </c>
      <c r="FB32" s="49" t="str">
        <f t="shared" si="39"/>
        <v/>
      </c>
      <c r="FC32" s="49" t="str">
        <f t="shared" si="39"/>
        <v/>
      </c>
      <c r="FD32" s="49" t="str">
        <f t="shared" si="39"/>
        <v/>
      </c>
      <c r="FE32" s="49" t="str">
        <f t="shared" si="39"/>
        <v/>
      </c>
      <c r="FF32" s="49" t="str">
        <f t="shared" si="40"/>
        <v/>
      </c>
      <c r="FG32" s="49" t="str">
        <f t="shared" si="40"/>
        <v/>
      </c>
      <c r="FH32" s="49" t="str">
        <f t="shared" si="40"/>
        <v/>
      </c>
      <c r="FI32" s="49" t="str">
        <f t="shared" si="40"/>
        <v/>
      </c>
      <c r="FJ32" s="49" t="str">
        <f t="shared" si="40"/>
        <v/>
      </c>
      <c r="FK32" s="49" t="str">
        <f t="shared" si="40"/>
        <v/>
      </c>
      <c r="FL32" s="49" t="str">
        <f t="shared" si="40"/>
        <v/>
      </c>
      <c r="FM32" s="49" t="str">
        <f t="shared" si="40"/>
        <v/>
      </c>
      <c r="FN32" s="49" t="str">
        <f t="shared" si="40"/>
        <v/>
      </c>
      <c r="FO32" s="49" t="str">
        <f t="shared" si="40"/>
        <v/>
      </c>
      <c r="FP32" s="49" t="str">
        <f t="shared" si="40"/>
        <v/>
      </c>
      <c r="FQ32" s="49" t="str">
        <f t="shared" si="40"/>
        <v/>
      </c>
      <c r="FR32" s="49" t="str">
        <f t="shared" si="40"/>
        <v/>
      </c>
      <c r="FS32" s="49" t="str">
        <f t="shared" si="40"/>
        <v/>
      </c>
      <c r="FT32" s="49" t="str">
        <f t="shared" si="40"/>
        <v/>
      </c>
      <c r="FU32" s="49" t="str">
        <f t="shared" si="40"/>
        <v/>
      </c>
      <c r="FV32" s="49" t="str">
        <f t="shared" si="41"/>
        <v/>
      </c>
      <c r="FW32" s="49" t="str">
        <f t="shared" si="41"/>
        <v/>
      </c>
      <c r="FX32" s="49" t="str">
        <f t="shared" si="41"/>
        <v/>
      </c>
      <c r="FY32" s="49" t="str">
        <f t="shared" si="41"/>
        <v/>
      </c>
      <c r="FZ32" s="49" t="str">
        <f t="shared" si="41"/>
        <v/>
      </c>
      <c r="GA32" s="49" t="str">
        <f t="shared" si="41"/>
        <v/>
      </c>
      <c r="GB32" s="49" t="str">
        <f t="shared" si="41"/>
        <v/>
      </c>
      <c r="GC32" s="49" t="str">
        <f t="shared" si="41"/>
        <v/>
      </c>
      <c r="GD32" s="49" t="str">
        <f t="shared" si="41"/>
        <v/>
      </c>
      <c r="GE32" s="49" t="str">
        <f t="shared" si="41"/>
        <v/>
      </c>
      <c r="GF32" s="49" t="str">
        <f t="shared" si="41"/>
        <v/>
      </c>
      <c r="GG32" s="49" t="str">
        <f t="shared" si="41"/>
        <v/>
      </c>
      <c r="GH32" s="49" t="str">
        <f t="shared" si="41"/>
        <v/>
      </c>
      <c r="GI32" s="49" t="str">
        <f t="shared" si="41"/>
        <v/>
      </c>
      <c r="GJ32" s="49" t="str">
        <f t="shared" si="41"/>
        <v/>
      </c>
      <c r="GK32" s="49" t="str">
        <f t="shared" si="41"/>
        <v/>
      </c>
      <c r="GL32" s="49" t="str">
        <f t="shared" si="42"/>
        <v/>
      </c>
      <c r="GM32" s="49" t="str">
        <f t="shared" si="42"/>
        <v/>
      </c>
      <c r="GN32" s="49" t="str">
        <f t="shared" si="42"/>
        <v/>
      </c>
      <c r="GO32" s="49" t="str">
        <f t="shared" si="42"/>
        <v/>
      </c>
      <c r="GP32" s="49" t="str">
        <f t="shared" si="42"/>
        <v/>
      </c>
      <c r="GQ32" s="49" t="str">
        <f t="shared" si="42"/>
        <v/>
      </c>
      <c r="GR32" s="49" t="str">
        <f t="shared" si="42"/>
        <v/>
      </c>
      <c r="GS32" s="49" t="str">
        <f t="shared" si="42"/>
        <v/>
      </c>
      <c r="GT32" s="49" t="str">
        <f t="shared" si="42"/>
        <v/>
      </c>
      <c r="GU32" s="49" t="str">
        <f t="shared" si="42"/>
        <v/>
      </c>
      <c r="GV32" s="49" t="str">
        <f t="shared" si="42"/>
        <v/>
      </c>
      <c r="GW32" s="49" t="str">
        <f t="shared" si="42"/>
        <v/>
      </c>
      <c r="GX32" s="49" t="str">
        <f t="shared" si="42"/>
        <v/>
      </c>
      <c r="GY32" s="49" t="str">
        <f t="shared" si="42"/>
        <v/>
      </c>
      <c r="GZ32" s="49" t="str">
        <f t="shared" si="42"/>
        <v/>
      </c>
      <c r="HA32" s="49" t="str">
        <f t="shared" si="42"/>
        <v/>
      </c>
      <c r="HB32" s="49" t="str">
        <f t="shared" si="43"/>
        <v/>
      </c>
      <c r="HC32" s="49" t="str">
        <f t="shared" si="43"/>
        <v/>
      </c>
      <c r="HD32" s="49" t="str">
        <f t="shared" si="43"/>
        <v/>
      </c>
      <c r="HE32" s="49" t="str">
        <f t="shared" si="43"/>
        <v/>
      </c>
      <c r="HF32" s="49" t="str">
        <f t="shared" si="43"/>
        <v/>
      </c>
      <c r="HG32" s="49" t="str">
        <f t="shared" si="43"/>
        <v/>
      </c>
      <c r="HH32" s="49" t="str">
        <f t="shared" si="43"/>
        <v/>
      </c>
      <c r="HI32" s="49" t="str">
        <f t="shared" si="43"/>
        <v/>
      </c>
      <c r="HJ32" s="49" t="str">
        <f t="shared" si="43"/>
        <v/>
      </c>
      <c r="HK32" s="49" t="str">
        <f t="shared" si="43"/>
        <v/>
      </c>
      <c r="HL32" s="49" t="str">
        <f t="shared" si="43"/>
        <v/>
      </c>
      <c r="HM32" s="49" t="str">
        <f t="shared" si="43"/>
        <v/>
      </c>
      <c r="HN32" s="49" t="str">
        <f t="shared" si="43"/>
        <v/>
      </c>
      <c r="HO32" s="49" t="str">
        <f t="shared" si="43"/>
        <v/>
      </c>
      <c r="HP32" s="49" t="str">
        <f t="shared" si="43"/>
        <v/>
      </c>
      <c r="HQ32" s="49" t="str">
        <f t="shared" si="43"/>
        <v/>
      </c>
      <c r="HR32" s="49" t="str">
        <f t="shared" si="44"/>
        <v/>
      </c>
      <c r="HS32" s="49" t="str">
        <f t="shared" si="16"/>
        <v/>
      </c>
      <c r="HT32" s="49" t="str">
        <f t="shared" si="16"/>
        <v/>
      </c>
      <c r="HU32" s="49" t="str">
        <f t="shared" si="16"/>
        <v/>
      </c>
      <c r="HV32" s="49" t="str">
        <f t="shared" si="16"/>
        <v/>
      </c>
      <c r="HW32" s="169" t="e">
        <f t="shared" si="54"/>
        <v>#N/A</v>
      </c>
      <c r="HX32" s="169" t="e">
        <f t="shared" si="54"/>
        <v>#N/A</v>
      </c>
      <c r="HY32" s="169" t="e">
        <f t="shared" si="54"/>
        <v>#N/A</v>
      </c>
      <c r="HZ32" s="169" t="e">
        <f t="shared" si="54"/>
        <v>#N/A</v>
      </c>
      <c r="IA32" s="169" t="e">
        <f t="shared" si="45"/>
        <v>#N/A</v>
      </c>
      <c r="IB32" s="169" t="e">
        <f t="shared" si="45"/>
        <v>#N/A</v>
      </c>
      <c r="IC32" s="169" t="e">
        <f t="shared" si="45"/>
        <v>#N/A</v>
      </c>
      <c r="ID32" s="169" t="e">
        <f t="shared" si="45"/>
        <v>#N/A</v>
      </c>
      <c r="IE32" s="169" t="e">
        <f t="shared" si="45"/>
        <v>#N/A</v>
      </c>
      <c r="IF32" s="169" t="e">
        <f t="shared" si="45"/>
        <v>#N/A</v>
      </c>
      <c r="IG32" s="169" t="e">
        <f t="shared" si="45"/>
        <v>#N/A</v>
      </c>
      <c r="IH32" s="169" t="e">
        <f t="shared" si="45"/>
        <v>#N/A</v>
      </c>
      <c r="II32" s="169" t="e">
        <f t="shared" si="45"/>
        <v>#N/A</v>
      </c>
      <c r="IJ32" s="169" t="e">
        <f t="shared" si="45"/>
        <v>#N/A</v>
      </c>
      <c r="IK32" s="169" t="e">
        <f t="shared" si="45"/>
        <v>#N/A</v>
      </c>
      <c r="IL32" s="169" t="e">
        <f t="shared" si="45"/>
        <v>#N/A</v>
      </c>
      <c r="IM32" s="169" t="e">
        <f t="shared" si="45"/>
        <v>#N/A</v>
      </c>
      <c r="IN32" s="169" t="e">
        <f t="shared" si="45"/>
        <v>#N/A</v>
      </c>
      <c r="IO32" s="169" t="e">
        <f t="shared" si="45"/>
        <v>#N/A</v>
      </c>
      <c r="IP32" s="169" t="e">
        <f t="shared" si="45"/>
        <v>#N/A</v>
      </c>
      <c r="IQ32" s="169" t="e">
        <f t="shared" si="55"/>
        <v>#N/A</v>
      </c>
      <c r="IR32" s="169" t="e">
        <f t="shared" si="55"/>
        <v>#N/A</v>
      </c>
      <c r="IS32" s="169" t="e">
        <f t="shared" si="55"/>
        <v>#N/A</v>
      </c>
      <c r="IT32" s="169" t="e">
        <f t="shared" si="55"/>
        <v>#N/A</v>
      </c>
      <c r="IU32" s="169" t="e">
        <f t="shared" si="55"/>
        <v>#N/A</v>
      </c>
      <c r="IV32" s="169" t="e">
        <f t="shared" si="55"/>
        <v>#N/A</v>
      </c>
      <c r="IW32" s="169" t="e">
        <f t="shared" si="55"/>
        <v>#N/A</v>
      </c>
      <c r="IX32" s="169" t="e">
        <f t="shared" si="55"/>
        <v>#N/A</v>
      </c>
      <c r="IY32" s="169" t="e">
        <f t="shared" si="55"/>
        <v>#N/A</v>
      </c>
      <c r="IZ32" s="169" t="e">
        <f t="shared" si="55"/>
        <v>#N/A</v>
      </c>
      <c r="JA32" s="169" t="e">
        <f t="shared" si="55"/>
        <v>#N/A</v>
      </c>
      <c r="JB32" s="169" t="e">
        <f t="shared" si="55"/>
        <v>#N/A</v>
      </c>
      <c r="JC32" s="169" t="e">
        <f t="shared" si="55"/>
        <v>#N/A</v>
      </c>
      <c r="JD32" s="169" t="e">
        <f t="shared" si="55"/>
        <v>#N/A</v>
      </c>
      <c r="JE32" s="169" t="e">
        <f t="shared" si="55"/>
        <v>#N/A</v>
      </c>
      <c r="JF32" s="169" t="e">
        <f t="shared" si="55"/>
        <v>#N/A</v>
      </c>
      <c r="JG32" s="169" t="e">
        <f t="shared" si="56"/>
        <v>#N/A</v>
      </c>
      <c r="JH32" s="169" t="e">
        <f t="shared" si="56"/>
        <v>#N/A</v>
      </c>
      <c r="JI32" s="169" t="e">
        <f t="shared" si="56"/>
        <v>#N/A</v>
      </c>
      <c r="JJ32" s="169" t="e">
        <f t="shared" si="56"/>
        <v>#N/A</v>
      </c>
      <c r="JK32" s="169" t="e">
        <f t="shared" si="56"/>
        <v>#N/A</v>
      </c>
      <c r="JL32" s="169" t="e">
        <f t="shared" si="56"/>
        <v>#N/A</v>
      </c>
      <c r="JM32" s="169" t="e">
        <f t="shared" si="56"/>
        <v>#N/A</v>
      </c>
      <c r="JN32" s="169" t="e">
        <f t="shared" si="56"/>
        <v>#N/A</v>
      </c>
      <c r="JO32" s="169" t="e">
        <f t="shared" si="56"/>
        <v>#N/A</v>
      </c>
      <c r="JP32" s="169" t="e">
        <f t="shared" si="56"/>
        <v>#N/A</v>
      </c>
      <c r="JQ32" s="169" t="e">
        <f t="shared" si="56"/>
        <v>#N/A</v>
      </c>
      <c r="JR32" s="169" t="e">
        <f t="shared" si="56"/>
        <v>#N/A</v>
      </c>
      <c r="JS32" s="169" t="e">
        <f t="shared" si="56"/>
        <v>#N/A</v>
      </c>
      <c r="JT32" s="169" t="e">
        <f t="shared" si="56"/>
        <v>#N/A</v>
      </c>
      <c r="JU32" s="169" t="e">
        <f t="shared" si="56"/>
        <v>#N/A</v>
      </c>
      <c r="JV32" s="169" t="e">
        <f t="shared" si="56"/>
        <v>#N/A</v>
      </c>
      <c r="JW32" s="169" t="e">
        <f t="shared" si="46"/>
        <v>#N/A</v>
      </c>
      <c r="JX32" s="169" t="e">
        <f t="shared" si="46"/>
        <v>#N/A</v>
      </c>
      <c r="JY32" s="169" t="e">
        <f t="shared" si="46"/>
        <v>#N/A</v>
      </c>
      <c r="JZ32" s="169" t="e">
        <f t="shared" si="46"/>
        <v>#N/A</v>
      </c>
      <c r="KA32" s="169" t="e">
        <f t="shared" si="46"/>
        <v>#N/A</v>
      </c>
      <c r="KB32" s="169" t="e">
        <f t="shared" si="46"/>
        <v>#N/A</v>
      </c>
      <c r="KC32" s="169" t="e">
        <f t="shared" si="46"/>
        <v>#N/A</v>
      </c>
      <c r="KD32" s="169" t="e">
        <f t="shared" si="46"/>
        <v>#N/A</v>
      </c>
      <c r="KE32" s="169" t="e">
        <f t="shared" si="46"/>
        <v>#N/A</v>
      </c>
      <c r="KF32" s="169" t="e">
        <f t="shared" si="46"/>
        <v>#N/A</v>
      </c>
      <c r="KG32" s="169" t="e">
        <f t="shared" si="46"/>
        <v>#N/A</v>
      </c>
      <c r="KH32" s="169" t="e">
        <f t="shared" si="57"/>
        <v>#N/A</v>
      </c>
      <c r="KI32" s="169" t="e">
        <f t="shared" si="57"/>
        <v>#N/A</v>
      </c>
      <c r="KJ32" s="169" t="e">
        <f t="shared" si="57"/>
        <v>#N/A</v>
      </c>
      <c r="KK32" s="169" t="e">
        <f t="shared" si="57"/>
        <v>#N/A</v>
      </c>
      <c r="KL32" s="169" t="e">
        <f t="shared" si="57"/>
        <v>#N/A</v>
      </c>
      <c r="KM32" s="169" t="e">
        <f t="shared" si="47"/>
        <v>#N/A</v>
      </c>
      <c r="KN32" s="169" t="e">
        <f t="shared" si="47"/>
        <v>#N/A</v>
      </c>
      <c r="KO32" s="169" t="e">
        <f t="shared" si="47"/>
        <v>#N/A</v>
      </c>
      <c r="KP32" s="169" t="e">
        <f t="shared" si="47"/>
        <v>#N/A</v>
      </c>
      <c r="KQ32" s="169" t="e">
        <f t="shared" si="47"/>
        <v>#N/A</v>
      </c>
      <c r="KR32" s="169" t="e">
        <f t="shared" si="47"/>
        <v>#N/A</v>
      </c>
      <c r="KS32" s="169" t="e">
        <f t="shared" si="47"/>
        <v>#N/A</v>
      </c>
      <c r="KT32" s="169" t="e">
        <f t="shared" si="47"/>
        <v>#N/A</v>
      </c>
      <c r="KU32" s="169" t="e">
        <f t="shared" si="47"/>
        <v>#N/A</v>
      </c>
      <c r="KV32" s="169" t="e">
        <f t="shared" si="47"/>
        <v>#N/A</v>
      </c>
      <c r="KW32" s="169" t="e">
        <f t="shared" si="47"/>
        <v>#N/A</v>
      </c>
      <c r="KX32" s="169" t="e">
        <f t="shared" si="47"/>
        <v>#N/A</v>
      </c>
      <c r="KY32" s="169" t="e">
        <f t="shared" si="47"/>
        <v>#N/A</v>
      </c>
      <c r="KZ32" s="169" t="e">
        <f t="shared" si="47"/>
        <v>#N/A</v>
      </c>
      <c r="LA32" s="169" t="e">
        <f t="shared" si="47"/>
        <v>#N/A</v>
      </c>
      <c r="LB32" s="169" t="e">
        <f t="shared" si="47"/>
        <v>#N/A</v>
      </c>
      <c r="LC32" s="169" t="e">
        <f t="shared" si="58"/>
        <v>#N/A</v>
      </c>
      <c r="LD32" s="169" t="e">
        <f t="shared" si="58"/>
        <v>#N/A</v>
      </c>
      <c r="LE32" s="169" t="e">
        <f t="shared" si="58"/>
        <v>#N/A</v>
      </c>
      <c r="LF32" s="169" t="e">
        <f t="shared" si="58"/>
        <v>#N/A</v>
      </c>
      <c r="LG32" s="169" t="e">
        <f t="shared" si="58"/>
        <v>#N/A</v>
      </c>
      <c r="LH32" s="169" t="e">
        <f t="shared" si="58"/>
        <v>#N/A</v>
      </c>
      <c r="LI32" s="169" t="e">
        <f t="shared" si="58"/>
        <v>#N/A</v>
      </c>
      <c r="LJ32" s="169" t="e">
        <f t="shared" si="58"/>
        <v>#N/A</v>
      </c>
      <c r="LK32" s="169" t="e">
        <f t="shared" si="58"/>
        <v>#N/A</v>
      </c>
      <c r="LL32" s="169" t="e">
        <f t="shared" si="58"/>
        <v>#N/A</v>
      </c>
      <c r="LM32" s="169" t="e">
        <f t="shared" si="58"/>
        <v>#N/A</v>
      </c>
      <c r="LN32" s="169" t="e">
        <f t="shared" si="58"/>
        <v>#N/A</v>
      </c>
      <c r="LO32" s="169" t="e">
        <f t="shared" si="58"/>
        <v>#N/A</v>
      </c>
      <c r="LP32" s="169" t="e">
        <f t="shared" si="58"/>
        <v>#N/A</v>
      </c>
      <c r="LQ32" s="169" t="e">
        <f t="shared" si="58"/>
        <v>#N/A</v>
      </c>
      <c r="LR32" s="169" t="e">
        <f t="shared" si="58"/>
        <v>#N/A</v>
      </c>
      <c r="LS32" s="169" t="e">
        <f t="shared" si="59"/>
        <v>#N/A</v>
      </c>
      <c r="LT32" s="169" t="e">
        <f t="shared" si="59"/>
        <v>#N/A</v>
      </c>
      <c r="LU32" s="169" t="e">
        <f t="shared" si="59"/>
        <v>#N/A</v>
      </c>
      <c r="LV32" s="169" t="e">
        <f t="shared" si="59"/>
        <v>#N/A</v>
      </c>
      <c r="LW32" s="169" t="e">
        <f t="shared" si="59"/>
        <v>#N/A</v>
      </c>
      <c r="LX32" s="169" t="e">
        <f t="shared" si="59"/>
        <v>#N/A</v>
      </c>
      <c r="LY32" s="169" t="e">
        <f t="shared" si="59"/>
        <v>#N/A</v>
      </c>
      <c r="LZ32" s="169" t="e">
        <f t="shared" si="59"/>
        <v>#N/A</v>
      </c>
      <c r="MA32" s="169" t="e">
        <f t="shared" si="59"/>
        <v>#N/A</v>
      </c>
      <c r="MB32" s="169" t="e">
        <f t="shared" si="59"/>
        <v>#N/A</v>
      </c>
      <c r="MC32" s="169" t="e">
        <f t="shared" si="59"/>
        <v>#N/A</v>
      </c>
      <c r="MD32" s="169" t="e">
        <f t="shared" si="59"/>
        <v>#N/A</v>
      </c>
      <c r="ME32" s="169" t="e">
        <f t="shared" si="59"/>
        <v>#N/A</v>
      </c>
      <c r="MF32" s="169" t="e">
        <f t="shared" si="59"/>
        <v>#N/A</v>
      </c>
      <c r="MG32" s="169" t="e">
        <f t="shared" si="59"/>
        <v>#N/A</v>
      </c>
      <c r="MH32" s="169" t="e">
        <f t="shared" si="59"/>
        <v>#N/A</v>
      </c>
      <c r="MI32" s="169" t="e">
        <f t="shared" si="48"/>
        <v>#N/A</v>
      </c>
      <c r="MJ32" s="169" t="e">
        <f t="shared" si="48"/>
        <v>#N/A</v>
      </c>
      <c r="MK32" s="169" t="e">
        <f t="shared" si="48"/>
        <v>#N/A</v>
      </c>
      <c r="ML32" s="169" t="e">
        <f t="shared" si="48"/>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60"/>
        <v>#N/A</v>
      </c>
      <c r="MU32" s="169" t="e">
        <f t="shared" si="60"/>
        <v>#N/A</v>
      </c>
      <c r="MV32" s="169" t="e">
        <f t="shared" si="60"/>
        <v>#N/A</v>
      </c>
      <c r="MW32" s="169" t="e">
        <f t="shared" si="60"/>
        <v>#N/A</v>
      </c>
      <c r="MX32" s="169" t="e">
        <f t="shared" si="60"/>
        <v>#N/A</v>
      </c>
      <c r="MY32" s="169" t="e">
        <f t="shared" si="49"/>
        <v>#N/A</v>
      </c>
      <c r="MZ32" s="169" t="e">
        <f t="shared" si="49"/>
        <v>#N/A</v>
      </c>
      <c r="NA32" s="169" t="e">
        <f t="shared" si="49"/>
        <v>#N/A</v>
      </c>
      <c r="NB32" s="169" t="e">
        <f t="shared" si="49"/>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61"/>
        <v>#N/A</v>
      </c>
      <c r="NP32" s="169" t="e">
        <f t="shared" si="61"/>
        <v>#N/A</v>
      </c>
      <c r="NQ32" s="169" t="e">
        <f t="shared" si="61"/>
        <v>#N/A</v>
      </c>
      <c r="NR32" s="169" t="e">
        <f t="shared" si="61"/>
        <v>#N/A</v>
      </c>
      <c r="NS32" s="169" t="e">
        <f t="shared" si="61"/>
        <v>#N/A</v>
      </c>
      <c r="NT32" s="169" t="e">
        <f t="shared" si="61"/>
        <v>#N/A</v>
      </c>
      <c r="NU32" s="169" t="e">
        <f t="shared" si="61"/>
        <v>#N/A</v>
      </c>
      <c r="NV32" s="169" t="e">
        <f t="shared" si="61"/>
        <v>#N/A</v>
      </c>
      <c r="NW32" s="169" t="e">
        <f t="shared" si="61"/>
        <v>#N/A</v>
      </c>
      <c r="NX32" s="169" t="e">
        <f t="shared" si="61"/>
        <v>#N/A</v>
      </c>
      <c r="NY32" s="169" t="e">
        <f t="shared" si="61"/>
        <v>#N/A</v>
      </c>
      <c r="NZ32" s="169" t="e">
        <f t="shared" si="61"/>
        <v>#N/A</v>
      </c>
      <c r="OA32" s="169" t="e">
        <f t="shared" si="61"/>
        <v>#N/A</v>
      </c>
      <c r="OB32" s="169" t="e">
        <f t="shared" si="61"/>
        <v>#N/A</v>
      </c>
      <c r="OC32" s="169" t="e">
        <f t="shared" si="61"/>
        <v>#N/A</v>
      </c>
      <c r="OD32" s="169" t="e">
        <f t="shared" si="61"/>
        <v>#N/A</v>
      </c>
      <c r="OE32" s="169" t="e">
        <f t="shared" si="62"/>
        <v>#N/A</v>
      </c>
      <c r="OF32" s="169" t="e">
        <f t="shared" si="62"/>
        <v>#N/A</v>
      </c>
      <c r="OG32" s="169" t="e">
        <f t="shared" si="62"/>
        <v>#N/A</v>
      </c>
      <c r="OH32" s="169" t="e">
        <f t="shared" si="62"/>
        <v>#N/A</v>
      </c>
      <c r="OI32" s="169" t="e">
        <f t="shared" si="62"/>
        <v>#N/A</v>
      </c>
      <c r="OJ32" s="169" t="e">
        <f t="shared" si="62"/>
        <v>#N/A</v>
      </c>
      <c r="OK32" s="169" t="e">
        <f t="shared" si="62"/>
        <v>#N/A</v>
      </c>
      <c r="OL32" s="169" t="e">
        <f t="shared" si="62"/>
        <v>#N/A</v>
      </c>
      <c r="OM32" s="169" t="e">
        <f t="shared" si="62"/>
        <v>#N/A</v>
      </c>
      <c r="ON32" s="169" t="e">
        <f t="shared" si="62"/>
        <v>#N/A</v>
      </c>
      <c r="OO32" s="169" t="e">
        <f t="shared" si="62"/>
        <v>#N/A</v>
      </c>
      <c r="OP32" s="169" t="e">
        <f t="shared" si="62"/>
        <v>#N/A</v>
      </c>
      <c r="OQ32" s="169" t="e">
        <f t="shared" si="62"/>
        <v>#N/A</v>
      </c>
      <c r="OR32" s="169" t="e">
        <f t="shared" si="62"/>
        <v>#N/A</v>
      </c>
      <c r="OS32" s="169" t="e">
        <f t="shared" si="62"/>
        <v>#N/A</v>
      </c>
      <c r="OT32" s="169" t="e">
        <f t="shared" si="62"/>
        <v>#N/A</v>
      </c>
      <c r="OU32" s="169" t="e">
        <f t="shared" si="50"/>
        <v>#N/A</v>
      </c>
      <c r="OV32" s="169" t="e">
        <f t="shared" si="50"/>
        <v>#N/A</v>
      </c>
      <c r="OW32" s="169" t="e">
        <f t="shared" si="50"/>
        <v>#N/A</v>
      </c>
      <c r="OX32" s="169" t="e">
        <f t="shared" si="50"/>
        <v>#N/A</v>
      </c>
      <c r="OY32" s="169" t="e">
        <f t="shared" si="50"/>
        <v>#N/A</v>
      </c>
      <c r="OZ32" s="169" t="e">
        <f t="shared" si="50"/>
        <v>#N/A</v>
      </c>
      <c r="PA32" s="169" t="e">
        <f t="shared" si="50"/>
        <v>#N/A</v>
      </c>
      <c r="PB32" s="169" t="e">
        <f t="shared" si="50"/>
        <v>#N/A</v>
      </c>
      <c r="PC32" s="169" t="e">
        <f t="shared" si="50"/>
        <v>#N/A</v>
      </c>
      <c r="PD32" s="169" t="e">
        <f t="shared" si="50"/>
        <v>#N/A</v>
      </c>
      <c r="PE32" s="169" t="e">
        <f t="shared" si="50"/>
        <v>#N/A</v>
      </c>
      <c r="PF32" s="169" t="e">
        <f t="shared" si="63"/>
        <v>#N/A</v>
      </c>
      <c r="PG32" s="169" t="e">
        <f t="shared" si="63"/>
        <v>#N/A</v>
      </c>
      <c r="PH32" s="169" t="e">
        <f t="shared" si="63"/>
        <v>#N/A</v>
      </c>
      <c r="PI32" s="169" t="e">
        <f t="shared" si="63"/>
        <v>#N/A</v>
      </c>
      <c r="PJ32" s="169" t="e">
        <f t="shared" si="63"/>
        <v>#N/A</v>
      </c>
      <c r="PK32" s="169" t="e">
        <f t="shared" si="63"/>
        <v>#N/A</v>
      </c>
      <c r="PL32" s="169" t="e">
        <f t="shared" si="63"/>
        <v>#N/A</v>
      </c>
      <c r="PM32" s="169" t="e">
        <f t="shared" si="63"/>
        <v>#N/A</v>
      </c>
      <c r="PN32" s="169" t="e">
        <f t="shared" si="63"/>
        <v>#N/A</v>
      </c>
      <c r="PO32" s="169" t="e">
        <f t="shared" si="63"/>
        <v>#N/A</v>
      </c>
    </row>
    <row r="33" spans="1:431" hidden="1" x14ac:dyDescent="0.75">
      <c r="A33" s="390"/>
      <c r="B33" s="396" t="str">
        <f>IF($R33="","",ROUND(_xlfn.NORM.INV(ABS(VLOOKUP($T$1,VLookups!$A$43:$B$44,2,FALSE)-B$2),$N33,$R33),0))</f>
        <v/>
      </c>
      <c r="C33" s="403" t="str">
        <f>IF(OR(D32="",B33=""),"",WORKDAY(C32,B32,$B$109:$B$148))</f>
        <v/>
      </c>
      <c r="D33" s="404" t="str">
        <f>IFERROR(IF(B33="","",WORKDAY(C33,B33-1,$B$109:$B$148)),"")</f>
        <v/>
      </c>
      <c r="E33" s="109"/>
      <c r="F33" s="117"/>
      <c r="G33" s="122" t="str">
        <f t="shared" si="30"/>
        <v/>
      </c>
      <c r="H33" s="95"/>
      <c r="I33" s="122" t="str">
        <f t="shared" si="31"/>
        <v/>
      </c>
      <c r="J33" s="117"/>
      <c r="K33" s="110"/>
      <c r="L33" s="124" t="str">
        <f t="shared" si="0"/>
        <v/>
      </c>
      <c r="M33" s="124" t="str">
        <f t="shared" si="1"/>
        <v/>
      </c>
      <c r="N33" s="73" t="str">
        <f t="shared" si="32"/>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69"/>
        <v/>
      </c>
      <c r="AE33" s="49" t="str">
        <f t="shared" si="69"/>
        <v/>
      </c>
      <c r="AF33" s="49" t="str">
        <f t="shared" si="69"/>
        <v/>
      </c>
      <c r="AG33" s="49" t="str">
        <f t="shared" si="69"/>
        <v/>
      </c>
      <c r="AH33" s="49" t="str">
        <f t="shared" si="69"/>
        <v/>
      </c>
      <c r="AI33" s="49" t="str">
        <f t="shared" si="69"/>
        <v/>
      </c>
      <c r="AJ33" s="49" t="str">
        <f t="shared" si="69"/>
        <v/>
      </c>
      <c r="AK33" s="49" t="str">
        <f t="shared" si="69"/>
        <v/>
      </c>
      <c r="AL33" s="49" t="str">
        <f t="shared" si="69"/>
        <v/>
      </c>
      <c r="AM33" s="49" t="str">
        <f t="shared" si="69"/>
        <v/>
      </c>
      <c r="AN33" s="49" t="str">
        <f t="shared" si="69"/>
        <v/>
      </c>
      <c r="AO33" s="49" t="str">
        <f t="shared" si="69"/>
        <v/>
      </c>
      <c r="AP33" s="49" t="str">
        <f t="shared" si="69"/>
        <v/>
      </c>
      <c r="AQ33" s="49" t="str">
        <f t="shared" si="69"/>
        <v/>
      </c>
      <c r="AR33" s="49" t="str">
        <f t="shared" si="69"/>
        <v/>
      </c>
      <c r="AS33" s="49" t="str">
        <f t="shared" si="69"/>
        <v/>
      </c>
      <c r="AT33" s="49" t="str">
        <f t="shared" si="65"/>
        <v/>
      </c>
      <c r="AU33" s="49" t="str">
        <f t="shared" si="65"/>
        <v/>
      </c>
      <c r="AV33" s="49" t="str">
        <f t="shared" si="65"/>
        <v/>
      </c>
      <c r="AW33" s="49" t="str">
        <f t="shared" si="65"/>
        <v/>
      </c>
      <c r="AX33" s="49" t="str">
        <f t="shared" si="65"/>
        <v/>
      </c>
      <c r="AY33" s="49" t="str">
        <f t="shared" si="65"/>
        <v/>
      </c>
      <c r="AZ33" s="49" t="str">
        <f t="shared" si="65"/>
        <v/>
      </c>
      <c r="BA33" s="49" t="str">
        <f t="shared" si="65"/>
        <v/>
      </c>
      <c r="BB33" s="49" t="str">
        <f t="shared" si="65"/>
        <v/>
      </c>
      <c r="BC33" s="49" t="str">
        <f t="shared" si="65"/>
        <v/>
      </c>
      <c r="BD33" s="49" t="str">
        <f t="shared" si="65"/>
        <v/>
      </c>
      <c r="BE33" s="49" t="str">
        <f t="shared" si="66"/>
        <v/>
      </c>
      <c r="BF33" s="49" t="str">
        <f t="shared" si="66"/>
        <v/>
      </c>
      <c r="BG33" s="49" t="str">
        <f t="shared" si="66"/>
        <v/>
      </c>
      <c r="BH33" s="49" t="str">
        <f t="shared" si="66"/>
        <v/>
      </c>
      <c r="BI33" s="49" t="str">
        <f t="shared" si="66"/>
        <v/>
      </c>
      <c r="BJ33" s="49" t="str">
        <f t="shared" si="66"/>
        <v/>
      </c>
      <c r="BK33" s="49" t="str">
        <f t="shared" si="66"/>
        <v/>
      </c>
      <c r="BL33" s="49" t="str">
        <f t="shared" si="66"/>
        <v/>
      </c>
      <c r="BM33" s="49" t="str">
        <f t="shared" si="66"/>
        <v/>
      </c>
      <c r="BN33" s="49" t="str">
        <f t="shared" si="66"/>
        <v/>
      </c>
      <c r="BO33" s="49" t="str">
        <f t="shared" si="66"/>
        <v/>
      </c>
      <c r="BP33" s="49" t="str">
        <f t="shared" si="66"/>
        <v/>
      </c>
      <c r="BQ33" s="49" t="str">
        <f t="shared" si="66"/>
        <v/>
      </c>
      <c r="BR33" s="49" t="str">
        <f t="shared" si="66"/>
        <v/>
      </c>
      <c r="BS33" s="49" t="str">
        <f t="shared" si="66"/>
        <v/>
      </c>
      <c r="BT33" s="49" t="str">
        <f t="shared" si="66"/>
        <v/>
      </c>
      <c r="BU33" s="49" t="str">
        <f t="shared" si="67"/>
        <v/>
      </c>
      <c r="BV33" s="49" t="str">
        <f t="shared" si="67"/>
        <v/>
      </c>
      <c r="BW33" s="49" t="str">
        <f t="shared" si="67"/>
        <v/>
      </c>
      <c r="BX33" s="49" t="str">
        <f t="shared" si="67"/>
        <v/>
      </c>
      <c r="BY33" s="49" t="str">
        <f t="shared" si="67"/>
        <v/>
      </c>
      <c r="BZ33" s="49" t="str">
        <f t="shared" si="67"/>
        <v/>
      </c>
      <c r="CA33" s="49" t="str">
        <f t="shared" si="67"/>
        <v/>
      </c>
      <c r="CB33" s="49" t="str">
        <f t="shared" si="67"/>
        <v/>
      </c>
      <c r="CC33" s="49" t="str">
        <f t="shared" si="67"/>
        <v/>
      </c>
      <c r="CD33" s="49" t="str">
        <f t="shared" si="67"/>
        <v/>
      </c>
      <c r="CE33" s="49" t="str">
        <f t="shared" si="67"/>
        <v/>
      </c>
      <c r="CF33" s="49" t="str">
        <f t="shared" si="67"/>
        <v/>
      </c>
      <c r="CG33" s="49" t="str">
        <f t="shared" si="67"/>
        <v/>
      </c>
      <c r="CH33" s="49" t="str">
        <f t="shared" si="67"/>
        <v/>
      </c>
      <c r="CI33" s="49" t="str">
        <f t="shared" si="67"/>
        <v/>
      </c>
      <c r="CJ33" s="49" t="str">
        <f t="shared" si="67"/>
        <v/>
      </c>
      <c r="CK33" s="49" t="str">
        <f t="shared" si="68"/>
        <v/>
      </c>
      <c r="CL33" s="49" t="str">
        <f t="shared" si="68"/>
        <v/>
      </c>
      <c r="CM33" s="49" t="str">
        <f t="shared" si="68"/>
        <v/>
      </c>
      <c r="CN33" s="49" t="str">
        <f t="shared" si="68"/>
        <v/>
      </c>
      <c r="CO33" s="49" t="str">
        <f t="shared" si="68"/>
        <v/>
      </c>
      <c r="CP33" s="49" t="str">
        <f t="shared" si="68"/>
        <v/>
      </c>
      <c r="CQ33" s="49" t="str">
        <f t="shared" si="68"/>
        <v/>
      </c>
      <c r="CR33" s="49" t="str">
        <f t="shared" si="68"/>
        <v/>
      </c>
      <c r="CS33" s="49" t="str">
        <f t="shared" si="68"/>
        <v/>
      </c>
      <c r="CT33" s="49" t="str">
        <f t="shared" si="68"/>
        <v/>
      </c>
      <c r="CU33" s="49" t="str">
        <f t="shared" si="68"/>
        <v/>
      </c>
      <c r="CV33" s="49" t="str">
        <f t="shared" si="68"/>
        <v/>
      </c>
      <c r="CW33" s="49" t="str">
        <f t="shared" si="68"/>
        <v/>
      </c>
      <c r="CX33" s="49" t="str">
        <f t="shared" si="68"/>
        <v/>
      </c>
      <c r="CY33" s="49" t="str">
        <f t="shared" si="68"/>
        <v/>
      </c>
      <c r="CZ33" s="49" t="str">
        <f t="shared" si="68"/>
        <v/>
      </c>
      <c r="DA33" s="49" t="str">
        <f t="shared" si="51"/>
        <v/>
      </c>
      <c r="DB33" s="49" t="str">
        <f t="shared" si="51"/>
        <v/>
      </c>
      <c r="DC33" s="49" t="str">
        <f t="shared" si="51"/>
        <v/>
      </c>
      <c r="DD33" s="49" t="str">
        <f t="shared" si="51"/>
        <v/>
      </c>
      <c r="DE33" s="49" t="str">
        <f t="shared" si="51"/>
        <v/>
      </c>
      <c r="DF33" s="49" t="str">
        <f t="shared" si="51"/>
        <v/>
      </c>
      <c r="DG33" s="49" t="str">
        <f t="shared" si="38"/>
        <v/>
      </c>
      <c r="DH33" s="49" t="str">
        <f t="shared" si="38"/>
        <v/>
      </c>
      <c r="DI33" s="49" t="str">
        <f t="shared" si="38"/>
        <v/>
      </c>
      <c r="DJ33" s="49" t="str">
        <f t="shared" si="38"/>
        <v/>
      </c>
      <c r="DK33" s="49" t="str">
        <f t="shared" si="38"/>
        <v/>
      </c>
      <c r="DL33" s="49" t="str">
        <f t="shared" si="38"/>
        <v/>
      </c>
      <c r="DM33" s="49" t="str">
        <f t="shared" si="38"/>
        <v/>
      </c>
      <c r="DN33" s="49" t="str">
        <f t="shared" si="38"/>
        <v/>
      </c>
      <c r="DO33" s="49" t="str">
        <f t="shared" si="38"/>
        <v/>
      </c>
      <c r="DP33" s="49" t="str">
        <f t="shared" si="38"/>
        <v/>
      </c>
      <c r="DQ33" s="49" t="str">
        <f t="shared" si="38"/>
        <v/>
      </c>
      <c r="DR33" s="49" t="str">
        <f t="shared" si="38"/>
        <v/>
      </c>
      <c r="DS33" s="49" t="str">
        <f t="shared" si="38"/>
        <v/>
      </c>
      <c r="DT33" s="49" t="str">
        <f t="shared" si="38"/>
        <v/>
      </c>
      <c r="DU33" s="49" t="str">
        <f t="shared" si="38"/>
        <v/>
      </c>
      <c r="DV33" s="49" t="str">
        <f t="shared" si="52"/>
        <v/>
      </c>
      <c r="DW33" s="49" t="str">
        <f t="shared" si="52"/>
        <v/>
      </c>
      <c r="DX33" s="49" t="str">
        <f t="shared" si="52"/>
        <v/>
      </c>
      <c r="DY33" s="49" t="str">
        <f t="shared" si="52"/>
        <v/>
      </c>
      <c r="DZ33" s="183" t="str">
        <f t="shared" si="35"/>
        <v/>
      </c>
      <c r="EA33" s="49" t="str">
        <f t="shared" si="53"/>
        <v/>
      </c>
      <c r="EB33" s="49" t="str">
        <f t="shared" si="53"/>
        <v/>
      </c>
      <c r="EC33" s="49" t="str">
        <f t="shared" si="53"/>
        <v/>
      </c>
      <c r="ED33" s="49" t="str">
        <f t="shared" si="53"/>
        <v/>
      </c>
      <c r="EE33" s="49" t="str">
        <f t="shared" si="53"/>
        <v/>
      </c>
      <c r="EF33" s="49" t="str">
        <f t="shared" si="53"/>
        <v/>
      </c>
      <c r="EG33" s="49" t="str">
        <f t="shared" si="53"/>
        <v/>
      </c>
      <c r="EH33" s="49" t="str">
        <f t="shared" si="53"/>
        <v/>
      </c>
      <c r="EI33" s="49" t="str">
        <f t="shared" si="53"/>
        <v/>
      </c>
      <c r="EJ33" s="49" t="str">
        <f t="shared" si="53"/>
        <v/>
      </c>
      <c r="EK33" s="49" t="str">
        <f t="shared" si="53"/>
        <v/>
      </c>
      <c r="EL33" s="49" t="str">
        <f t="shared" si="53"/>
        <v/>
      </c>
      <c r="EM33" s="49" t="str">
        <f t="shared" si="53"/>
        <v/>
      </c>
      <c r="EN33" s="49" t="str">
        <f t="shared" si="53"/>
        <v/>
      </c>
      <c r="EO33" s="49" t="str">
        <f t="shared" si="53"/>
        <v/>
      </c>
      <c r="EP33" s="49" t="str">
        <f t="shared" si="39"/>
        <v/>
      </c>
      <c r="EQ33" s="49" t="str">
        <f t="shared" si="39"/>
        <v/>
      </c>
      <c r="ER33" s="49" t="str">
        <f t="shared" si="39"/>
        <v/>
      </c>
      <c r="ES33" s="49" t="str">
        <f t="shared" si="39"/>
        <v/>
      </c>
      <c r="ET33" s="49" t="str">
        <f t="shared" si="39"/>
        <v/>
      </c>
      <c r="EU33" s="49" t="str">
        <f t="shared" si="39"/>
        <v/>
      </c>
      <c r="EV33" s="49" t="str">
        <f t="shared" si="39"/>
        <v/>
      </c>
      <c r="EW33" s="49" t="str">
        <f t="shared" si="39"/>
        <v/>
      </c>
      <c r="EX33" s="49" t="str">
        <f t="shared" si="39"/>
        <v/>
      </c>
      <c r="EY33" s="49" t="str">
        <f t="shared" si="39"/>
        <v/>
      </c>
      <c r="EZ33" s="49" t="str">
        <f t="shared" si="39"/>
        <v/>
      </c>
      <c r="FA33" s="49" t="str">
        <f t="shared" si="39"/>
        <v/>
      </c>
      <c r="FB33" s="49" t="str">
        <f t="shared" si="39"/>
        <v/>
      </c>
      <c r="FC33" s="49" t="str">
        <f t="shared" si="39"/>
        <v/>
      </c>
      <c r="FD33" s="49" t="str">
        <f t="shared" si="39"/>
        <v/>
      </c>
      <c r="FE33" s="49" t="str">
        <f t="shared" si="39"/>
        <v/>
      </c>
      <c r="FF33" s="49" t="str">
        <f t="shared" si="40"/>
        <v/>
      </c>
      <c r="FG33" s="49" t="str">
        <f t="shared" si="40"/>
        <v/>
      </c>
      <c r="FH33" s="49" t="str">
        <f t="shared" si="40"/>
        <v/>
      </c>
      <c r="FI33" s="49" t="str">
        <f t="shared" si="40"/>
        <v/>
      </c>
      <c r="FJ33" s="49" t="str">
        <f t="shared" si="40"/>
        <v/>
      </c>
      <c r="FK33" s="49" t="str">
        <f t="shared" si="40"/>
        <v/>
      </c>
      <c r="FL33" s="49" t="str">
        <f t="shared" si="40"/>
        <v/>
      </c>
      <c r="FM33" s="49" t="str">
        <f t="shared" si="40"/>
        <v/>
      </c>
      <c r="FN33" s="49" t="str">
        <f t="shared" si="40"/>
        <v/>
      </c>
      <c r="FO33" s="49" t="str">
        <f t="shared" si="40"/>
        <v/>
      </c>
      <c r="FP33" s="49" t="str">
        <f t="shared" si="40"/>
        <v/>
      </c>
      <c r="FQ33" s="49" t="str">
        <f t="shared" si="40"/>
        <v/>
      </c>
      <c r="FR33" s="49" t="str">
        <f t="shared" si="40"/>
        <v/>
      </c>
      <c r="FS33" s="49" t="str">
        <f t="shared" si="40"/>
        <v/>
      </c>
      <c r="FT33" s="49" t="str">
        <f t="shared" si="40"/>
        <v/>
      </c>
      <c r="FU33" s="49" t="str">
        <f t="shared" si="40"/>
        <v/>
      </c>
      <c r="FV33" s="49" t="str">
        <f t="shared" si="41"/>
        <v/>
      </c>
      <c r="FW33" s="49" t="str">
        <f t="shared" si="41"/>
        <v/>
      </c>
      <c r="FX33" s="49" t="str">
        <f t="shared" si="41"/>
        <v/>
      </c>
      <c r="FY33" s="49" t="str">
        <f t="shared" si="41"/>
        <v/>
      </c>
      <c r="FZ33" s="49" t="str">
        <f t="shared" si="41"/>
        <v/>
      </c>
      <c r="GA33" s="49" t="str">
        <f t="shared" si="41"/>
        <v/>
      </c>
      <c r="GB33" s="49" t="str">
        <f t="shared" si="41"/>
        <v/>
      </c>
      <c r="GC33" s="49" t="str">
        <f t="shared" si="41"/>
        <v/>
      </c>
      <c r="GD33" s="49" t="str">
        <f t="shared" si="41"/>
        <v/>
      </c>
      <c r="GE33" s="49" t="str">
        <f t="shared" si="41"/>
        <v/>
      </c>
      <c r="GF33" s="49" t="str">
        <f t="shared" si="41"/>
        <v/>
      </c>
      <c r="GG33" s="49" t="str">
        <f t="shared" si="41"/>
        <v/>
      </c>
      <c r="GH33" s="49" t="str">
        <f t="shared" si="41"/>
        <v/>
      </c>
      <c r="GI33" s="49" t="str">
        <f t="shared" si="41"/>
        <v/>
      </c>
      <c r="GJ33" s="49" t="str">
        <f t="shared" si="41"/>
        <v/>
      </c>
      <c r="GK33" s="49" t="str">
        <f t="shared" si="41"/>
        <v/>
      </c>
      <c r="GL33" s="49" t="str">
        <f t="shared" si="42"/>
        <v/>
      </c>
      <c r="GM33" s="49" t="str">
        <f t="shared" si="42"/>
        <v/>
      </c>
      <c r="GN33" s="49" t="str">
        <f t="shared" si="42"/>
        <v/>
      </c>
      <c r="GO33" s="49" t="str">
        <f t="shared" si="42"/>
        <v/>
      </c>
      <c r="GP33" s="49" t="str">
        <f t="shared" si="42"/>
        <v/>
      </c>
      <c r="GQ33" s="49" t="str">
        <f t="shared" si="42"/>
        <v/>
      </c>
      <c r="GR33" s="49" t="str">
        <f t="shared" si="42"/>
        <v/>
      </c>
      <c r="GS33" s="49" t="str">
        <f t="shared" si="42"/>
        <v/>
      </c>
      <c r="GT33" s="49" t="str">
        <f t="shared" si="42"/>
        <v/>
      </c>
      <c r="GU33" s="49" t="str">
        <f t="shared" si="42"/>
        <v/>
      </c>
      <c r="GV33" s="49" t="str">
        <f t="shared" si="42"/>
        <v/>
      </c>
      <c r="GW33" s="49" t="str">
        <f t="shared" si="42"/>
        <v/>
      </c>
      <c r="GX33" s="49" t="str">
        <f t="shared" si="42"/>
        <v/>
      </c>
      <c r="GY33" s="49" t="str">
        <f t="shared" si="42"/>
        <v/>
      </c>
      <c r="GZ33" s="49" t="str">
        <f t="shared" si="42"/>
        <v/>
      </c>
      <c r="HA33" s="49" t="str">
        <f t="shared" si="42"/>
        <v/>
      </c>
      <c r="HB33" s="49" t="str">
        <f t="shared" si="43"/>
        <v/>
      </c>
      <c r="HC33" s="49" t="str">
        <f t="shared" si="43"/>
        <v/>
      </c>
      <c r="HD33" s="49" t="str">
        <f t="shared" si="43"/>
        <v/>
      </c>
      <c r="HE33" s="49" t="str">
        <f t="shared" si="43"/>
        <v/>
      </c>
      <c r="HF33" s="49" t="str">
        <f t="shared" si="43"/>
        <v/>
      </c>
      <c r="HG33" s="49" t="str">
        <f t="shared" si="43"/>
        <v/>
      </c>
      <c r="HH33" s="49" t="str">
        <f t="shared" si="43"/>
        <v/>
      </c>
      <c r="HI33" s="49" t="str">
        <f t="shared" si="43"/>
        <v/>
      </c>
      <c r="HJ33" s="49" t="str">
        <f t="shared" si="43"/>
        <v/>
      </c>
      <c r="HK33" s="49" t="str">
        <f t="shared" si="43"/>
        <v/>
      </c>
      <c r="HL33" s="49" t="str">
        <f t="shared" si="43"/>
        <v/>
      </c>
      <c r="HM33" s="49" t="str">
        <f t="shared" si="43"/>
        <v/>
      </c>
      <c r="HN33" s="49" t="str">
        <f t="shared" si="43"/>
        <v/>
      </c>
      <c r="HO33" s="49" t="str">
        <f t="shared" si="43"/>
        <v/>
      </c>
      <c r="HP33" s="49" t="str">
        <f t="shared" si="43"/>
        <v/>
      </c>
      <c r="HQ33" s="49" t="str">
        <f t="shared" si="43"/>
        <v/>
      </c>
      <c r="HR33" s="49" t="str">
        <f t="shared" si="44"/>
        <v/>
      </c>
      <c r="HS33" s="49" t="str">
        <f t="shared" si="16"/>
        <v/>
      </c>
      <c r="HT33" s="49" t="str">
        <f t="shared" si="16"/>
        <v/>
      </c>
      <c r="HU33" s="49" t="str">
        <f t="shared" si="16"/>
        <v/>
      </c>
      <c r="HV33" s="49" t="str">
        <f t="shared" si="16"/>
        <v/>
      </c>
      <c r="HW33" s="169" t="e">
        <f t="shared" si="54"/>
        <v>#N/A</v>
      </c>
      <c r="HX33" s="169" t="e">
        <f t="shared" si="54"/>
        <v>#N/A</v>
      </c>
      <c r="HY33" s="169" t="e">
        <f t="shared" si="54"/>
        <v>#N/A</v>
      </c>
      <c r="HZ33" s="169" t="e">
        <f t="shared" si="54"/>
        <v>#N/A</v>
      </c>
      <c r="IA33" s="169" t="e">
        <f t="shared" si="45"/>
        <v>#N/A</v>
      </c>
      <c r="IB33" s="169" t="e">
        <f t="shared" si="45"/>
        <v>#N/A</v>
      </c>
      <c r="IC33" s="169" t="e">
        <f t="shared" si="45"/>
        <v>#N/A</v>
      </c>
      <c r="ID33" s="169" t="e">
        <f t="shared" si="45"/>
        <v>#N/A</v>
      </c>
      <c r="IE33" s="169" t="e">
        <f t="shared" si="45"/>
        <v>#N/A</v>
      </c>
      <c r="IF33" s="169" t="e">
        <f t="shared" si="45"/>
        <v>#N/A</v>
      </c>
      <c r="IG33" s="169" t="e">
        <f t="shared" si="45"/>
        <v>#N/A</v>
      </c>
      <c r="IH33" s="169" t="e">
        <f t="shared" si="45"/>
        <v>#N/A</v>
      </c>
      <c r="II33" s="169" t="e">
        <f t="shared" si="45"/>
        <v>#N/A</v>
      </c>
      <c r="IJ33" s="169" t="e">
        <f t="shared" si="45"/>
        <v>#N/A</v>
      </c>
      <c r="IK33" s="169" t="e">
        <f t="shared" si="45"/>
        <v>#N/A</v>
      </c>
      <c r="IL33" s="169" t="e">
        <f t="shared" si="45"/>
        <v>#N/A</v>
      </c>
      <c r="IM33" s="169" t="e">
        <f t="shared" si="45"/>
        <v>#N/A</v>
      </c>
      <c r="IN33" s="169" t="e">
        <f t="shared" si="45"/>
        <v>#N/A</v>
      </c>
      <c r="IO33" s="169" t="e">
        <f t="shared" si="45"/>
        <v>#N/A</v>
      </c>
      <c r="IP33" s="169" t="e">
        <f t="shared" si="45"/>
        <v>#N/A</v>
      </c>
      <c r="IQ33" s="169" t="e">
        <f t="shared" si="55"/>
        <v>#N/A</v>
      </c>
      <c r="IR33" s="169" t="e">
        <f t="shared" si="55"/>
        <v>#N/A</v>
      </c>
      <c r="IS33" s="169" t="e">
        <f t="shared" si="55"/>
        <v>#N/A</v>
      </c>
      <c r="IT33" s="169" t="e">
        <f t="shared" si="55"/>
        <v>#N/A</v>
      </c>
      <c r="IU33" s="169" t="e">
        <f t="shared" si="55"/>
        <v>#N/A</v>
      </c>
      <c r="IV33" s="169" t="e">
        <f t="shared" si="55"/>
        <v>#N/A</v>
      </c>
      <c r="IW33" s="169" t="e">
        <f t="shared" si="55"/>
        <v>#N/A</v>
      </c>
      <c r="IX33" s="169" t="e">
        <f t="shared" si="55"/>
        <v>#N/A</v>
      </c>
      <c r="IY33" s="169" t="e">
        <f t="shared" si="55"/>
        <v>#N/A</v>
      </c>
      <c r="IZ33" s="169" t="e">
        <f t="shared" si="55"/>
        <v>#N/A</v>
      </c>
      <c r="JA33" s="169" t="e">
        <f t="shared" si="55"/>
        <v>#N/A</v>
      </c>
      <c r="JB33" s="169" t="e">
        <f t="shared" si="55"/>
        <v>#N/A</v>
      </c>
      <c r="JC33" s="169" t="e">
        <f t="shared" si="55"/>
        <v>#N/A</v>
      </c>
      <c r="JD33" s="169" t="e">
        <f t="shared" si="55"/>
        <v>#N/A</v>
      </c>
      <c r="JE33" s="169" t="e">
        <f t="shared" si="55"/>
        <v>#N/A</v>
      </c>
      <c r="JF33" s="169" t="e">
        <f t="shared" si="55"/>
        <v>#N/A</v>
      </c>
      <c r="JG33" s="169" t="e">
        <f t="shared" si="56"/>
        <v>#N/A</v>
      </c>
      <c r="JH33" s="169" t="e">
        <f t="shared" si="56"/>
        <v>#N/A</v>
      </c>
      <c r="JI33" s="169" t="e">
        <f t="shared" si="56"/>
        <v>#N/A</v>
      </c>
      <c r="JJ33" s="169" t="e">
        <f t="shared" si="56"/>
        <v>#N/A</v>
      </c>
      <c r="JK33" s="169" t="e">
        <f t="shared" si="56"/>
        <v>#N/A</v>
      </c>
      <c r="JL33" s="169" t="e">
        <f t="shared" si="56"/>
        <v>#N/A</v>
      </c>
      <c r="JM33" s="169" t="e">
        <f t="shared" si="56"/>
        <v>#N/A</v>
      </c>
      <c r="JN33" s="169" t="e">
        <f t="shared" si="56"/>
        <v>#N/A</v>
      </c>
      <c r="JO33" s="169" t="e">
        <f t="shared" si="56"/>
        <v>#N/A</v>
      </c>
      <c r="JP33" s="169" t="e">
        <f t="shared" si="56"/>
        <v>#N/A</v>
      </c>
      <c r="JQ33" s="169" t="e">
        <f t="shared" si="56"/>
        <v>#N/A</v>
      </c>
      <c r="JR33" s="169" t="e">
        <f t="shared" si="56"/>
        <v>#N/A</v>
      </c>
      <c r="JS33" s="169" t="e">
        <f t="shared" si="56"/>
        <v>#N/A</v>
      </c>
      <c r="JT33" s="169" t="e">
        <f t="shared" si="56"/>
        <v>#N/A</v>
      </c>
      <c r="JU33" s="169" t="e">
        <f t="shared" si="56"/>
        <v>#N/A</v>
      </c>
      <c r="JV33" s="169" t="e">
        <f t="shared" si="56"/>
        <v>#N/A</v>
      </c>
      <c r="JW33" s="169" t="e">
        <f t="shared" si="46"/>
        <v>#N/A</v>
      </c>
      <c r="JX33" s="169" t="e">
        <f t="shared" si="46"/>
        <v>#N/A</v>
      </c>
      <c r="JY33" s="169" t="e">
        <f t="shared" si="46"/>
        <v>#N/A</v>
      </c>
      <c r="JZ33" s="169" t="e">
        <f t="shared" si="46"/>
        <v>#N/A</v>
      </c>
      <c r="KA33" s="169" t="e">
        <f t="shared" si="46"/>
        <v>#N/A</v>
      </c>
      <c r="KB33" s="169" t="e">
        <f t="shared" si="46"/>
        <v>#N/A</v>
      </c>
      <c r="KC33" s="169" t="e">
        <f t="shared" si="46"/>
        <v>#N/A</v>
      </c>
      <c r="KD33" s="169" t="e">
        <f t="shared" si="46"/>
        <v>#N/A</v>
      </c>
      <c r="KE33" s="169" t="e">
        <f t="shared" si="46"/>
        <v>#N/A</v>
      </c>
      <c r="KF33" s="169" t="e">
        <f t="shared" si="46"/>
        <v>#N/A</v>
      </c>
      <c r="KG33" s="169" t="e">
        <f t="shared" si="46"/>
        <v>#N/A</v>
      </c>
      <c r="KH33" s="169" t="e">
        <f t="shared" si="57"/>
        <v>#N/A</v>
      </c>
      <c r="KI33" s="169" t="e">
        <f t="shared" si="57"/>
        <v>#N/A</v>
      </c>
      <c r="KJ33" s="169" t="e">
        <f t="shared" si="57"/>
        <v>#N/A</v>
      </c>
      <c r="KK33" s="169" t="e">
        <f t="shared" si="57"/>
        <v>#N/A</v>
      </c>
      <c r="KL33" s="169" t="e">
        <f t="shared" si="57"/>
        <v>#N/A</v>
      </c>
      <c r="KM33" s="169" t="e">
        <f t="shared" si="47"/>
        <v>#N/A</v>
      </c>
      <c r="KN33" s="169" t="e">
        <f t="shared" si="47"/>
        <v>#N/A</v>
      </c>
      <c r="KO33" s="169" t="e">
        <f t="shared" si="47"/>
        <v>#N/A</v>
      </c>
      <c r="KP33" s="169" t="e">
        <f t="shared" si="47"/>
        <v>#N/A</v>
      </c>
      <c r="KQ33" s="169" t="e">
        <f t="shared" si="47"/>
        <v>#N/A</v>
      </c>
      <c r="KR33" s="169" t="e">
        <f t="shared" si="47"/>
        <v>#N/A</v>
      </c>
      <c r="KS33" s="169" t="e">
        <f t="shared" si="47"/>
        <v>#N/A</v>
      </c>
      <c r="KT33" s="169" t="e">
        <f t="shared" si="47"/>
        <v>#N/A</v>
      </c>
      <c r="KU33" s="169" t="e">
        <f t="shared" si="47"/>
        <v>#N/A</v>
      </c>
      <c r="KV33" s="169" t="e">
        <f t="shared" si="47"/>
        <v>#N/A</v>
      </c>
      <c r="KW33" s="169" t="e">
        <f t="shared" si="47"/>
        <v>#N/A</v>
      </c>
      <c r="KX33" s="169" t="e">
        <f t="shared" si="47"/>
        <v>#N/A</v>
      </c>
      <c r="KY33" s="169" t="e">
        <f t="shared" si="47"/>
        <v>#N/A</v>
      </c>
      <c r="KZ33" s="169" t="e">
        <f t="shared" si="47"/>
        <v>#N/A</v>
      </c>
      <c r="LA33" s="169" t="e">
        <f t="shared" si="47"/>
        <v>#N/A</v>
      </c>
      <c r="LB33" s="169" t="e">
        <f t="shared" si="47"/>
        <v>#N/A</v>
      </c>
      <c r="LC33" s="169" t="e">
        <f t="shared" si="58"/>
        <v>#N/A</v>
      </c>
      <c r="LD33" s="169" t="e">
        <f t="shared" si="58"/>
        <v>#N/A</v>
      </c>
      <c r="LE33" s="169" t="e">
        <f t="shared" si="58"/>
        <v>#N/A</v>
      </c>
      <c r="LF33" s="169" t="e">
        <f t="shared" si="58"/>
        <v>#N/A</v>
      </c>
      <c r="LG33" s="169" t="e">
        <f t="shared" si="58"/>
        <v>#N/A</v>
      </c>
      <c r="LH33" s="169" t="e">
        <f t="shared" si="58"/>
        <v>#N/A</v>
      </c>
      <c r="LI33" s="169" t="e">
        <f t="shared" si="58"/>
        <v>#N/A</v>
      </c>
      <c r="LJ33" s="169" t="e">
        <f t="shared" si="58"/>
        <v>#N/A</v>
      </c>
      <c r="LK33" s="169" t="e">
        <f t="shared" si="58"/>
        <v>#N/A</v>
      </c>
      <c r="LL33" s="169" t="e">
        <f t="shared" si="58"/>
        <v>#N/A</v>
      </c>
      <c r="LM33" s="169" t="e">
        <f t="shared" si="58"/>
        <v>#N/A</v>
      </c>
      <c r="LN33" s="169" t="e">
        <f t="shared" si="58"/>
        <v>#N/A</v>
      </c>
      <c r="LO33" s="169" t="e">
        <f t="shared" si="58"/>
        <v>#N/A</v>
      </c>
      <c r="LP33" s="169" t="e">
        <f t="shared" si="58"/>
        <v>#N/A</v>
      </c>
      <c r="LQ33" s="169" t="e">
        <f t="shared" si="58"/>
        <v>#N/A</v>
      </c>
      <c r="LR33" s="169" t="e">
        <f t="shared" si="58"/>
        <v>#N/A</v>
      </c>
      <c r="LS33" s="169" t="e">
        <f t="shared" si="59"/>
        <v>#N/A</v>
      </c>
      <c r="LT33" s="169" t="e">
        <f t="shared" si="59"/>
        <v>#N/A</v>
      </c>
      <c r="LU33" s="169" t="e">
        <f t="shared" si="59"/>
        <v>#N/A</v>
      </c>
      <c r="LV33" s="169" t="e">
        <f t="shared" si="59"/>
        <v>#N/A</v>
      </c>
      <c r="LW33" s="169" t="e">
        <f t="shared" si="59"/>
        <v>#N/A</v>
      </c>
      <c r="LX33" s="169" t="e">
        <f t="shared" si="59"/>
        <v>#N/A</v>
      </c>
      <c r="LY33" s="169" t="e">
        <f t="shared" si="59"/>
        <v>#N/A</v>
      </c>
      <c r="LZ33" s="169" t="e">
        <f t="shared" si="59"/>
        <v>#N/A</v>
      </c>
      <c r="MA33" s="169" t="e">
        <f t="shared" si="59"/>
        <v>#N/A</v>
      </c>
      <c r="MB33" s="169" t="e">
        <f t="shared" si="59"/>
        <v>#N/A</v>
      </c>
      <c r="MC33" s="169" t="e">
        <f t="shared" si="59"/>
        <v>#N/A</v>
      </c>
      <c r="MD33" s="169" t="e">
        <f t="shared" si="59"/>
        <v>#N/A</v>
      </c>
      <c r="ME33" s="169" t="e">
        <f t="shared" si="59"/>
        <v>#N/A</v>
      </c>
      <c r="MF33" s="169" t="e">
        <f t="shared" si="59"/>
        <v>#N/A</v>
      </c>
      <c r="MG33" s="169" t="e">
        <f t="shared" si="59"/>
        <v>#N/A</v>
      </c>
      <c r="MH33" s="169" t="e">
        <f t="shared" si="59"/>
        <v>#N/A</v>
      </c>
      <c r="MI33" s="169" t="e">
        <f t="shared" si="48"/>
        <v>#N/A</v>
      </c>
      <c r="MJ33" s="169" t="e">
        <f t="shared" si="48"/>
        <v>#N/A</v>
      </c>
      <c r="MK33" s="169" t="e">
        <f t="shared" si="48"/>
        <v>#N/A</v>
      </c>
      <c r="ML33" s="169" t="e">
        <f t="shared" si="48"/>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60"/>
        <v>#N/A</v>
      </c>
      <c r="MU33" s="169" t="e">
        <f t="shared" si="60"/>
        <v>#N/A</v>
      </c>
      <c r="MV33" s="169" t="e">
        <f t="shared" si="60"/>
        <v>#N/A</v>
      </c>
      <c r="MW33" s="169" t="e">
        <f t="shared" si="60"/>
        <v>#N/A</v>
      </c>
      <c r="MX33" s="169" t="e">
        <f t="shared" si="60"/>
        <v>#N/A</v>
      </c>
      <c r="MY33" s="169" t="e">
        <f t="shared" si="49"/>
        <v>#N/A</v>
      </c>
      <c r="MZ33" s="169" t="e">
        <f t="shared" si="49"/>
        <v>#N/A</v>
      </c>
      <c r="NA33" s="169" t="e">
        <f t="shared" si="49"/>
        <v>#N/A</v>
      </c>
      <c r="NB33" s="169" t="e">
        <f t="shared" si="49"/>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61"/>
        <v>#N/A</v>
      </c>
      <c r="NP33" s="169" t="e">
        <f t="shared" si="61"/>
        <v>#N/A</v>
      </c>
      <c r="NQ33" s="169" t="e">
        <f t="shared" si="61"/>
        <v>#N/A</v>
      </c>
      <c r="NR33" s="169" t="e">
        <f t="shared" si="61"/>
        <v>#N/A</v>
      </c>
      <c r="NS33" s="169" t="e">
        <f t="shared" si="61"/>
        <v>#N/A</v>
      </c>
      <c r="NT33" s="169" t="e">
        <f t="shared" si="61"/>
        <v>#N/A</v>
      </c>
      <c r="NU33" s="169" t="e">
        <f t="shared" si="61"/>
        <v>#N/A</v>
      </c>
      <c r="NV33" s="169" t="e">
        <f t="shared" si="61"/>
        <v>#N/A</v>
      </c>
      <c r="NW33" s="169" t="e">
        <f t="shared" si="61"/>
        <v>#N/A</v>
      </c>
      <c r="NX33" s="169" t="e">
        <f t="shared" si="61"/>
        <v>#N/A</v>
      </c>
      <c r="NY33" s="169" t="e">
        <f t="shared" si="61"/>
        <v>#N/A</v>
      </c>
      <c r="NZ33" s="169" t="e">
        <f t="shared" si="61"/>
        <v>#N/A</v>
      </c>
      <c r="OA33" s="169" t="e">
        <f t="shared" si="61"/>
        <v>#N/A</v>
      </c>
      <c r="OB33" s="169" t="e">
        <f t="shared" si="61"/>
        <v>#N/A</v>
      </c>
      <c r="OC33" s="169" t="e">
        <f t="shared" si="61"/>
        <v>#N/A</v>
      </c>
      <c r="OD33" s="169" t="e">
        <f t="shared" si="61"/>
        <v>#N/A</v>
      </c>
      <c r="OE33" s="169" t="e">
        <f t="shared" si="62"/>
        <v>#N/A</v>
      </c>
      <c r="OF33" s="169" t="e">
        <f t="shared" si="62"/>
        <v>#N/A</v>
      </c>
      <c r="OG33" s="169" t="e">
        <f t="shared" si="62"/>
        <v>#N/A</v>
      </c>
      <c r="OH33" s="169" t="e">
        <f t="shared" si="62"/>
        <v>#N/A</v>
      </c>
      <c r="OI33" s="169" t="e">
        <f t="shared" si="62"/>
        <v>#N/A</v>
      </c>
      <c r="OJ33" s="169" t="e">
        <f t="shared" si="62"/>
        <v>#N/A</v>
      </c>
      <c r="OK33" s="169" t="e">
        <f t="shared" si="62"/>
        <v>#N/A</v>
      </c>
      <c r="OL33" s="169" t="e">
        <f t="shared" si="62"/>
        <v>#N/A</v>
      </c>
      <c r="OM33" s="169" t="e">
        <f t="shared" si="62"/>
        <v>#N/A</v>
      </c>
      <c r="ON33" s="169" t="e">
        <f t="shared" si="62"/>
        <v>#N/A</v>
      </c>
      <c r="OO33" s="169" t="e">
        <f t="shared" si="62"/>
        <v>#N/A</v>
      </c>
      <c r="OP33" s="169" t="e">
        <f t="shared" si="62"/>
        <v>#N/A</v>
      </c>
      <c r="OQ33" s="169" t="e">
        <f t="shared" si="62"/>
        <v>#N/A</v>
      </c>
      <c r="OR33" s="169" t="e">
        <f t="shared" si="62"/>
        <v>#N/A</v>
      </c>
      <c r="OS33" s="169" t="e">
        <f t="shared" si="62"/>
        <v>#N/A</v>
      </c>
      <c r="OT33" s="169" t="e">
        <f t="shared" si="62"/>
        <v>#N/A</v>
      </c>
      <c r="OU33" s="169" t="e">
        <f t="shared" si="50"/>
        <v>#N/A</v>
      </c>
      <c r="OV33" s="169" t="e">
        <f t="shared" si="50"/>
        <v>#N/A</v>
      </c>
      <c r="OW33" s="169" t="e">
        <f t="shared" si="50"/>
        <v>#N/A</v>
      </c>
      <c r="OX33" s="169" t="e">
        <f t="shared" si="50"/>
        <v>#N/A</v>
      </c>
      <c r="OY33" s="169" t="e">
        <f t="shared" si="50"/>
        <v>#N/A</v>
      </c>
      <c r="OZ33" s="169" t="e">
        <f t="shared" si="50"/>
        <v>#N/A</v>
      </c>
      <c r="PA33" s="169" t="e">
        <f t="shared" si="50"/>
        <v>#N/A</v>
      </c>
      <c r="PB33" s="169" t="e">
        <f t="shared" si="50"/>
        <v>#N/A</v>
      </c>
      <c r="PC33" s="169" t="e">
        <f t="shared" si="50"/>
        <v>#N/A</v>
      </c>
      <c r="PD33" s="169" t="e">
        <f t="shared" si="50"/>
        <v>#N/A</v>
      </c>
      <c r="PE33" s="169" t="e">
        <f t="shared" si="50"/>
        <v>#N/A</v>
      </c>
      <c r="PF33" s="169" t="e">
        <f t="shared" si="63"/>
        <v>#N/A</v>
      </c>
      <c r="PG33" s="169" t="e">
        <f t="shared" si="63"/>
        <v>#N/A</v>
      </c>
      <c r="PH33" s="169" t="e">
        <f t="shared" si="63"/>
        <v>#N/A</v>
      </c>
      <c r="PI33" s="169" t="e">
        <f t="shared" si="63"/>
        <v>#N/A</v>
      </c>
      <c r="PJ33" s="169" t="e">
        <f t="shared" si="63"/>
        <v>#N/A</v>
      </c>
      <c r="PK33" s="169" t="e">
        <f t="shared" si="63"/>
        <v>#N/A</v>
      </c>
      <c r="PL33" s="169" t="e">
        <f t="shared" si="63"/>
        <v>#N/A</v>
      </c>
      <c r="PM33" s="169" t="e">
        <f t="shared" si="63"/>
        <v>#N/A</v>
      </c>
      <c r="PN33" s="169" t="e">
        <f t="shared" si="63"/>
        <v>#N/A</v>
      </c>
      <c r="PO33" s="169" t="e">
        <f t="shared" si="63"/>
        <v>#N/A</v>
      </c>
    </row>
    <row r="34" spans="1:431" hidden="1" x14ac:dyDescent="0.75">
      <c r="A34" s="390"/>
      <c r="B34" s="396" t="str">
        <f>IF($R34="","",ROUND(_xlfn.NORM.INV(ABS(VLOOKUP($T$1,VLookups!$A$43:$B$44,2,FALSE)-B$2),$N34,$R34),0))</f>
        <v/>
      </c>
      <c r="C34" s="403" t="str">
        <f>IF(OR(D33="",B34=""),"",WORKDAY(C33,B33,$B$109:$B$148))</f>
        <v/>
      </c>
      <c r="D34" s="404" t="str">
        <f>IFERROR(IF(B34="","",WORKDAY(C34,B34-1,$B$109:$B$148)),"")</f>
        <v/>
      </c>
      <c r="E34" s="109"/>
      <c r="F34" s="117"/>
      <c r="G34" s="122" t="str">
        <f t="shared" si="30"/>
        <v/>
      </c>
      <c r="H34" s="95"/>
      <c r="I34" s="122" t="str">
        <f t="shared" si="31"/>
        <v/>
      </c>
      <c r="J34" s="117"/>
      <c r="K34" s="110"/>
      <c r="L34" s="124" t="str">
        <f t="shared" si="0"/>
        <v/>
      </c>
      <c r="M34" s="124" t="str">
        <f t="shared" si="1"/>
        <v/>
      </c>
      <c r="N34" s="73" t="str">
        <f t="shared" si="32"/>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69"/>
        <v/>
      </c>
      <c r="AE34" s="49" t="str">
        <f t="shared" si="69"/>
        <v/>
      </c>
      <c r="AF34" s="49" t="str">
        <f t="shared" si="69"/>
        <v/>
      </c>
      <c r="AG34" s="49" t="str">
        <f t="shared" si="69"/>
        <v/>
      </c>
      <c r="AH34" s="49" t="str">
        <f t="shared" si="69"/>
        <v/>
      </c>
      <c r="AI34" s="49" t="str">
        <f t="shared" si="69"/>
        <v/>
      </c>
      <c r="AJ34" s="49" t="str">
        <f t="shared" si="69"/>
        <v/>
      </c>
      <c r="AK34" s="49" t="str">
        <f t="shared" si="69"/>
        <v/>
      </c>
      <c r="AL34" s="49" t="str">
        <f t="shared" si="69"/>
        <v/>
      </c>
      <c r="AM34" s="49" t="str">
        <f t="shared" si="69"/>
        <v/>
      </c>
      <c r="AN34" s="49" t="str">
        <f t="shared" si="69"/>
        <v/>
      </c>
      <c r="AO34" s="49" t="str">
        <f t="shared" si="69"/>
        <v/>
      </c>
      <c r="AP34" s="49" t="str">
        <f t="shared" si="69"/>
        <v/>
      </c>
      <c r="AQ34" s="49" t="str">
        <f t="shared" si="69"/>
        <v/>
      </c>
      <c r="AR34" s="49" t="str">
        <f t="shared" si="69"/>
        <v/>
      </c>
      <c r="AS34" s="49" t="str">
        <f t="shared" si="69"/>
        <v/>
      </c>
      <c r="AT34" s="49" t="str">
        <f t="shared" si="65"/>
        <v/>
      </c>
      <c r="AU34" s="49" t="str">
        <f t="shared" si="65"/>
        <v/>
      </c>
      <c r="AV34" s="49" t="str">
        <f t="shared" si="65"/>
        <v/>
      </c>
      <c r="AW34" s="49" t="str">
        <f t="shared" si="65"/>
        <v/>
      </c>
      <c r="AX34" s="49" t="str">
        <f t="shared" si="65"/>
        <v/>
      </c>
      <c r="AY34" s="49" t="str">
        <f t="shared" si="65"/>
        <v/>
      </c>
      <c r="AZ34" s="49" t="str">
        <f t="shared" si="65"/>
        <v/>
      </c>
      <c r="BA34" s="49" t="str">
        <f t="shared" si="65"/>
        <v/>
      </c>
      <c r="BB34" s="49" t="str">
        <f t="shared" si="65"/>
        <v/>
      </c>
      <c r="BC34" s="49" t="str">
        <f t="shared" si="65"/>
        <v/>
      </c>
      <c r="BD34" s="49" t="str">
        <f t="shared" si="65"/>
        <v/>
      </c>
      <c r="BE34" s="49" t="str">
        <f t="shared" si="66"/>
        <v/>
      </c>
      <c r="BF34" s="49" t="str">
        <f t="shared" si="66"/>
        <v/>
      </c>
      <c r="BG34" s="49" t="str">
        <f t="shared" si="66"/>
        <v/>
      </c>
      <c r="BH34" s="49" t="str">
        <f t="shared" si="66"/>
        <v/>
      </c>
      <c r="BI34" s="49" t="str">
        <f t="shared" si="66"/>
        <v/>
      </c>
      <c r="BJ34" s="49" t="str">
        <f t="shared" si="66"/>
        <v/>
      </c>
      <c r="BK34" s="49" t="str">
        <f t="shared" si="66"/>
        <v/>
      </c>
      <c r="BL34" s="49" t="str">
        <f t="shared" si="66"/>
        <v/>
      </c>
      <c r="BM34" s="49" t="str">
        <f t="shared" si="66"/>
        <v/>
      </c>
      <c r="BN34" s="49" t="str">
        <f t="shared" si="66"/>
        <v/>
      </c>
      <c r="BO34" s="49" t="str">
        <f t="shared" si="66"/>
        <v/>
      </c>
      <c r="BP34" s="49" t="str">
        <f t="shared" si="66"/>
        <v/>
      </c>
      <c r="BQ34" s="49" t="str">
        <f t="shared" si="66"/>
        <v/>
      </c>
      <c r="BR34" s="49" t="str">
        <f t="shared" si="66"/>
        <v/>
      </c>
      <c r="BS34" s="49" t="str">
        <f t="shared" si="66"/>
        <v/>
      </c>
      <c r="BT34" s="49" t="str">
        <f t="shared" si="66"/>
        <v/>
      </c>
      <c r="BU34" s="49" t="str">
        <f t="shared" si="67"/>
        <v/>
      </c>
      <c r="BV34" s="49" t="str">
        <f t="shared" si="67"/>
        <v/>
      </c>
      <c r="BW34" s="49" t="str">
        <f t="shared" si="67"/>
        <v/>
      </c>
      <c r="BX34" s="49" t="str">
        <f t="shared" si="67"/>
        <v/>
      </c>
      <c r="BY34" s="49" t="str">
        <f t="shared" si="67"/>
        <v/>
      </c>
      <c r="BZ34" s="49" t="str">
        <f t="shared" si="67"/>
        <v/>
      </c>
      <c r="CA34" s="49" t="str">
        <f t="shared" si="67"/>
        <v/>
      </c>
      <c r="CB34" s="49" t="str">
        <f t="shared" si="67"/>
        <v/>
      </c>
      <c r="CC34" s="49" t="str">
        <f t="shared" si="67"/>
        <v/>
      </c>
      <c r="CD34" s="49" t="str">
        <f t="shared" si="67"/>
        <v/>
      </c>
      <c r="CE34" s="49" t="str">
        <f t="shared" si="67"/>
        <v/>
      </c>
      <c r="CF34" s="49" t="str">
        <f t="shared" si="67"/>
        <v/>
      </c>
      <c r="CG34" s="49" t="str">
        <f t="shared" si="67"/>
        <v/>
      </c>
      <c r="CH34" s="49" t="str">
        <f t="shared" si="67"/>
        <v/>
      </c>
      <c r="CI34" s="49" t="str">
        <f t="shared" si="67"/>
        <v/>
      </c>
      <c r="CJ34" s="49" t="str">
        <f t="shared" si="67"/>
        <v/>
      </c>
      <c r="CK34" s="49" t="str">
        <f t="shared" si="68"/>
        <v/>
      </c>
      <c r="CL34" s="49" t="str">
        <f t="shared" si="68"/>
        <v/>
      </c>
      <c r="CM34" s="49" t="str">
        <f t="shared" si="68"/>
        <v/>
      </c>
      <c r="CN34" s="49" t="str">
        <f t="shared" si="68"/>
        <v/>
      </c>
      <c r="CO34" s="49" t="str">
        <f t="shared" si="68"/>
        <v/>
      </c>
      <c r="CP34" s="49" t="str">
        <f t="shared" si="68"/>
        <v/>
      </c>
      <c r="CQ34" s="49" t="str">
        <f t="shared" si="68"/>
        <v/>
      </c>
      <c r="CR34" s="49" t="str">
        <f t="shared" si="68"/>
        <v/>
      </c>
      <c r="CS34" s="49" t="str">
        <f t="shared" si="68"/>
        <v/>
      </c>
      <c r="CT34" s="49" t="str">
        <f t="shared" si="68"/>
        <v/>
      </c>
      <c r="CU34" s="49" t="str">
        <f t="shared" si="68"/>
        <v/>
      </c>
      <c r="CV34" s="49" t="str">
        <f t="shared" si="68"/>
        <v/>
      </c>
      <c r="CW34" s="49" t="str">
        <f t="shared" si="68"/>
        <v/>
      </c>
      <c r="CX34" s="49" t="str">
        <f t="shared" si="68"/>
        <v/>
      </c>
      <c r="CY34" s="49" t="str">
        <f t="shared" si="68"/>
        <v/>
      </c>
      <c r="CZ34" s="49" t="str">
        <f t="shared" si="68"/>
        <v/>
      </c>
      <c r="DA34" s="49" t="str">
        <f t="shared" si="51"/>
        <v/>
      </c>
      <c r="DB34" s="49" t="str">
        <f t="shared" si="51"/>
        <v/>
      </c>
      <c r="DC34" s="49" t="str">
        <f t="shared" si="51"/>
        <v/>
      </c>
      <c r="DD34" s="49" t="str">
        <f t="shared" si="51"/>
        <v/>
      </c>
      <c r="DE34" s="49" t="str">
        <f t="shared" si="51"/>
        <v/>
      </c>
      <c r="DF34" s="49" t="str">
        <f t="shared" si="51"/>
        <v/>
      </c>
      <c r="DG34" s="49" t="str">
        <f t="shared" si="38"/>
        <v/>
      </c>
      <c r="DH34" s="49" t="str">
        <f t="shared" si="38"/>
        <v/>
      </c>
      <c r="DI34" s="49" t="str">
        <f t="shared" si="38"/>
        <v/>
      </c>
      <c r="DJ34" s="49" t="str">
        <f t="shared" si="38"/>
        <v/>
      </c>
      <c r="DK34" s="49" t="str">
        <f t="shared" si="38"/>
        <v/>
      </c>
      <c r="DL34" s="49" t="str">
        <f t="shared" si="38"/>
        <v/>
      </c>
      <c r="DM34" s="49" t="str">
        <f t="shared" si="38"/>
        <v/>
      </c>
      <c r="DN34" s="49" t="str">
        <f t="shared" si="38"/>
        <v/>
      </c>
      <c r="DO34" s="49" t="str">
        <f t="shared" si="38"/>
        <v/>
      </c>
      <c r="DP34" s="49" t="str">
        <f t="shared" si="38"/>
        <v/>
      </c>
      <c r="DQ34" s="49" t="str">
        <f t="shared" si="38"/>
        <v/>
      </c>
      <c r="DR34" s="49" t="str">
        <f t="shared" si="38"/>
        <v/>
      </c>
      <c r="DS34" s="49" t="str">
        <f t="shared" si="38"/>
        <v/>
      </c>
      <c r="DT34" s="49" t="str">
        <f t="shared" si="38"/>
        <v/>
      </c>
      <c r="DU34" s="49" t="str">
        <f t="shared" si="38"/>
        <v/>
      </c>
      <c r="DV34" s="49" t="str">
        <f t="shared" si="52"/>
        <v/>
      </c>
      <c r="DW34" s="49" t="str">
        <f t="shared" si="52"/>
        <v/>
      </c>
      <c r="DX34" s="49" t="str">
        <f t="shared" si="52"/>
        <v/>
      </c>
      <c r="DY34" s="49" t="str">
        <f t="shared" si="52"/>
        <v/>
      </c>
      <c r="DZ34" s="183" t="str">
        <f t="shared" si="35"/>
        <v/>
      </c>
      <c r="EA34" s="49" t="str">
        <f t="shared" si="53"/>
        <v/>
      </c>
      <c r="EB34" s="49" t="str">
        <f t="shared" si="53"/>
        <v/>
      </c>
      <c r="EC34" s="49" t="str">
        <f t="shared" si="53"/>
        <v/>
      </c>
      <c r="ED34" s="49" t="str">
        <f t="shared" si="53"/>
        <v/>
      </c>
      <c r="EE34" s="49" t="str">
        <f t="shared" si="53"/>
        <v/>
      </c>
      <c r="EF34" s="49" t="str">
        <f t="shared" si="53"/>
        <v/>
      </c>
      <c r="EG34" s="49" t="str">
        <f t="shared" si="53"/>
        <v/>
      </c>
      <c r="EH34" s="49" t="str">
        <f t="shared" si="53"/>
        <v/>
      </c>
      <c r="EI34" s="49" t="str">
        <f t="shared" si="53"/>
        <v/>
      </c>
      <c r="EJ34" s="49" t="str">
        <f t="shared" si="53"/>
        <v/>
      </c>
      <c r="EK34" s="49" t="str">
        <f t="shared" si="53"/>
        <v/>
      </c>
      <c r="EL34" s="49" t="str">
        <f t="shared" si="53"/>
        <v/>
      </c>
      <c r="EM34" s="49" t="str">
        <f t="shared" si="53"/>
        <v/>
      </c>
      <c r="EN34" s="49" t="str">
        <f t="shared" si="53"/>
        <v/>
      </c>
      <c r="EO34" s="49" t="str">
        <f t="shared" si="53"/>
        <v/>
      </c>
      <c r="EP34" s="49" t="str">
        <f t="shared" si="39"/>
        <v/>
      </c>
      <c r="EQ34" s="49" t="str">
        <f t="shared" si="39"/>
        <v/>
      </c>
      <c r="ER34" s="49" t="str">
        <f t="shared" si="39"/>
        <v/>
      </c>
      <c r="ES34" s="49" t="str">
        <f t="shared" si="39"/>
        <v/>
      </c>
      <c r="ET34" s="49" t="str">
        <f t="shared" si="39"/>
        <v/>
      </c>
      <c r="EU34" s="49" t="str">
        <f t="shared" si="39"/>
        <v/>
      </c>
      <c r="EV34" s="49" t="str">
        <f t="shared" si="39"/>
        <v/>
      </c>
      <c r="EW34" s="49" t="str">
        <f t="shared" si="39"/>
        <v/>
      </c>
      <c r="EX34" s="49" t="str">
        <f t="shared" si="39"/>
        <v/>
      </c>
      <c r="EY34" s="49" t="str">
        <f t="shared" si="39"/>
        <v/>
      </c>
      <c r="EZ34" s="49" t="str">
        <f t="shared" si="39"/>
        <v/>
      </c>
      <c r="FA34" s="49" t="str">
        <f t="shared" si="39"/>
        <v/>
      </c>
      <c r="FB34" s="49" t="str">
        <f t="shared" si="39"/>
        <v/>
      </c>
      <c r="FC34" s="49" t="str">
        <f t="shared" si="39"/>
        <v/>
      </c>
      <c r="FD34" s="49" t="str">
        <f t="shared" si="39"/>
        <v/>
      </c>
      <c r="FE34" s="49" t="str">
        <f t="shared" si="39"/>
        <v/>
      </c>
      <c r="FF34" s="49" t="str">
        <f t="shared" si="40"/>
        <v/>
      </c>
      <c r="FG34" s="49" t="str">
        <f t="shared" si="40"/>
        <v/>
      </c>
      <c r="FH34" s="49" t="str">
        <f t="shared" si="40"/>
        <v/>
      </c>
      <c r="FI34" s="49" t="str">
        <f t="shared" si="40"/>
        <v/>
      </c>
      <c r="FJ34" s="49" t="str">
        <f t="shared" si="40"/>
        <v/>
      </c>
      <c r="FK34" s="49" t="str">
        <f t="shared" si="40"/>
        <v/>
      </c>
      <c r="FL34" s="49" t="str">
        <f t="shared" si="40"/>
        <v/>
      </c>
      <c r="FM34" s="49" t="str">
        <f t="shared" si="40"/>
        <v/>
      </c>
      <c r="FN34" s="49" t="str">
        <f t="shared" si="40"/>
        <v/>
      </c>
      <c r="FO34" s="49" t="str">
        <f t="shared" si="40"/>
        <v/>
      </c>
      <c r="FP34" s="49" t="str">
        <f t="shared" si="40"/>
        <v/>
      </c>
      <c r="FQ34" s="49" t="str">
        <f t="shared" si="40"/>
        <v/>
      </c>
      <c r="FR34" s="49" t="str">
        <f t="shared" si="40"/>
        <v/>
      </c>
      <c r="FS34" s="49" t="str">
        <f t="shared" si="40"/>
        <v/>
      </c>
      <c r="FT34" s="49" t="str">
        <f t="shared" si="40"/>
        <v/>
      </c>
      <c r="FU34" s="49" t="str">
        <f t="shared" si="40"/>
        <v/>
      </c>
      <c r="FV34" s="49" t="str">
        <f t="shared" si="41"/>
        <v/>
      </c>
      <c r="FW34" s="49" t="str">
        <f t="shared" si="41"/>
        <v/>
      </c>
      <c r="FX34" s="49" t="str">
        <f t="shared" si="41"/>
        <v/>
      </c>
      <c r="FY34" s="49" t="str">
        <f t="shared" si="41"/>
        <v/>
      </c>
      <c r="FZ34" s="49" t="str">
        <f t="shared" si="41"/>
        <v/>
      </c>
      <c r="GA34" s="49" t="str">
        <f t="shared" si="41"/>
        <v/>
      </c>
      <c r="GB34" s="49" t="str">
        <f t="shared" si="41"/>
        <v/>
      </c>
      <c r="GC34" s="49" t="str">
        <f t="shared" si="41"/>
        <v/>
      </c>
      <c r="GD34" s="49" t="str">
        <f t="shared" si="41"/>
        <v/>
      </c>
      <c r="GE34" s="49" t="str">
        <f t="shared" si="41"/>
        <v/>
      </c>
      <c r="GF34" s="49" t="str">
        <f t="shared" si="41"/>
        <v/>
      </c>
      <c r="GG34" s="49" t="str">
        <f t="shared" si="41"/>
        <v/>
      </c>
      <c r="GH34" s="49" t="str">
        <f t="shared" si="41"/>
        <v/>
      </c>
      <c r="GI34" s="49" t="str">
        <f t="shared" si="41"/>
        <v/>
      </c>
      <c r="GJ34" s="49" t="str">
        <f t="shared" si="41"/>
        <v/>
      </c>
      <c r="GK34" s="49" t="str">
        <f t="shared" si="41"/>
        <v/>
      </c>
      <c r="GL34" s="49" t="str">
        <f t="shared" si="42"/>
        <v/>
      </c>
      <c r="GM34" s="49" t="str">
        <f t="shared" si="42"/>
        <v/>
      </c>
      <c r="GN34" s="49" t="str">
        <f t="shared" si="42"/>
        <v/>
      </c>
      <c r="GO34" s="49" t="str">
        <f t="shared" si="42"/>
        <v/>
      </c>
      <c r="GP34" s="49" t="str">
        <f t="shared" si="42"/>
        <v/>
      </c>
      <c r="GQ34" s="49" t="str">
        <f t="shared" si="42"/>
        <v/>
      </c>
      <c r="GR34" s="49" t="str">
        <f t="shared" si="42"/>
        <v/>
      </c>
      <c r="GS34" s="49" t="str">
        <f t="shared" si="42"/>
        <v/>
      </c>
      <c r="GT34" s="49" t="str">
        <f t="shared" si="42"/>
        <v/>
      </c>
      <c r="GU34" s="49" t="str">
        <f t="shared" si="42"/>
        <v/>
      </c>
      <c r="GV34" s="49" t="str">
        <f t="shared" si="42"/>
        <v/>
      </c>
      <c r="GW34" s="49" t="str">
        <f t="shared" si="42"/>
        <v/>
      </c>
      <c r="GX34" s="49" t="str">
        <f t="shared" si="42"/>
        <v/>
      </c>
      <c r="GY34" s="49" t="str">
        <f t="shared" si="42"/>
        <v/>
      </c>
      <c r="GZ34" s="49" t="str">
        <f t="shared" si="42"/>
        <v/>
      </c>
      <c r="HA34" s="49" t="str">
        <f t="shared" si="42"/>
        <v/>
      </c>
      <c r="HB34" s="49" t="str">
        <f t="shared" si="43"/>
        <v/>
      </c>
      <c r="HC34" s="49" t="str">
        <f t="shared" si="43"/>
        <v/>
      </c>
      <c r="HD34" s="49" t="str">
        <f t="shared" si="43"/>
        <v/>
      </c>
      <c r="HE34" s="49" t="str">
        <f t="shared" si="43"/>
        <v/>
      </c>
      <c r="HF34" s="49" t="str">
        <f t="shared" si="43"/>
        <v/>
      </c>
      <c r="HG34" s="49" t="str">
        <f t="shared" si="43"/>
        <v/>
      </c>
      <c r="HH34" s="49" t="str">
        <f t="shared" si="43"/>
        <v/>
      </c>
      <c r="HI34" s="49" t="str">
        <f t="shared" si="43"/>
        <v/>
      </c>
      <c r="HJ34" s="49" t="str">
        <f t="shared" si="43"/>
        <v/>
      </c>
      <c r="HK34" s="49" t="str">
        <f t="shared" si="43"/>
        <v/>
      </c>
      <c r="HL34" s="49" t="str">
        <f t="shared" si="43"/>
        <v/>
      </c>
      <c r="HM34" s="49" t="str">
        <f t="shared" si="43"/>
        <v/>
      </c>
      <c r="HN34" s="49" t="str">
        <f t="shared" si="43"/>
        <v/>
      </c>
      <c r="HO34" s="49" t="str">
        <f t="shared" si="43"/>
        <v/>
      </c>
      <c r="HP34" s="49" t="str">
        <f t="shared" si="43"/>
        <v/>
      </c>
      <c r="HQ34" s="49" t="str">
        <f t="shared" si="43"/>
        <v/>
      </c>
      <c r="HR34" s="49" t="str">
        <f t="shared" si="44"/>
        <v/>
      </c>
      <c r="HS34" s="49" t="str">
        <f t="shared" si="16"/>
        <v/>
      </c>
      <c r="HT34" s="49" t="str">
        <f t="shared" si="16"/>
        <v/>
      </c>
      <c r="HU34" s="49" t="str">
        <f t="shared" si="16"/>
        <v/>
      </c>
      <c r="HV34" s="49" t="str">
        <f t="shared" si="16"/>
        <v/>
      </c>
      <c r="HW34" s="169" t="e">
        <f t="shared" si="54"/>
        <v>#N/A</v>
      </c>
      <c r="HX34" s="169" t="e">
        <f t="shared" si="54"/>
        <v>#N/A</v>
      </c>
      <c r="HY34" s="169" t="e">
        <f t="shared" si="54"/>
        <v>#N/A</v>
      </c>
      <c r="HZ34" s="169" t="e">
        <f t="shared" si="54"/>
        <v>#N/A</v>
      </c>
      <c r="IA34" s="169" t="e">
        <f t="shared" si="45"/>
        <v>#N/A</v>
      </c>
      <c r="IB34" s="169" t="e">
        <f t="shared" si="45"/>
        <v>#N/A</v>
      </c>
      <c r="IC34" s="169" t="e">
        <f t="shared" si="45"/>
        <v>#N/A</v>
      </c>
      <c r="ID34" s="169" t="e">
        <f t="shared" si="45"/>
        <v>#N/A</v>
      </c>
      <c r="IE34" s="169" t="e">
        <f t="shared" si="45"/>
        <v>#N/A</v>
      </c>
      <c r="IF34" s="169" t="e">
        <f t="shared" si="45"/>
        <v>#N/A</v>
      </c>
      <c r="IG34" s="169" t="e">
        <f t="shared" si="45"/>
        <v>#N/A</v>
      </c>
      <c r="IH34" s="169" t="e">
        <f t="shared" si="45"/>
        <v>#N/A</v>
      </c>
      <c r="II34" s="169" t="e">
        <f t="shared" si="45"/>
        <v>#N/A</v>
      </c>
      <c r="IJ34" s="169" t="e">
        <f t="shared" si="45"/>
        <v>#N/A</v>
      </c>
      <c r="IK34" s="169" t="e">
        <f t="shared" si="45"/>
        <v>#N/A</v>
      </c>
      <c r="IL34" s="169" t="e">
        <f t="shared" si="45"/>
        <v>#N/A</v>
      </c>
      <c r="IM34" s="169" t="e">
        <f t="shared" si="45"/>
        <v>#N/A</v>
      </c>
      <c r="IN34" s="169" t="e">
        <f t="shared" si="45"/>
        <v>#N/A</v>
      </c>
      <c r="IO34" s="169" t="e">
        <f t="shared" si="45"/>
        <v>#N/A</v>
      </c>
      <c r="IP34" s="169" t="e">
        <f t="shared" si="45"/>
        <v>#N/A</v>
      </c>
      <c r="IQ34" s="169" t="e">
        <f t="shared" si="55"/>
        <v>#N/A</v>
      </c>
      <c r="IR34" s="169" t="e">
        <f t="shared" si="55"/>
        <v>#N/A</v>
      </c>
      <c r="IS34" s="169" t="e">
        <f t="shared" si="55"/>
        <v>#N/A</v>
      </c>
      <c r="IT34" s="169" t="e">
        <f t="shared" si="55"/>
        <v>#N/A</v>
      </c>
      <c r="IU34" s="169" t="e">
        <f t="shared" si="55"/>
        <v>#N/A</v>
      </c>
      <c r="IV34" s="169" t="e">
        <f t="shared" si="55"/>
        <v>#N/A</v>
      </c>
      <c r="IW34" s="169" t="e">
        <f t="shared" si="55"/>
        <v>#N/A</v>
      </c>
      <c r="IX34" s="169" t="e">
        <f t="shared" si="55"/>
        <v>#N/A</v>
      </c>
      <c r="IY34" s="169" t="e">
        <f t="shared" si="55"/>
        <v>#N/A</v>
      </c>
      <c r="IZ34" s="169" t="e">
        <f t="shared" si="55"/>
        <v>#N/A</v>
      </c>
      <c r="JA34" s="169" t="e">
        <f t="shared" si="55"/>
        <v>#N/A</v>
      </c>
      <c r="JB34" s="169" t="e">
        <f t="shared" si="55"/>
        <v>#N/A</v>
      </c>
      <c r="JC34" s="169" t="e">
        <f t="shared" si="55"/>
        <v>#N/A</v>
      </c>
      <c r="JD34" s="169" t="e">
        <f t="shared" si="55"/>
        <v>#N/A</v>
      </c>
      <c r="JE34" s="169" t="e">
        <f t="shared" si="55"/>
        <v>#N/A</v>
      </c>
      <c r="JF34" s="169" t="e">
        <f t="shared" si="55"/>
        <v>#N/A</v>
      </c>
      <c r="JG34" s="169" t="e">
        <f t="shared" si="56"/>
        <v>#N/A</v>
      </c>
      <c r="JH34" s="169" t="e">
        <f t="shared" si="56"/>
        <v>#N/A</v>
      </c>
      <c r="JI34" s="169" t="e">
        <f t="shared" si="56"/>
        <v>#N/A</v>
      </c>
      <c r="JJ34" s="169" t="e">
        <f t="shared" si="56"/>
        <v>#N/A</v>
      </c>
      <c r="JK34" s="169" t="e">
        <f t="shared" si="56"/>
        <v>#N/A</v>
      </c>
      <c r="JL34" s="169" t="e">
        <f t="shared" si="56"/>
        <v>#N/A</v>
      </c>
      <c r="JM34" s="169" t="e">
        <f t="shared" si="56"/>
        <v>#N/A</v>
      </c>
      <c r="JN34" s="169" t="e">
        <f t="shared" si="56"/>
        <v>#N/A</v>
      </c>
      <c r="JO34" s="169" t="e">
        <f t="shared" si="56"/>
        <v>#N/A</v>
      </c>
      <c r="JP34" s="169" t="e">
        <f t="shared" si="56"/>
        <v>#N/A</v>
      </c>
      <c r="JQ34" s="169" t="e">
        <f t="shared" si="56"/>
        <v>#N/A</v>
      </c>
      <c r="JR34" s="169" t="e">
        <f t="shared" si="56"/>
        <v>#N/A</v>
      </c>
      <c r="JS34" s="169" t="e">
        <f t="shared" si="56"/>
        <v>#N/A</v>
      </c>
      <c r="JT34" s="169" t="e">
        <f t="shared" si="56"/>
        <v>#N/A</v>
      </c>
      <c r="JU34" s="169" t="e">
        <f t="shared" si="56"/>
        <v>#N/A</v>
      </c>
      <c r="JV34" s="169" t="e">
        <f t="shared" si="56"/>
        <v>#N/A</v>
      </c>
      <c r="JW34" s="169" t="e">
        <f t="shared" si="46"/>
        <v>#N/A</v>
      </c>
      <c r="JX34" s="169" t="e">
        <f t="shared" si="46"/>
        <v>#N/A</v>
      </c>
      <c r="JY34" s="169" t="e">
        <f t="shared" si="46"/>
        <v>#N/A</v>
      </c>
      <c r="JZ34" s="169" t="e">
        <f t="shared" si="46"/>
        <v>#N/A</v>
      </c>
      <c r="KA34" s="169" t="e">
        <f t="shared" si="46"/>
        <v>#N/A</v>
      </c>
      <c r="KB34" s="169" t="e">
        <f t="shared" si="46"/>
        <v>#N/A</v>
      </c>
      <c r="KC34" s="169" t="e">
        <f t="shared" si="46"/>
        <v>#N/A</v>
      </c>
      <c r="KD34" s="169" t="e">
        <f t="shared" si="46"/>
        <v>#N/A</v>
      </c>
      <c r="KE34" s="169" t="e">
        <f t="shared" si="46"/>
        <v>#N/A</v>
      </c>
      <c r="KF34" s="169" t="e">
        <f t="shared" si="46"/>
        <v>#N/A</v>
      </c>
      <c r="KG34" s="169" t="e">
        <f t="shared" si="46"/>
        <v>#N/A</v>
      </c>
      <c r="KH34" s="169" t="e">
        <f t="shared" si="57"/>
        <v>#N/A</v>
      </c>
      <c r="KI34" s="169" t="e">
        <f t="shared" si="57"/>
        <v>#N/A</v>
      </c>
      <c r="KJ34" s="169" t="e">
        <f t="shared" si="57"/>
        <v>#N/A</v>
      </c>
      <c r="KK34" s="169" t="e">
        <f t="shared" si="57"/>
        <v>#N/A</v>
      </c>
      <c r="KL34" s="169" t="e">
        <f t="shared" si="57"/>
        <v>#N/A</v>
      </c>
      <c r="KM34" s="169" t="e">
        <f t="shared" si="47"/>
        <v>#N/A</v>
      </c>
      <c r="KN34" s="169" t="e">
        <f t="shared" si="47"/>
        <v>#N/A</v>
      </c>
      <c r="KO34" s="169" t="e">
        <f t="shared" si="47"/>
        <v>#N/A</v>
      </c>
      <c r="KP34" s="169" t="e">
        <f t="shared" si="47"/>
        <v>#N/A</v>
      </c>
      <c r="KQ34" s="169" t="e">
        <f t="shared" si="47"/>
        <v>#N/A</v>
      </c>
      <c r="KR34" s="169" t="e">
        <f t="shared" si="47"/>
        <v>#N/A</v>
      </c>
      <c r="KS34" s="169" t="e">
        <f t="shared" si="47"/>
        <v>#N/A</v>
      </c>
      <c r="KT34" s="169" t="e">
        <f t="shared" si="47"/>
        <v>#N/A</v>
      </c>
      <c r="KU34" s="169" t="e">
        <f t="shared" si="47"/>
        <v>#N/A</v>
      </c>
      <c r="KV34" s="169" t="e">
        <f t="shared" si="47"/>
        <v>#N/A</v>
      </c>
      <c r="KW34" s="169" t="e">
        <f t="shared" si="47"/>
        <v>#N/A</v>
      </c>
      <c r="KX34" s="169" t="e">
        <f t="shared" si="47"/>
        <v>#N/A</v>
      </c>
      <c r="KY34" s="169" t="e">
        <f t="shared" si="47"/>
        <v>#N/A</v>
      </c>
      <c r="KZ34" s="169" t="e">
        <f t="shared" si="47"/>
        <v>#N/A</v>
      </c>
      <c r="LA34" s="169" t="e">
        <f t="shared" si="47"/>
        <v>#N/A</v>
      </c>
      <c r="LB34" s="169" t="e">
        <f t="shared" si="47"/>
        <v>#N/A</v>
      </c>
      <c r="LC34" s="169" t="e">
        <f t="shared" si="58"/>
        <v>#N/A</v>
      </c>
      <c r="LD34" s="169" t="e">
        <f t="shared" si="58"/>
        <v>#N/A</v>
      </c>
      <c r="LE34" s="169" t="e">
        <f t="shared" si="58"/>
        <v>#N/A</v>
      </c>
      <c r="LF34" s="169" t="e">
        <f t="shared" si="58"/>
        <v>#N/A</v>
      </c>
      <c r="LG34" s="169" t="e">
        <f t="shared" si="58"/>
        <v>#N/A</v>
      </c>
      <c r="LH34" s="169" t="e">
        <f t="shared" si="58"/>
        <v>#N/A</v>
      </c>
      <c r="LI34" s="169" t="e">
        <f t="shared" si="58"/>
        <v>#N/A</v>
      </c>
      <c r="LJ34" s="169" t="e">
        <f t="shared" si="58"/>
        <v>#N/A</v>
      </c>
      <c r="LK34" s="169" t="e">
        <f t="shared" si="58"/>
        <v>#N/A</v>
      </c>
      <c r="LL34" s="169" t="e">
        <f t="shared" si="58"/>
        <v>#N/A</v>
      </c>
      <c r="LM34" s="169" t="e">
        <f t="shared" si="58"/>
        <v>#N/A</v>
      </c>
      <c r="LN34" s="169" t="e">
        <f t="shared" si="58"/>
        <v>#N/A</v>
      </c>
      <c r="LO34" s="169" t="e">
        <f t="shared" si="58"/>
        <v>#N/A</v>
      </c>
      <c r="LP34" s="169" t="e">
        <f t="shared" si="58"/>
        <v>#N/A</v>
      </c>
      <c r="LQ34" s="169" t="e">
        <f t="shared" si="58"/>
        <v>#N/A</v>
      </c>
      <c r="LR34" s="169" t="e">
        <f t="shared" si="58"/>
        <v>#N/A</v>
      </c>
      <c r="LS34" s="169" t="e">
        <f t="shared" si="59"/>
        <v>#N/A</v>
      </c>
      <c r="LT34" s="169" t="e">
        <f t="shared" si="59"/>
        <v>#N/A</v>
      </c>
      <c r="LU34" s="169" t="e">
        <f t="shared" si="59"/>
        <v>#N/A</v>
      </c>
      <c r="LV34" s="169" t="e">
        <f t="shared" si="59"/>
        <v>#N/A</v>
      </c>
      <c r="LW34" s="169" t="e">
        <f t="shared" si="59"/>
        <v>#N/A</v>
      </c>
      <c r="LX34" s="169" t="e">
        <f t="shared" si="59"/>
        <v>#N/A</v>
      </c>
      <c r="LY34" s="169" t="e">
        <f t="shared" si="59"/>
        <v>#N/A</v>
      </c>
      <c r="LZ34" s="169" t="e">
        <f t="shared" si="59"/>
        <v>#N/A</v>
      </c>
      <c r="MA34" s="169" t="e">
        <f t="shared" si="59"/>
        <v>#N/A</v>
      </c>
      <c r="MB34" s="169" t="e">
        <f t="shared" si="59"/>
        <v>#N/A</v>
      </c>
      <c r="MC34" s="169" t="e">
        <f t="shared" si="59"/>
        <v>#N/A</v>
      </c>
      <c r="MD34" s="169" t="e">
        <f t="shared" si="59"/>
        <v>#N/A</v>
      </c>
      <c r="ME34" s="169" t="e">
        <f t="shared" si="59"/>
        <v>#N/A</v>
      </c>
      <c r="MF34" s="169" t="e">
        <f t="shared" si="59"/>
        <v>#N/A</v>
      </c>
      <c r="MG34" s="169" t="e">
        <f t="shared" si="59"/>
        <v>#N/A</v>
      </c>
      <c r="MH34" s="169" t="e">
        <f t="shared" si="59"/>
        <v>#N/A</v>
      </c>
      <c r="MI34" s="169" t="e">
        <f t="shared" si="48"/>
        <v>#N/A</v>
      </c>
      <c r="MJ34" s="169" t="e">
        <f t="shared" si="48"/>
        <v>#N/A</v>
      </c>
      <c r="MK34" s="169" t="e">
        <f t="shared" si="48"/>
        <v>#N/A</v>
      </c>
      <c r="ML34" s="169" t="e">
        <f t="shared" si="48"/>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60"/>
        <v>#N/A</v>
      </c>
      <c r="MU34" s="169" t="e">
        <f t="shared" si="60"/>
        <v>#N/A</v>
      </c>
      <c r="MV34" s="169" t="e">
        <f t="shared" si="60"/>
        <v>#N/A</v>
      </c>
      <c r="MW34" s="169" t="e">
        <f t="shared" si="60"/>
        <v>#N/A</v>
      </c>
      <c r="MX34" s="169" t="e">
        <f t="shared" si="60"/>
        <v>#N/A</v>
      </c>
      <c r="MY34" s="169" t="e">
        <f t="shared" si="49"/>
        <v>#N/A</v>
      </c>
      <c r="MZ34" s="169" t="e">
        <f t="shared" si="49"/>
        <v>#N/A</v>
      </c>
      <c r="NA34" s="169" t="e">
        <f t="shared" si="49"/>
        <v>#N/A</v>
      </c>
      <c r="NB34" s="169" t="e">
        <f t="shared" si="49"/>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61"/>
        <v>#N/A</v>
      </c>
      <c r="NP34" s="169" t="e">
        <f t="shared" si="61"/>
        <v>#N/A</v>
      </c>
      <c r="NQ34" s="169" t="e">
        <f t="shared" si="61"/>
        <v>#N/A</v>
      </c>
      <c r="NR34" s="169" t="e">
        <f t="shared" si="61"/>
        <v>#N/A</v>
      </c>
      <c r="NS34" s="169" t="e">
        <f t="shared" si="61"/>
        <v>#N/A</v>
      </c>
      <c r="NT34" s="169" t="e">
        <f t="shared" si="61"/>
        <v>#N/A</v>
      </c>
      <c r="NU34" s="169" t="e">
        <f t="shared" si="61"/>
        <v>#N/A</v>
      </c>
      <c r="NV34" s="169" t="e">
        <f t="shared" si="61"/>
        <v>#N/A</v>
      </c>
      <c r="NW34" s="169" t="e">
        <f t="shared" si="61"/>
        <v>#N/A</v>
      </c>
      <c r="NX34" s="169" t="e">
        <f t="shared" si="61"/>
        <v>#N/A</v>
      </c>
      <c r="NY34" s="169" t="e">
        <f t="shared" si="61"/>
        <v>#N/A</v>
      </c>
      <c r="NZ34" s="169" t="e">
        <f t="shared" si="61"/>
        <v>#N/A</v>
      </c>
      <c r="OA34" s="169" t="e">
        <f t="shared" si="61"/>
        <v>#N/A</v>
      </c>
      <c r="OB34" s="169" t="e">
        <f t="shared" si="61"/>
        <v>#N/A</v>
      </c>
      <c r="OC34" s="169" t="e">
        <f t="shared" si="61"/>
        <v>#N/A</v>
      </c>
      <c r="OD34" s="169" t="e">
        <f t="shared" si="61"/>
        <v>#N/A</v>
      </c>
      <c r="OE34" s="169" t="e">
        <f t="shared" si="62"/>
        <v>#N/A</v>
      </c>
      <c r="OF34" s="169" t="e">
        <f t="shared" si="62"/>
        <v>#N/A</v>
      </c>
      <c r="OG34" s="169" t="e">
        <f t="shared" si="62"/>
        <v>#N/A</v>
      </c>
      <c r="OH34" s="169" t="e">
        <f t="shared" si="62"/>
        <v>#N/A</v>
      </c>
      <c r="OI34" s="169" t="e">
        <f t="shared" si="62"/>
        <v>#N/A</v>
      </c>
      <c r="OJ34" s="169" t="e">
        <f t="shared" si="62"/>
        <v>#N/A</v>
      </c>
      <c r="OK34" s="169" t="e">
        <f t="shared" si="62"/>
        <v>#N/A</v>
      </c>
      <c r="OL34" s="169" t="e">
        <f t="shared" si="62"/>
        <v>#N/A</v>
      </c>
      <c r="OM34" s="169" t="e">
        <f t="shared" si="62"/>
        <v>#N/A</v>
      </c>
      <c r="ON34" s="169" t="e">
        <f t="shared" si="62"/>
        <v>#N/A</v>
      </c>
      <c r="OO34" s="169" t="e">
        <f t="shared" si="62"/>
        <v>#N/A</v>
      </c>
      <c r="OP34" s="169" t="e">
        <f t="shared" si="62"/>
        <v>#N/A</v>
      </c>
      <c r="OQ34" s="169" t="e">
        <f t="shared" si="62"/>
        <v>#N/A</v>
      </c>
      <c r="OR34" s="169" t="e">
        <f t="shared" si="62"/>
        <v>#N/A</v>
      </c>
      <c r="OS34" s="169" t="e">
        <f t="shared" si="62"/>
        <v>#N/A</v>
      </c>
      <c r="OT34" s="169" t="e">
        <f t="shared" si="62"/>
        <v>#N/A</v>
      </c>
      <c r="OU34" s="169" t="e">
        <f t="shared" si="50"/>
        <v>#N/A</v>
      </c>
      <c r="OV34" s="169" t="e">
        <f t="shared" si="50"/>
        <v>#N/A</v>
      </c>
      <c r="OW34" s="169" t="e">
        <f t="shared" si="50"/>
        <v>#N/A</v>
      </c>
      <c r="OX34" s="169" t="e">
        <f t="shared" si="50"/>
        <v>#N/A</v>
      </c>
      <c r="OY34" s="169" t="e">
        <f t="shared" si="50"/>
        <v>#N/A</v>
      </c>
      <c r="OZ34" s="169" t="e">
        <f t="shared" si="50"/>
        <v>#N/A</v>
      </c>
      <c r="PA34" s="169" t="e">
        <f t="shared" si="50"/>
        <v>#N/A</v>
      </c>
      <c r="PB34" s="169" t="e">
        <f t="shared" si="50"/>
        <v>#N/A</v>
      </c>
      <c r="PC34" s="169" t="e">
        <f t="shared" si="50"/>
        <v>#N/A</v>
      </c>
      <c r="PD34" s="169" t="e">
        <f t="shared" si="50"/>
        <v>#N/A</v>
      </c>
      <c r="PE34" s="169" t="e">
        <f t="shared" si="50"/>
        <v>#N/A</v>
      </c>
      <c r="PF34" s="169" t="e">
        <f t="shared" si="63"/>
        <v>#N/A</v>
      </c>
      <c r="PG34" s="169" t="e">
        <f t="shared" si="63"/>
        <v>#N/A</v>
      </c>
      <c r="PH34" s="169" t="e">
        <f t="shared" si="63"/>
        <v>#N/A</v>
      </c>
      <c r="PI34" s="169" t="e">
        <f t="shared" si="63"/>
        <v>#N/A</v>
      </c>
      <c r="PJ34" s="169" t="e">
        <f t="shared" si="63"/>
        <v>#N/A</v>
      </c>
      <c r="PK34" s="169" t="e">
        <f t="shared" si="63"/>
        <v>#N/A</v>
      </c>
      <c r="PL34" s="169" t="e">
        <f t="shared" si="63"/>
        <v>#N/A</v>
      </c>
      <c r="PM34" s="169" t="e">
        <f t="shared" si="63"/>
        <v>#N/A</v>
      </c>
      <c r="PN34" s="169" t="e">
        <f t="shared" si="63"/>
        <v>#N/A</v>
      </c>
      <c r="PO34" s="169" t="e">
        <f t="shared" si="63"/>
        <v>#N/A</v>
      </c>
    </row>
    <row r="35" spans="1:431" hidden="1" x14ac:dyDescent="0.75">
      <c r="A35" s="390"/>
      <c r="B35" s="396" t="str">
        <f>IF($R35="","",ROUND(_xlfn.NORM.INV(ABS(VLOOKUP($T$1,VLookups!$A$43:$B$44,2,FALSE)-B$2),$N35,$R35),0))</f>
        <v/>
      </c>
      <c r="C35" s="403" t="str">
        <f>IF(OR(D34="",B35=""),"",WORKDAY(C34,B34,$B$109:$B$148))</f>
        <v/>
      </c>
      <c r="D35" s="404" t="str">
        <f>IFERROR(IF(B35="","",WORKDAY(C35,B35-1,$B$109:$B$148)),"")</f>
        <v/>
      </c>
      <c r="E35" s="109"/>
      <c r="F35" s="117"/>
      <c r="G35" s="122" t="str">
        <f t="shared" si="30"/>
        <v/>
      </c>
      <c r="H35" s="95"/>
      <c r="I35" s="122" t="str">
        <f t="shared" si="31"/>
        <v/>
      </c>
      <c r="J35" s="117"/>
      <c r="K35" s="110"/>
      <c r="L35" s="124" t="str">
        <f t="shared" si="0"/>
        <v/>
      </c>
      <c r="M35" s="124" t="str">
        <f t="shared" si="1"/>
        <v/>
      </c>
      <c r="N35" s="73" t="str">
        <f t="shared" si="32"/>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69"/>
        <v/>
      </c>
      <c r="AE35" s="49" t="str">
        <f t="shared" si="69"/>
        <v/>
      </c>
      <c r="AF35" s="49" t="str">
        <f t="shared" si="69"/>
        <v/>
      </c>
      <c r="AG35" s="49" t="str">
        <f t="shared" si="69"/>
        <v/>
      </c>
      <c r="AH35" s="49" t="str">
        <f t="shared" si="69"/>
        <v/>
      </c>
      <c r="AI35" s="49" t="str">
        <f t="shared" si="69"/>
        <v/>
      </c>
      <c r="AJ35" s="49" t="str">
        <f t="shared" si="69"/>
        <v/>
      </c>
      <c r="AK35" s="49" t="str">
        <f t="shared" si="69"/>
        <v/>
      </c>
      <c r="AL35" s="49" t="str">
        <f t="shared" si="69"/>
        <v/>
      </c>
      <c r="AM35" s="49" t="str">
        <f t="shared" si="69"/>
        <v/>
      </c>
      <c r="AN35" s="49" t="str">
        <f t="shared" si="69"/>
        <v/>
      </c>
      <c r="AO35" s="49" t="str">
        <f t="shared" si="69"/>
        <v/>
      </c>
      <c r="AP35" s="49" t="str">
        <f t="shared" si="69"/>
        <v/>
      </c>
      <c r="AQ35" s="49" t="str">
        <f t="shared" si="69"/>
        <v/>
      </c>
      <c r="AR35" s="49" t="str">
        <f t="shared" si="69"/>
        <v/>
      </c>
      <c r="AS35" s="49" t="str">
        <f t="shared" si="69"/>
        <v/>
      </c>
      <c r="AT35" s="49" t="str">
        <f t="shared" si="65"/>
        <v/>
      </c>
      <c r="AU35" s="49" t="str">
        <f t="shared" si="65"/>
        <v/>
      </c>
      <c r="AV35" s="49" t="str">
        <f t="shared" si="65"/>
        <v/>
      </c>
      <c r="AW35" s="49" t="str">
        <f t="shared" si="65"/>
        <v/>
      </c>
      <c r="AX35" s="49" t="str">
        <f t="shared" si="65"/>
        <v/>
      </c>
      <c r="AY35" s="49" t="str">
        <f t="shared" si="65"/>
        <v/>
      </c>
      <c r="AZ35" s="49" t="str">
        <f t="shared" si="65"/>
        <v/>
      </c>
      <c r="BA35" s="49" t="str">
        <f t="shared" si="65"/>
        <v/>
      </c>
      <c r="BB35" s="49" t="str">
        <f t="shared" si="65"/>
        <v/>
      </c>
      <c r="BC35" s="49" t="str">
        <f t="shared" si="65"/>
        <v/>
      </c>
      <c r="BD35" s="49" t="str">
        <f t="shared" si="65"/>
        <v/>
      </c>
      <c r="BE35" s="49" t="str">
        <f t="shared" si="66"/>
        <v/>
      </c>
      <c r="BF35" s="49" t="str">
        <f t="shared" si="66"/>
        <v/>
      </c>
      <c r="BG35" s="49" t="str">
        <f t="shared" si="66"/>
        <v/>
      </c>
      <c r="BH35" s="49" t="str">
        <f t="shared" si="66"/>
        <v/>
      </c>
      <c r="BI35" s="49" t="str">
        <f t="shared" si="66"/>
        <v/>
      </c>
      <c r="BJ35" s="49" t="str">
        <f t="shared" si="66"/>
        <v/>
      </c>
      <c r="BK35" s="49" t="str">
        <f t="shared" si="66"/>
        <v/>
      </c>
      <c r="BL35" s="49" t="str">
        <f t="shared" si="66"/>
        <v/>
      </c>
      <c r="BM35" s="49" t="str">
        <f t="shared" si="66"/>
        <v/>
      </c>
      <c r="BN35" s="49" t="str">
        <f t="shared" si="66"/>
        <v/>
      </c>
      <c r="BO35" s="49" t="str">
        <f t="shared" si="66"/>
        <v/>
      </c>
      <c r="BP35" s="49" t="str">
        <f t="shared" si="66"/>
        <v/>
      </c>
      <c r="BQ35" s="49" t="str">
        <f t="shared" si="66"/>
        <v/>
      </c>
      <c r="BR35" s="49" t="str">
        <f t="shared" si="66"/>
        <v/>
      </c>
      <c r="BS35" s="49" t="str">
        <f t="shared" si="66"/>
        <v/>
      </c>
      <c r="BT35" s="49" t="str">
        <f t="shared" si="66"/>
        <v/>
      </c>
      <c r="BU35" s="49" t="str">
        <f t="shared" si="67"/>
        <v/>
      </c>
      <c r="BV35" s="49" t="str">
        <f t="shared" si="67"/>
        <v/>
      </c>
      <c r="BW35" s="49" t="str">
        <f t="shared" si="67"/>
        <v/>
      </c>
      <c r="BX35" s="49" t="str">
        <f t="shared" si="67"/>
        <v/>
      </c>
      <c r="BY35" s="49" t="str">
        <f t="shared" si="67"/>
        <v/>
      </c>
      <c r="BZ35" s="49" t="str">
        <f t="shared" si="67"/>
        <v/>
      </c>
      <c r="CA35" s="49" t="str">
        <f t="shared" si="67"/>
        <v/>
      </c>
      <c r="CB35" s="49" t="str">
        <f t="shared" si="67"/>
        <v/>
      </c>
      <c r="CC35" s="49" t="str">
        <f t="shared" si="67"/>
        <v/>
      </c>
      <c r="CD35" s="49" t="str">
        <f t="shared" si="67"/>
        <v/>
      </c>
      <c r="CE35" s="49" t="str">
        <f t="shared" si="67"/>
        <v/>
      </c>
      <c r="CF35" s="49" t="str">
        <f t="shared" si="67"/>
        <v/>
      </c>
      <c r="CG35" s="49" t="str">
        <f t="shared" si="67"/>
        <v/>
      </c>
      <c r="CH35" s="49" t="str">
        <f t="shared" si="67"/>
        <v/>
      </c>
      <c r="CI35" s="49" t="str">
        <f t="shared" si="67"/>
        <v/>
      </c>
      <c r="CJ35" s="49" t="str">
        <f t="shared" si="67"/>
        <v/>
      </c>
      <c r="CK35" s="49" t="str">
        <f t="shared" si="68"/>
        <v/>
      </c>
      <c r="CL35" s="49" t="str">
        <f t="shared" si="68"/>
        <v/>
      </c>
      <c r="CM35" s="49" t="str">
        <f t="shared" si="68"/>
        <v/>
      </c>
      <c r="CN35" s="49" t="str">
        <f t="shared" si="68"/>
        <v/>
      </c>
      <c r="CO35" s="49" t="str">
        <f t="shared" si="68"/>
        <v/>
      </c>
      <c r="CP35" s="49" t="str">
        <f t="shared" si="68"/>
        <v/>
      </c>
      <c r="CQ35" s="49" t="str">
        <f t="shared" si="68"/>
        <v/>
      </c>
      <c r="CR35" s="49" t="str">
        <f t="shared" si="68"/>
        <v/>
      </c>
      <c r="CS35" s="49" t="str">
        <f t="shared" si="68"/>
        <v/>
      </c>
      <c r="CT35" s="49" t="str">
        <f t="shared" si="68"/>
        <v/>
      </c>
      <c r="CU35" s="49" t="str">
        <f t="shared" si="68"/>
        <v/>
      </c>
      <c r="CV35" s="49" t="str">
        <f t="shared" si="68"/>
        <v/>
      </c>
      <c r="CW35" s="49" t="str">
        <f t="shared" si="68"/>
        <v/>
      </c>
      <c r="CX35" s="49" t="str">
        <f t="shared" si="68"/>
        <v/>
      </c>
      <c r="CY35" s="49" t="str">
        <f t="shared" si="68"/>
        <v/>
      </c>
      <c r="CZ35" s="49" t="str">
        <f t="shared" si="68"/>
        <v/>
      </c>
      <c r="DA35" s="49" t="str">
        <f t="shared" si="51"/>
        <v/>
      </c>
      <c r="DB35" s="49" t="str">
        <f t="shared" si="51"/>
        <v/>
      </c>
      <c r="DC35" s="49" t="str">
        <f t="shared" si="51"/>
        <v/>
      </c>
      <c r="DD35" s="49" t="str">
        <f t="shared" si="51"/>
        <v/>
      </c>
      <c r="DE35" s="49" t="str">
        <f t="shared" si="51"/>
        <v/>
      </c>
      <c r="DF35" s="49" t="str">
        <f t="shared" si="51"/>
        <v/>
      </c>
      <c r="DG35" s="49" t="str">
        <f t="shared" ref="DG35:DV50" si="70">IF(ISNONTEXT($AC35),DH35-$AC35,"")</f>
        <v/>
      </c>
      <c r="DH35" s="49" t="str">
        <f t="shared" si="70"/>
        <v/>
      </c>
      <c r="DI35" s="49" t="str">
        <f t="shared" si="70"/>
        <v/>
      </c>
      <c r="DJ35" s="49" t="str">
        <f t="shared" si="70"/>
        <v/>
      </c>
      <c r="DK35" s="49" t="str">
        <f t="shared" si="70"/>
        <v/>
      </c>
      <c r="DL35" s="49" t="str">
        <f t="shared" si="70"/>
        <v/>
      </c>
      <c r="DM35" s="49" t="str">
        <f t="shared" si="70"/>
        <v/>
      </c>
      <c r="DN35" s="49" t="str">
        <f t="shared" si="70"/>
        <v/>
      </c>
      <c r="DO35" s="49" t="str">
        <f t="shared" si="70"/>
        <v/>
      </c>
      <c r="DP35" s="49" t="str">
        <f t="shared" si="70"/>
        <v/>
      </c>
      <c r="DQ35" s="49" t="str">
        <f t="shared" si="70"/>
        <v/>
      </c>
      <c r="DR35" s="49" t="str">
        <f t="shared" si="70"/>
        <v/>
      </c>
      <c r="DS35" s="49" t="str">
        <f t="shared" si="70"/>
        <v/>
      </c>
      <c r="DT35" s="49" t="str">
        <f t="shared" si="70"/>
        <v/>
      </c>
      <c r="DU35" s="49" t="str">
        <f t="shared" si="70"/>
        <v/>
      </c>
      <c r="DV35" s="49" t="str">
        <f t="shared" si="70"/>
        <v/>
      </c>
      <c r="DW35" s="49" t="str">
        <f t="shared" si="52"/>
        <v/>
      </c>
      <c r="DX35" s="49" t="str">
        <f t="shared" si="52"/>
        <v/>
      </c>
      <c r="DY35" s="49" t="str">
        <f t="shared" si="52"/>
        <v/>
      </c>
      <c r="DZ35" s="183" t="str">
        <f t="shared" si="35"/>
        <v/>
      </c>
      <c r="EA35" s="49" t="str">
        <f t="shared" si="53"/>
        <v/>
      </c>
      <c r="EB35" s="49" t="str">
        <f t="shared" si="53"/>
        <v/>
      </c>
      <c r="EC35" s="49" t="str">
        <f t="shared" si="53"/>
        <v/>
      </c>
      <c r="ED35" s="49" t="str">
        <f t="shared" si="53"/>
        <v/>
      </c>
      <c r="EE35" s="49" t="str">
        <f t="shared" si="53"/>
        <v/>
      </c>
      <c r="EF35" s="49" t="str">
        <f t="shared" si="53"/>
        <v/>
      </c>
      <c r="EG35" s="49" t="str">
        <f t="shared" si="53"/>
        <v/>
      </c>
      <c r="EH35" s="49" t="str">
        <f t="shared" si="53"/>
        <v/>
      </c>
      <c r="EI35" s="49" t="str">
        <f t="shared" si="53"/>
        <v/>
      </c>
      <c r="EJ35" s="49" t="str">
        <f t="shared" si="53"/>
        <v/>
      </c>
      <c r="EK35" s="49" t="str">
        <f t="shared" si="53"/>
        <v/>
      </c>
      <c r="EL35" s="49" t="str">
        <f t="shared" si="53"/>
        <v/>
      </c>
      <c r="EM35" s="49" t="str">
        <f t="shared" si="53"/>
        <v/>
      </c>
      <c r="EN35" s="49" t="str">
        <f t="shared" si="53"/>
        <v/>
      </c>
      <c r="EO35" s="49" t="str">
        <f t="shared" si="53"/>
        <v/>
      </c>
      <c r="EP35" s="49" t="str">
        <f t="shared" si="39"/>
        <v/>
      </c>
      <c r="EQ35" s="49" t="str">
        <f t="shared" si="39"/>
        <v/>
      </c>
      <c r="ER35" s="49" t="str">
        <f t="shared" si="39"/>
        <v/>
      </c>
      <c r="ES35" s="49" t="str">
        <f t="shared" si="39"/>
        <v/>
      </c>
      <c r="ET35" s="49" t="str">
        <f t="shared" si="39"/>
        <v/>
      </c>
      <c r="EU35" s="49" t="str">
        <f t="shared" si="39"/>
        <v/>
      </c>
      <c r="EV35" s="49" t="str">
        <f t="shared" si="39"/>
        <v/>
      </c>
      <c r="EW35" s="49" t="str">
        <f t="shared" si="39"/>
        <v/>
      </c>
      <c r="EX35" s="49" t="str">
        <f t="shared" si="39"/>
        <v/>
      </c>
      <c r="EY35" s="49" t="str">
        <f t="shared" si="39"/>
        <v/>
      </c>
      <c r="EZ35" s="49" t="str">
        <f t="shared" si="39"/>
        <v/>
      </c>
      <c r="FA35" s="49" t="str">
        <f t="shared" si="39"/>
        <v/>
      </c>
      <c r="FB35" s="49" t="str">
        <f t="shared" si="39"/>
        <v/>
      </c>
      <c r="FC35" s="49" t="str">
        <f t="shared" si="39"/>
        <v/>
      </c>
      <c r="FD35" s="49" t="str">
        <f t="shared" ref="FD35:FS51" si="71">IF(ISNONTEXT($AC35),FC35+$AC35,"")</f>
        <v/>
      </c>
      <c r="FE35" s="49" t="str">
        <f t="shared" si="71"/>
        <v/>
      </c>
      <c r="FF35" s="49" t="str">
        <f t="shared" si="40"/>
        <v/>
      </c>
      <c r="FG35" s="49" t="str">
        <f t="shared" si="40"/>
        <v/>
      </c>
      <c r="FH35" s="49" t="str">
        <f t="shared" si="40"/>
        <v/>
      </c>
      <c r="FI35" s="49" t="str">
        <f t="shared" si="40"/>
        <v/>
      </c>
      <c r="FJ35" s="49" t="str">
        <f t="shared" si="40"/>
        <v/>
      </c>
      <c r="FK35" s="49" t="str">
        <f t="shared" si="40"/>
        <v/>
      </c>
      <c r="FL35" s="49" t="str">
        <f t="shared" si="40"/>
        <v/>
      </c>
      <c r="FM35" s="49" t="str">
        <f t="shared" si="40"/>
        <v/>
      </c>
      <c r="FN35" s="49" t="str">
        <f t="shared" si="40"/>
        <v/>
      </c>
      <c r="FO35" s="49" t="str">
        <f t="shared" si="40"/>
        <v/>
      </c>
      <c r="FP35" s="49" t="str">
        <f t="shared" si="40"/>
        <v/>
      </c>
      <c r="FQ35" s="49" t="str">
        <f t="shared" si="40"/>
        <v/>
      </c>
      <c r="FR35" s="49" t="str">
        <f t="shared" si="40"/>
        <v/>
      </c>
      <c r="FS35" s="49" t="str">
        <f t="shared" si="40"/>
        <v/>
      </c>
      <c r="FT35" s="49" t="str">
        <f t="shared" ref="FT35:GI51" si="72">IF(ISNONTEXT($AC35),FS35+$AC35,"")</f>
        <v/>
      </c>
      <c r="FU35" s="49" t="str">
        <f t="shared" si="72"/>
        <v/>
      </c>
      <c r="FV35" s="49" t="str">
        <f t="shared" si="41"/>
        <v/>
      </c>
      <c r="FW35" s="49" t="str">
        <f t="shared" si="41"/>
        <v/>
      </c>
      <c r="FX35" s="49" t="str">
        <f t="shared" si="41"/>
        <v/>
      </c>
      <c r="FY35" s="49" t="str">
        <f t="shared" si="41"/>
        <v/>
      </c>
      <c r="FZ35" s="49" t="str">
        <f t="shared" si="41"/>
        <v/>
      </c>
      <c r="GA35" s="49" t="str">
        <f t="shared" si="41"/>
        <v/>
      </c>
      <c r="GB35" s="49" t="str">
        <f t="shared" si="41"/>
        <v/>
      </c>
      <c r="GC35" s="49" t="str">
        <f t="shared" si="41"/>
        <v/>
      </c>
      <c r="GD35" s="49" t="str">
        <f t="shared" si="41"/>
        <v/>
      </c>
      <c r="GE35" s="49" t="str">
        <f t="shared" si="41"/>
        <v/>
      </c>
      <c r="GF35" s="49" t="str">
        <f t="shared" si="41"/>
        <v/>
      </c>
      <c r="GG35" s="49" t="str">
        <f t="shared" si="41"/>
        <v/>
      </c>
      <c r="GH35" s="49" t="str">
        <f t="shared" si="41"/>
        <v/>
      </c>
      <c r="GI35" s="49" t="str">
        <f t="shared" si="41"/>
        <v/>
      </c>
      <c r="GJ35" s="49" t="str">
        <f t="shared" ref="GJ35:GY51" si="73">IF(ISNONTEXT($AC35),GI35+$AC35,"")</f>
        <v/>
      </c>
      <c r="GK35" s="49" t="str">
        <f t="shared" si="73"/>
        <v/>
      </c>
      <c r="GL35" s="49" t="str">
        <f t="shared" si="42"/>
        <v/>
      </c>
      <c r="GM35" s="49" t="str">
        <f t="shared" si="42"/>
        <v/>
      </c>
      <c r="GN35" s="49" t="str">
        <f t="shared" si="42"/>
        <v/>
      </c>
      <c r="GO35" s="49" t="str">
        <f t="shared" si="42"/>
        <v/>
      </c>
      <c r="GP35" s="49" t="str">
        <f t="shared" si="42"/>
        <v/>
      </c>
      <c r="GQ35" s="49" t="str">
        <f t="shared" si="42"/>
        <v/>
      </c>
      <c r="GR35" s="49" t="str">
        <f t="shared" si="42"/>
        <v/>
      </c>
      <c r="GS35" s="49" t="str">
        <f t="shared" si="42"/>
        <v/>
      </c>
      <c r="GT35" s="49" t="str">
        <f t="shared" si="42"/>
        <v/>
      </c>
      <c r="GU35" s="49" t="str">
        <f t="shared" si="42"/>
        <v/>
      </c>
      <c r="GV35" s="49" t="str">
        <f t="shared" si="42"/>
        <v/>
      </c>
      <c r="GW35" s="49" t="str">
        <f t="shared" si="42"/>
        <v/>
      </c>
      <c r="GX35" s="49" t="str">
        <f t="shared" si="42"/>
        <v/>
      </c>
      <c r="GY35" s="49" t="str">
        <f t="shared" si="42"/>
        <v/>
      </c>
      <c r="GZ35" s="49" t="str">
        <f t="shared" ref="GZ35:HO51" si="74">IF(ISNONTEXT($AC35),GY35+$AC35,"")</f>
        <v/>
      </c>
      <c r="HA35" s="49" t="str">
        <f t="shared" si="74"/>
        <v/>
      </c>
      <c r="HB35" s="49" t="str">
        <f t="shared" si="43"/>
        <v/>
      </c>
      <c r="HC35" s="49" t="str">
        <f t="shared" si="43"/>
        <v/>
      </c>
      <c r="HD35" s="49" t="str">
        <f t="shared" si="43"/>
        <v/>
      </c>
      <c r="HE35" s="49" t="str">
        <f t="shared" si="43"/>
        <v/>
      </c>
      <c r="HF35" s="49" t="str">
        <f t="shared" si="43"/>
        <v/>
      </c>
      <c r="HG35" s="49" t="str">
        <f t="shared" si="43"/>
        <v/>
      </c>
      <c r="HH35" s="49" t="str">
        <f t="shared" si="43"/>
        <v/>
      </c>
      <c r="HI35" s="49" t="str">
        <f t="shared" si="43"/>
        <v/>
      </c>
      <c r="HJ35" s="49" t="str">
        <f t="shared" si="43"/>
        <v/>
      </c>
      <c r="HK35" s="49" t="str">
        <f t="shared" si="43"/>
        <v/>
      </c>
      <c r="HL35" s="49" t="str">
        <f t="shared" si="43"/>
        <v/>
      </c>
      <c r="HM35" s="49" t="str">
        <f t="shared" si="43"/>
        <v/>
      </c>
      <c r="HN35" s="49" t="str">
        <f t="shared" si="43"/>
        <v/>
      </c>
      <c r="HO35" s="49" t="str">
        <f t="shared" si="43"/>
        <v/>
      </c>
      <c r="HP35" s="49" t="str">
        <f t="shared" ref="HP35:HU98" si="75">IF(ISNONTEXT($AC35),HO35+$AC35,"")</f>
        <v/>
      </c>
      <c r="HQ35" s="49" t="str">
        <f t="shared" si="75"/>
        <v/>
      </c>
      <c r="HR35" s="49" t="str">
        <f t="shared" si="44"/>
        <v/>
      </c>
      <c r="HS35" s="49" t="str">
        <f t="shared" si="16"/>
        <v/>
      </c>
      <c r="HT35" s="49" t="str">
        <f t="shared" si="16"/>
        <v/>
      </c>
      <c r="HU35" s="49" t="str">
        <f t="shared" si="16"/>
        <v/>
      </c>
      <c r="HV35" s="49" t="str">
        <f t="shared" si="16"/>
        <v/>
      </c>
      <c r="HW35" s="169" t="e">
        <f t="shared" si="54"/>
        <v>#N/A</v>
      </c>
      <c r="HX35" s="169" t="e">
        <f t="shared" si="54"/>
        <v>#N/A</v>
      </c>
      <c r="HY35" s="169" t="e">
        <f t="shared" si="54"/>
        <v>#N/A</v>
      </c>
      <c r="HZ35" s="169" t="e">
        <f t="shared" si="54"/>
        <v>#N/A</v>
      </c>
      <c r="IA35" s="169" t="e">
        <f t="shared" si="54"/>
        <v>#N/A</v>
      </c>
      <c r="IB35" s="169" t="e">
        <f t="shared" si="54"/>
        <v>#N/A</v>
      </c>
      <c r="IC35" s="169" t="e">
        <f t="shared" si="54"/>
        <v>#N/A</v>
      </c>
      <c r="ID35" s="169" t="e">
        <f t="shared" si="54"/>
        <v>#N/A</v>
      </c>
      <c r="IE35" s="169" t="e">
        <f t="shared" si="54"/>
        <v>#N/A</v>
      </c>
      <c r="IF35" s="169" t="e">
        <f t="shared" si="54"/>
        <v>#N/A</v>
      </c>
      <c r="IG35" s="169" t="e">
        <f t="shared" si="54"/>
        <v>#N/A</v>
      </c>
      <c r="IH35" s="169" t="e">
        <f t="shared" si="54"/>
        <v>#N/A</v>
      </c>
      <c r="II35" s="169" t="e">
        <f t="shared" si="54"/>
        <v>#N/A</v>
      </c>
      <c r="IJ35" s="169" t="e">
        <f t="shared" si="54"/>
        <v>#N/A</v>
      </c>
      <c r="IK35" s="169" t="e">
        <f t="shared" si="54"/>
        <v>#N/A</v>
      </c>
      <c r="IL35" s="169" t="e">
        <f t="shared" si="54"/>
        <v>#N/A</v>
      </c>
      <c r="IM35" s="169" t="e">
        <f t="shared" ref="IM35:JB50" si="76">IF(ISNONTEXT($R35),_xlfn.NORM.DIST(AT35,$N35,$R35,FALSE),NA())</f>
        <v>#N/A</v>
      </c>
      <c r="IN35" s="169" t="e">
        <f t="shared" si="76"/>
        <v>#N/A</v>
      </c>
      <c r="IO35" s="169" t="e">
        <f t="shared" si="76"/>
        <v>#N/A</v>
      </c>
      <c r="IP35" s="169" t="e">
        <f t="shared" si="76"/>
        <v>#N/A</v>
      </c>
      <c r="IQ35" s="169" t="e">
        <f t="shared" si="76"/>
        <v>#N/A</v>
      </c>
      <c r="IR35" s="169" t="e">
        <f t="shared" si="76"/>
        <v>#N/A</v>
      </c>
      <c r="IS35" s="169" t="e">
        <f t="shared" si="76"/>
        <v>#N/A</v>
      </c>
      <c r="IT35" s="169" t="e">
        <f t="shared" si="76"/>
        <v>#N/A</v>
      </c>
      <c r="IU35" s="169" t="e">
        <f t="shared" si="76"/>
        <v>#N/A</v>
      </c>
      <c r="IV35" s="169" t="e">
        <f t="shared" si="76"/>
        <v>#N/A</v>
      </c>
      <c r="IW35" s="169" t="e">
        <f t="shared" si="76"/>
        <v>#N/A</v>
      </c>
      <c r="IX35" s="169" t="e">
        <f t="shared" si="76"/>
        <v>#N/A</v>
      </c>
      <c r="IY35" s="169" t="e">
        <f t="shared" si="76"/>
        <v>#N/A</v>
      </c>
      <c r="IZ35" s="169" t="e">
        <f t="shared" si="76"/>
        <v>#N/A</v>
      </c>
      <c r="JA35" s="169" t="e">
        <f t="shared" si="76"/>
        <v>#N/A</v>
      </c>
      <c r="JB35" s="169" t="e">
        <f t="shared" si="76"/>
        <v>#N/A</v>
      </c>
      <c r="JC35" s="169" t="e">
        <f t="shared" si="55"/>
        <v>#N/A</v>
      </c>
      <c r="JD35" s="169" t="e">
        <f t="shared" si="55"/>
        <v>#N/A</v>
      </c>
      <c r="JE35" s="169" t="e">
        <f t="shared" si="55"/>
        <v>#N/A</v>
      </c>
      <c r="JF35" s="169" t="e">
        <f t="shared" si="55"/>
        <v>#N/A</v>
      </c>
      <c r="JG35" s="169" t="e">
        <f t="shared" si="56"/>
        <v>#N/A</v>
      </c>
      <c r="JH35" s="169" t="e">
        <f t="shared" si="56"/>
        <v>#N/A</v>
      </c>
      <c r="JI35" s="169" t="e">
        <f t="shared" si="56"/>
        <v>#N/A</v>
      </c>
      <c r="JJ35" s="169" t="e">
        <f t="shared" si="56"/>
        <v>#N/A</v>
      </c>
      <c r="JK35" s="169" t="e">
        <f t="shared" si="56"/>
        <v>#N/A</v>
      </c>
      <c r="JL35" s="169" t="e">
        <f t="shared" si="56"/>
        <v>#N/A</v>
      </c>
      <c r="JM35" s="169" t="e">
        <f t="shared" si="56"/>
        <v>#N/A</v>
      </c>
      <c r="JN35" s="169" t="e">
        <f t="shared" si="56"/>
        <v>#N/A</v>
      </c>
      <c r="JO35" s="169" t="e">
        <f t="shared" si="56"/>
        <v>#N/A</v>
      </c>
      <c r="JP35" s="169" t="e">
        <f t="shared" si="56"/>
        <v>#N/A</v>
      </c>
      <c r="JQ35" s="169" t="e">
        <f t="shared" si="56"/>
        <v>#N/A</v>
      </c>
      <c r="JR35" s="169" t="e">
        <f t="shared" si="56"/>
        <v>#N/A</v>
      </c>
      <c r="JS35" s="169" t="e">
        <f t="shared" si="56"/>
        <v>#N/A</v>
      </c>
      <c r="JT35" s="169" t="e">
        <f t="shared" si="56"/>
        <v>#N/A</v>
      </c>
      <c r="JU35" s="169" t="e">
        <f t="shared" si="56"/>
        <v>#N/A</v>
      </c>
      <c r="JV35" s="169" t="e">
        <f t="shared" ref="JT35:KI50" si="77">IF(ISNONTEXT($R35),_xlfn.NORM.DIST(CC35,$N35,$R35,FALSE),NA())</f>
        <v>#N/A</v>
      </c>
      <c r="JW35" s="169" t="e">
        <f t="shared" si="77"/>
        <v>#N/A</v>
      </c>
      <c r="JX35" s="169" t="e">
        <f t="shared" si="77"/>
        <v>#N/A</v>
      </c>
      <c r="JY35" s="169" t="e">
        <f t="shared" si="77"/>
        <v>#N/A</v>
      </c>
      <c r="JZ35" s="169" t="e">
        <f t="shared" si="77"/>
        <v>#N/A</v>
      </c>
      <c r="KA35" s="169" t="e">
        <f t="shared" si="77"/>
        <v>#N/A</v>
      </c>
      <c r="KB35" s="169" t="e">
        <f t="shared" si="77"/>
        <v>#N/A</v>
      </c>
      <c r="KC35" s="169" t="e">
        <f t="shared" si="77"/>
        <v>#N/A</v>
      </c>
      <c r="KD35" s="169" t="e">
        <f t="shared" si="77"/>
        <v>#N/A</v>
      </c>
      <c r="KE35" s="169" t="e">
        <f t="shared" si="77"/>
        <v>#N/A</v>
      </c>
      <c r="KF35" s="169" t="e">
        <f t="shared" si="77"/>
        <v>#N/A</v>
      </c>
      <c r="KG35" s="169" t="e">
        <f t="shared" si="77"/>
        <v>#N/A</v>
      </c>
      <c r="KH35" s="169" t="e">
        <f t="shared" si="77"/>
        <v>#N/A</v>
      </c>
      <c r="KI35" s="169" t="e">
        <f t="shared" si="57"/>
        <v>#N/A</v>
      </c>
      <c r="KJ35" s="169" t="e">
        <f t="shared" si="57"/>
        <v>#N/A</v>
      </c>
      <c r="KK35" s="169" t="e">
        <f t="shared" si="57"/>
        <v>#N/A</v>
      </c>
      <c r="KL35" s="169" t="e">
        <f t="shared" si="57"/>
        <v>#N/A</v>
      </c>
      <c r="KM35" s="169" t="e">
        <f t="shared" si="57"/>
        <v>#N/A</v>
      </c>
      <c r="KN35" s="169" t="e">
        <f t="shared" si="57"/>
        <v>#N/A</v>
      </c>
      <c r="KO35" s="169" t="e">
        <f t="shared" si="57"/>
        <v>#N/A</v>
      </c>
      <c r="KP35" s="169" t="e">
        <f t="shared" si="57"/>
        <v>#N/A</v>
      </c>
      <c r="KQ35" s="169" t="e">
        <f t="shared" si="57"/>
        <v>#N/A</v>
      </c>
      <c r="KR35" s="169" t="e">
        <f t="shared" si="57"/>
        <v>#N/A</v>
      </c>
      <c r="KS35" s="169" t="e">
        <f t="shared" si="57"/>
        <v>#N/A</v>
      </c>
      <c r="KT35" s="169" t="e">
        <f t="shared" si="57"/>
        <v>#N/A</v>
      </c>
      <c r="KU35" s="169" t="e">
        <f t="shared" si="57"/>
        <v>#N/A</v>
      </c>
      <c r="KV35" s="169" t="e">
        <f t="shared" si="57"/>
        <v>#N/A</v>
      </c>
      <c r="KW35" s="169" t="e">
        <f t="shared" si="57"/>
        <v>#N/A</v>
      </c>
      <c r="KX35" s="169" t="e">
        <f t="shared" ref="KX35:LM50" si="78">IF(ISNONTEXT($R35),_xlfn.NORM.DIST(DE35,$N35,$R35,FALSE),NA())</f>
        <v>#N/A</v>
      </c>
      <c r="KY35" s="169" t="e">
        <f t="shared" si="78"/>
        <v>#N/A</v>
      </c>
      <c r="KZ35" s="169" t="e">
        <f t="shared" si="78"/>
        <v>#N/A</v>
      </c>
      <c r="LA35" s="169" t="e">
        <f t="shared" si="78"/>
        <v>#N/A</v>
      </c>
      <c r="LB35" s="169" t="e">
        <f t="shared" si="78"/>
        <v>#N/A</v>
      </c>
      <c r="LC35" s="169" t="e">
        <f t="shared" si="78"/>
        <v>#N/A</v>
      </c>
      <c r="LD35" s="169" t="e">
        <f t="shared" si="78"/>
        <v>#N/A</v>
      </c>
      <c r="LE35" s="169" t="e">
        <f t="shared" si="78"/>
        <v>#N/A</v>
      </c>
      <c r="LF35" s="169" t="e">
        <f t="shared" si="78"/>
        <v>#N/A</v>
      </c>
      <c r="LG35" s="169" t="e">
        <f t="shared" si="78"/>
        <v>#N/A</v>
      </c>
      <c r="LH35" s="169" t="e">
        <f t="shared" si="78"/>
        <v>#N/A</v>
      </c>
      <c r="LI35" s="169" t="e">
        <f t="shared" si="78"/>
        <v>#N/A</v>
      </c>
      <c r="LJ35" s="169" t="e">
        <f t="shared" si="78"/>
        <v>#N/A</v>
      </c>
      <c r="LK35" s="169" t="e">
        <f t="shared" si="78"/>
        <v>#N/A</v>
      </c>
      <c r="LL35" s="169" t="e">
        <f t="shared" si="78"/>
        <v>#N/A</v>
      </c>
      <c r="LM35" s="169" t="e">
        <f t="shared" si="78"/>
        <v>#N/A</v>
      </c>
      <c r="LN35" s="169" t="e">
        <f t="shared" si="58"/>
        <v>#N/A</v>
      </c>
      <c r="LO35" s="169" t="e">
        <f t="shared" si="58"/>
        <v>#N/A</v>
      </c>
      <c r="LP35" s="169" t="e">
        <f t="shared" si="58"/>
        <v>#N/A</v>
      </c>
      <c r="LQ35" s="169" t="e">
        <f t="shared" si="58"/>
        <v>#N/A</v>
      </c>
      <c r="LR35" s="169" t="e">
        <f t="shared" si="58"/>
        <v>#N/A</v>
      </c>
      <c r="LS35" s="169" t="e">
        <f t="shared" si="59"/>
        <v>#N/A</v>
      </c>
      <c r="LT35" s="169" t="e">
        <f t="shared" si="59"/>
        <v>#N/A</v>
      </c>
      <c r="LU35" s="169" t="e">
        <f t="shared" si="59"/>
        <v>#N/A</v>
      </c>
      <c r="LV35" s="169" t="e">
        <f t="shared" si="59"/>
        <v>#N/A</v>
      </c>
      <c r="LW35" s="169" t="e">
        <f t="shared" si="59"/>
        <v>#N/A</v>
      </c>
      <c r="LX35" s="169" t="e">
        <f t="shared" si="59"/>
        <v>#N/A</v>
      </c>
      <c r="LY35" s="169" t="e">
        <f t="shared" si="59"/>
        <v>#N/A</v>
      </c>
      <c r="LZ35" s="169" t="e">
        <f t="shared" si="59"/>
        <v>#N/A</v>
      </c>
      <c r="MA35" s="169" t="e">
        <f t="shared" si="59"/>
        <v>#N/A</v>
      </c>
      <c r="MB35" s="169" t="e">
        <f t="shared" si="59"/>
        <v>#N/A</v>
      </c>
      <c r="MC35" s="169" t="e">
        <f t="shared" si="59"/>
        <v>#N/A</v>
      </c>
      <c r="MD35" s="169" t="e">
        <f t="shared" si="59"/>
        <v>#N/A</v>
      </c>
      <c r="ME35" s="169" t="e">
        <f t="shared" si="59"/>
        <v>#N/A</v>
      </c>
      <c r="MF35" s="169" t="e">
        <f t="shared" si="59"/>
        <v>#N/A</v>
      </c>
      <c r="MG35" s="169" t="e">
        <f t="shared" si="59"/>
        <v>#N/A</v>
      </c>
      <c r="MH35" s="169" t="e">
        <f t="shared" ref="MF35:MU50" si="79">IF(ISNONTEXT($R35),_xlfn.NORM.DIST(EO35,$N35,$R35,FALSE),NA())</f>
        <v>#N/A</v>
      </c>
      <c r="MI35" s="169" t="e">
        <f t="shared" si="79"/>
        <v>#N/A</v>
      </c>
      <c r="MJ35" s="169" t="e">
        <f t="shared" si="79"/>
        <v>#N/A</v>
      </c>
      <c r="MK35" s="169" t="e">
        <f t="shared" si="79"/>
        <v>#N/A</v>
      </c>
      <c r="ML35" s="169" t="e">
        <f t="shared" si="79"/>
        <v>#N/A</v>
      </c>
      <c r="MM35" s="169" t="e">
        <f t="shared" si="79"/>
        <v>#N/A</v>
      </c>
      <c r="MN35" s="169" t="e">
        <f t="shared" si="79"/>
        <v>#N/A</v>
      </c>
      <c r="MO35" s="169" t="e">
        <f t="shared" si="79"/>
        <v>#N/A</v>
      </c>
      <c r="MP35" s="169" t="e">
        <f t="shared" si="79"/>
        <v>#N/A</v>
      </c>
      <c r="MQ35" s="169" t="e">
        <f t="shared" si="79"/>
        <v>#N/A</v>
      </c>
      <c r="MR35" s="169" t="e">
        <f t="shared" si="79"/>
        <v>#N/A</v>
      </c>
      <c r="MS35" s="169" t="e">
        <f t="shared" si="79"/>
        <v>#N/A</v>
      </c>
      <c r="MT35" s="169" t="e">
        <f t="shared" si="79"/>
        <v>#N/A</v>
      </c>
      <c r="MU35" s="169" t="e">
        <f t="shared" si="60"/>
        <v>#N/A</v>
      </c>
      <c r="MV35" s="169" t="e">
        <f t="shared" si="60"/>
        <v>#N/A</v>
      </c>
      <c r="MW35" s="169" t="e">
        <f t="shared" si="60"/>
        <v>#N/A</v>
      </c>
      <c r="MX35" s="169" t="e">
        <f t="shared" si="60"/>
        <v>#N/A</v>
      </c>
      <c r="MY35" s="169" t="e">
        <f t="shared" si="60"/>
        <v>#N/A</v>
      </c>
      <c r="MZ35" s="169" t="e">
        <f t="shared" si="60"/>
        <v>#N/A</v>
      </c>
      <c r="NA35" s="169" t="e">
        <f t="shared" si="60"/>
        <v>#N/A</v>
      </c>
      <c r="NB35" s="169" t="e">
        <f t="shared" si="60"/>
        <v>#N/A</v>
      </c>
      <c r="NC35" s="169" t="e">
        <f t="shared" si="60"/>
        <v>#N/A</v>
      </c>
      <c r="ND35" s="169" t="e">
        <f t="shared" si="60"/>
        <v>#N/A</v>
      </c>
      <c r="NE35" s="169" t="e">
        <f t="shared" si="60"/>
        <v>#N/A</v>
      </c>
      <c r="NF35" s="169" t="e">
        <f t="shared" si="60"/>
        <v>#N/A</v>
      </c>
      <c r="NG35" s="169" t="e">
        <f t="shared" si="60"/>
        <v>#N/A</v>
      </c>
      <c r="NH35" s="169" t="e">
        <f t="shared" si="60"/>
        <v>#N/A</v>
      </c>
      <c r="NI35" s="169" t="e">
        <f t="shared" si="60"/>
        <v>#N/A</v>
      </c>
      <c r="NJ35" s="169" t="e">
        <f t="shared" ref="NJ35:NY50" si="80">IF(ISNONTEXT($R35),_xlfn.NORM.DIST(FQ35,$N35,$R35,FALSE),NA())</f>
        <v>#N/A</v>
      </c>
      <c r="NK35" s="169" t="e">
        <f t="shared" si="80"/>
        <v>#N/A</v>
      </c>
      <c r="NL35" s="169" t="e">
        <f t="shared" si="80"/>
        <v>#N/A</v>
      </c>
      <c r="NM35" s="169" t="e">
        <f t="shared" si="80"/>
        <v>#N/A</v>
      </c>
      <c r="NN35" s="169" t="e">
        <f t="shared" si="80"/>
        <v>#N/A</v>
      </c>
      <c r="NO35" s="169" t="e">
        <f t="shared" si="80"/>
        <v>#N/A</v>
      </c>
      <c r="NP35" s="169" t="e">
        <f t="shared" si="80"/>
        <v>#N/A</v>
      </c>
      <c r="NQ35" s="169" t="e">
        <f t="shared" si="80"/>
        <v>#N/A</v>
      </c>
      <c r="NR35" s="169" t="e">
        <f t="shared" si="80"/>
        <v>#N/A</v>
      </c>
      <c r="NS35" s="169" t="e">
        <f t="shared" si="80"/>
        <v>#N/A</v>
      </c>
      <c r="NT35" s="169" t="e">
        <f t="shared" si="80"/>
        <v>#N/A</v>
      </c>
      <c r="NU35" s="169" t="e">
        <f t="shared" si="80"/>
        <v>#N/A</v>
      </c>
      <c r="NV35" s="169" t="e">
        <f t="shared" si="80"/>
        <v>#N/A</v>
      </c>
      <c r="NW35" s="169" t="e">
        <f t="shared" si="80"/>
        <v>#N/A</v>
      </c>
      <c r="NX35" s="169" t="e">
        <f t="shared" si="80"/>
        <v>#N/A</v>
      </c>
      <c r="NY35" s="169" t="e">
        <f t="shared" si="80"/>
        <v>#N/A</v>
      </c>
      <c r="NZ35" s="169" t="e">
        <f t="shared" si="61"/>
        <v>#N/A</v>
      </c>
      <c r="OA35" s="169" t="e">
        <f t="shared" si="61"/>
        <v>#N/A</v>
      </c>
      <c r="OB35" s="169" t="e">
        <f t="shared" si="61"/>
        <v>#N/A</v>
      </c>
      <c r="OC35" s="169" t="e">
        <f t="shared" si="61"/>
        <v>#N/A</v>
      </c>
      <c r="OD35" s="169" t="e">
        <f t="shared" si="61"/>
        <v>#N/A</v>
      </c>
      <c r="OE35" s="169" t="e">
        <f t="shared" si="62"/>
        <v>#N/A</v>
      </c>
      <c r="OF35" s="169" t="e">
        <f t="shared" si="62"/>
        <v>#N/A</v>
      </c>
      <c r="OG35" s="169" t="e">
        <f t="shared" si="62"/>
        <v>#N/A</v>
      </c>
      <c r="OH35" s="169" t="e">
        <f t="shared" si="62"/>
        <v>#N/A</v>
      </c>
      <c r="OI35" s="169" t="e">
        <f t="shared" si="62"/>
        <v>#N/A</v>
      </c>
      <c r="OJ35" s="169" t="e">
        <f t="shared" si="62"/>
        <v>#N/A</v>
      </c>
      <c r="OK35" s="169" t="e">
        <f t="shared" si="62"/>
        <v>#N/A</v>
      </c>
      <c r="OL35" s="169" t="e">
        <f t="shared" si="62"/>
        <v>#N/A</v>
      </c>
      <c r="OM35" s="169" t="e">
        <f t="shared" si="62"/>
        <v>#N/A</v>
      </c>
      <c r="ON35" s="169" t="e">
        <f t="shared" si="62"/>
        <v>#N/A</v>
      </c>
      <c r="OO35" s="169" t="e">
        <f t="shared" si="62"/>
        <v>#N/A</v>
      </c>
      <c r="OP35" s="169" t="e">
        <f t="shared" si="62"/>
        <v>#N/A</v>
      </c>
      <c r="OQ35" s="169" t="e">
        <f t="shared" si="62"/>
        <v>#N/A</v>
      </c>
      <c r="OR35" s="169" t="e">
        <f t="shared" si="62"/>
        <v>#N/A</v>
      </c>
      <c r="OS35" s="169" t="e">
        <f t="shared" si="62"/>
        <v>#N/A</v>
      </c>
      <c r="OT35" s="169" t="e">
        <f t="shared" ref="OR35:PG50" si="81">IF(ISNONTEXT($R35),_xlfn.NORM.DIST(HA35,$N35,$R35,FALSE),NA())</f>
        <v>#N/A</v>
      </c>
      <c r="OU35" s="169" t="e">
        <f t="shared" si="81"/>
        <v>#N/A</v>
      </c>
      <c r="OV35" s="169" t="e">
        <f t="shared" si="81"/>
        <v>#N/A</v>
      </c>
      <c r="OW35" s="169" t="e">
        <f t="shared" si="81"/>
        <v>#N/A</v>
      </c>
      <c r="OX35" s="169" t="e">
        <f t="shared" si="81"/>
        <v>#N/A</v>
      </c>
      <c r="OY35" s="169" t="e">
        <f t="shared" si="81"/>
        <v>#N/A</v>
      </c>
      <c r="OZ35" s="169" t="e">
        <f t="shared" si="81"/>
        <v>#N/A</v>
      </c>
      <c r="PA35" s="169" t="e">
        <f t="shared" si="81"/>
        <v>#N/A</v>
      </c>
      <c r="PB35" s="169" t="e">
        <f t="shared" si="81"/>
        <v>#N/A</v>
      </c>
      <c r="PC35" s="169" t="e">
        <f t="shared" si="81"/>
        <v>#N/A</v>
      </c>
      <c r="PD35" s="169" t="e">
        <f t="shared" si="81"/>
        <v>#N/A</v>
      </c>
      <c r="PE35" s="169" t="e">
        <f t="shared" si="81"/>
        <v>#N/A</v>
      </c>
      <c r="PF35" s="169" t="e">
        <f t="shared" si="81"/>
        <v>#N/A</v>
      </c>
      <c r="PG35" s="169" t="e">
        <f t="shared" si="63"/>
        <v>#N/A</v>
      </c>
      <c r="PH35" s="169" t="e">
        <f t="shared" si="63"/>
        <v>#N/A</v>
      </c>
      <c r="PI35" s="169" t="e">
        <f t="shared" si="63"/>
        <v>#N/A</v>
      </c>
      <c r="PJ35" s="169" t="e">
        <f t="shared" si="63"/>
        <v>#N/A</v>
      </c>
      <c r="PK35" s="169" t="e">
        <f t="shared" si="63"/>
        <v>#N/A</v>
      </c>
      <c r="PL35" s="169" t="e">
        <f t="shared" si="63"/>
        <v>#N/A</v>
      </c>
      <c r="PM35" s="169" t="e">
        <f t="shared" si="63"/>
        <v>#N/A</v>
      </c>
      <c r="PN35" s="169" t="e">
        <f t="shared" si="63"/>
        <v>#N/A</v>
      </c>
      <c r="PO35" s="169" t="e">
        <f t="shared" si="63"/>
        <v>#N/A</v>
      </c>
    </row>
    <row r="36" spans="1:431" hidden="1" x14ac:dyDescent="0.75">
      <c r="A36" s="390"/>
      <c r="B36" s="396" t="str">
        <f>IF($R36="","",ROUND(_xlfn.NORM.INV(ABS(VLOOKUP($T$1,VLookups!$A$43:$B$44,2,FALSE)-B$2),$N36,$R36),0))</f>
        <v/>
      </c>
      <c r="C36" s="403" t="str">
        <f>IF(OR(D35="",B36=""),"",WORKDAY(C35,B35,$B$109:$B$148))</f>
        <v/>
      </c>
      <c r="D36" s="404" t="str">
        <f>IFERROR(IF(B36="","",WORKDAY(C36,B36-1,$B$109:$B$148)),"")</f>
        <v/>
      </c>
      <c r="E36" s="109"/>
      <c r="F36" s="117"/>
      <c r="G36" s="122" t="str">
        <f t="shared" si="30"/>
        <v/>
      </c>
      <c r="H36" s="95"/>
      <c r="I36" s="122" t="str">
        <f t="shared" si="31"/>
        <v/>
      </c>
      <c r="J36" s="117"/>
      <c r="K36" s="110"/>
      <c r="L36" s="124" t="str">
        <f t="shared" si="0"/>
        <v/>
      </c>
      <c r="M36" s="124" t="str">
        <f t="shared" si="1"/>
        <v/>
      </c>
      <c r="N36" s="73" t="str">
        <f t="shared" si="32"/>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69"/>
        <v/>
      </c>
      <c r="AE36" s="49" t="str">
        <f t="shared" si="69"/>
        <v/>
      </c>
      <c r="AF36" s="49" t="str">
        <f t="shared" si="69"/>
        <v/>
      </c>
      <c r="AG36" s="49" t="str">
        <f t="shared" si="69"/>
        <v/>
      </c>
      <c r="AH36" s="49" t="str">
        <f t="shared" si="69"/>
        <v/>
      </c>
      <c r="AI36" s="49" t="str">
        <f t="shared" si="69"/>
        <v/>
      </c>
      <c r="AJ36" s="49" t="str">
        <f t="shared" si="69"/>
        <v/>
      </c>
      <c r="AK36" s="49" t="str">
        <f t="shared" si="69"/>
        <v/>
      </c>
      <c r="AL36" s="49" t="str">
        <f t="shared" si="69"/>
        <v/>
      </c>
      <c r="AM36" s="49" t="str">
        <f t="shared" si="69"/>
        <v/>
      </c>
      <c r="AN36" s="49" t="str">
        <f t="shared" si="69"/>
        <v/>
      </c>
      <c r="AO36" s="49" t="str">
        <f t="shared" si="69"/>
        <v/>
      </c>
      <c r="AP36" s="49" t="str">
        <f t="shared" si="69"/>
        <v/>
      </c>
      <c r="AQ36" s="49" t="str">
        <f t="shared" si="69"/>
        <v/>
      </c>
      <c r="AR36" s="49" t="str">
        <f t="shared" si="69"/>
        <v/>
      </c>
      <c r="AS36" s="49" t="str">
        <f t="shared" si="69"/>
        <v/>
      </c>
      <c r="AT36" s="49" t="str">
        <f t="shared" si="65"/>
        <v/>
      </c>
      <c r="AU36" s="49" t="str">
        <f t="shared" si="65"/>
        <v/>
      </c>
      <c r="AV36" s="49" t="str">
        <f t="shared" si="65"/>
        <v/>
      </c>
      <c r="AW36" s="49" t="str">
        <f t="shared" si="65"/>
        <v/>
      </c>
      <c r="AX36" s="49" t="str">
        <f t="shared" si="65"/>
        <v/>
      </c>
      <c r="AY36" s="49" t="str">
        <f t="shared" si="65"/>
        <v/>
      </c>
      <c r="AZ36" s="49" t="str">
        <f t="shared" si="65"/>
        <v/>
      </c>
      <c r="BA36" s="49" t="str">
        <f t="shared" si="65"/>
        <v/>
      </c>
      <c r="BB36" s="49" t="str">
        <f t="shared" si="65"/>
        <v/>
      </c>
      <c r="BC36" s="49" t="str">
        <f t="shared" si="65"/>
        <v/>
      </c>
      <c r="BD36" s="49" t="str">
        <f t="shared" si="65"/>
        <v/>
      </c>
      <c r="BE36" s="49" t="str">
        <f t="shared" si="66"/>
        <v/>
      </c>
      <c r="BF36" s="49" t="str">
        <f t="shared" si="66"/>
        <v/>
      </c>
      <c r="BG36" s="49" t="str">
        <f t="shared" si="66"/>
        <v/>
      </c>
      <c r="BH36" s="49" t="str">
        <f t="shared" si="66"/>
        <v/>
      </c>
      <c r="BI36" s="49" t="str">
        <f t="shared" si="66"/>
        <v/>
      </c>
      <c r="BJ36" s="49" t="str">
        <f t="shared" si="66"/>
        <v/>
      </c>
      <c r="BK36" s="49" t="str">
        <f t="shared" si="66"/>
        <v/>
      </c>
      <c r="BL36" s="49" t="str">
        <f t="shared" si="66"/>
        <v/>
      </c>
      <c r="BM36" s="49" t="str">
        <f t="shared" si="66"/>
        <v/>
      </c>
      <c r="BN36" s="49" t="str">
        <f t="shared" si="66"/>
        <v/>
      </c>
      <c r="BO36" s="49" t="str">
        <f t="shared" si="66"/>
        <v/>
      </c>
      <c r="BP36" s="49" t="str">
        <f t="shared" si="66"/>
        <v/>
      </c>
      <c r="BQ36" s="49" t="str">
        <f t="shared" si="66"/>
        <v/>
      </c>
      <c r="BR36" s="49" t="str">
        <f t="shared" si="66"/>
        <v/>
      </c>
      <c r="BS36" s="49" t="str">
        <f t="shared" si="66"/>
        <v/>
      </c>
      <c r="BT36" s="49" t="str">
        <f t="shared" si="66"/>
        <v/>
      </c>
      <c r="BU36" s="49" t="str">
        <f t="shared" si="67"/>
        <v/>
      </c>
      <c r="BV36" s="49" t="str">
        <f t="shared" si="67"/>
        <v/>
      </c>
      <c r="BW36" s="49" t="str">
        <f t="shared" si="67"/>
        <v/>
      </c>
      <c r="BX36" s="49" t="str">
        <f t="shared" si="67"/>
        <v/>
      </c>
      <c r="BY36" s="49" t="str">
        <f t="shared" si="67"/>
        <v/>
      </c>
      <c r="BZ36" s="49" t="str">
        <f t="shared" si="67"/>
        <v/>
      </c>
      <c r="CA36" s="49" t="str">
        <f t="shared" si="67"/>
        <v/>
      </c>
      <c r="CB36" s="49" t="str">
        <f t="shared" si="67"/>
        <v/>
      </c>
      <c r="CC36" s="49" t="str">
        <f t="shared" si="67"/>
        <v/>
      </c>
      <c r="CD36" s="49" t="str">
        <f t="shared" si="67"/>
        <v/>
      </c>
      <c r="CE36" s="49" t="str">
        <f t="shared" si="67"/>
        <v/>
      </c>
      <c r="CF36" s="49" t="str">
        <f t="shared" si="67"/>
        <v/>
      </c>
      <c r="CG36" s="49" t="str">
        <f t="shared" si="67"/>
        <v/>
      </c>
      <c r="CH36" s="49" t="str">
        <f t="shared" si="67"/>
        <v/>
      </c>
      <c r="CI36" s="49" t="str">
        <f t="shared" si="67"/>
        <v/>
      </c>
      <c r="CJ36" s="49" t="str">
        <f t="shared" si="67"/>
        <v/>
      </c>
      <c r="CK36" s="49" t="str">
        <f t="shared" si="68"/>
        <v/>
      </c>
      <c r="CL36" s="49" t="str">
        <f t="shared" si="68"/>
        <v/>
      </c>
      <c r="CM36" s="49" t="str">
        <f t="shared" si="68"/>
        <v/>
      </c>
      <c r="CN36" s="49" t="str">
        <f t="shared" si="68"/>
        <v/>
      </c>
      <c r="CO36" s="49" t="str">
        <f t="shared" si="68"/>
        <v/>
      </c>
      <c r="CP36" s="49" t="str">
        <f t="shared" si="68"/>
        <v/>
      </c>
      <c r="CQ36" s="49" t="str">
        <f t="shared" si="68"/>
        <v/>
      </c>
      <c r="CR36" s="49" t="str">
        <f t="shared" si="68"/>
        <v/>
      </c>
      <c r="CS36" s="49" t="str">
        <f t="shared" si="68"/>
        <v/>
      </c>
      <c r="CT36" s="49" t="str">
        <f t="shared" si="68"/>
        <v/>
      </c>
      <c r="CU36" s="49" t="str">
        <f t="shared" si="68"/>
        <v/>
      </c>
      <c r="CV36" s="49" t="str">
        <f t="shared" si="68"/>
        <v/>
      </c>
      <c r="CW36" s="49" t="str">
        <f t="shared" si="68"/>
        <v/>
      </c>
      <c r="CX36" s="49" t="str">
        <f t="shared" si="68"/>
        <v/>
      </c>
      <c r="CY36" s="49" t="str">
        <f t="shared" si="68"/>
        <v/>
      </c>
      <c r="CZ36" s="49" t="str">
        <f t="shared" si="68"/>
        <v/>
      </c>
      <c r="DA36" s="49" t="str">
        <f t="shared" ref="DA36:DP51" si="82">IF(ISNONTEXT($AC36),DB36-$AC36,"")</f>
        <v/>
      </c>
      <c r="DB36" s="49" t="str">
        <f t="shared" si="82"/>
        <v/>
      </c>
      <c r="DC36" s="49" t="str">
        <f t="shared" si="82"/>
        <v/>
      </c>
      <c r="DD36" s="49" t="str">
        <f t="shared" si="82"/>
        <v/>
      </c>
      <c r="DE36" s="49" t="str">
        <f t="shared" si="82"/>
        <v/>
      </c>
      <c r="DF36" s="49" t="str">
        <f t="shared" si="82"/>
        <v/>
      </c>
      <c r="DG36" s="49" t="str">
        <f t="shared" si="82"/>
        <v/>
      </c>
      <c r="DH36" s="49" t="str">
        <f t="shared" si="82"/>
        <v/>
      </c>
      <c r="DI36" s="49" t="str">
        <f t="shared" si="82"/>
        <v/>
      </c>
      <c r="DJ36" s="49" t="str">
        <f t="shared" si="82"/>
        <v/>
      </c>
      <c r="DK36" s="49" t="str">
        <f t="shared" si="82"/>
        <v/>
      </c>
      <c r="DL36" s="49" t="str">
        <f t="shared" si="82"/>
        <v/>
      </c>
      <c r="DM36" s="49" t="str">
        <f t="shared" si="82"/>
        <v/>
      </c>
      <c r="DN36" s="49" t="str">
        <f t="shared" si="82"/>
        <v/>
      </c>
      <c r="DO36" s="49" t="str">
        <f t="shared" si="82"/>
        <v/>
      </c>
      <c r="DP36" s="49" t="str">
        <f t="shared" si="82"/>
        <v/>
      </c>
      <c r="DQ36" s="49" t="str">
        <f t="shared" si="70"/>
        <v/>
      </c>
      <c r="DR36" s="49" t="str">
        <f t="shared" si="70"/>
        <v/>
      </c>
      <c r="DS36" s="49" t="str">
        <f t="shared" si="70"/>
        <v/>
      </c>
      <c r="DT36" s="49" t="str">
        <f t="shared" si="70"/>
        <v/>
      </c>
      <c r="DU36" s="49" t="str">
        <f t="shared" si="70"/>
        <v/>
      </c>
      <c r="DV36" s="49" t="str">
        <f t="shared" si="70"/>
        <v/>
      </c>
      <c r="DW36" s="49" t="str">
        <f t="shared" ref="DW36:DY50" si="83">IF(ISNONTEXT($AC36),DX36-$AC36,"")</f>
        <v/>
      </c>
      <c r="DX36" s="49" t="str">
        <f t="shared" si="83"/>
        <v/>
      </c>
      <c r="DY36" s="49" t="str">
        <f t="shared" si="83"/>
        <v/>
      </c>
      <c r="DZ36" s="183" t="str">
        <f t="shared" si="35"/>
        <v/>
      </c>
      <c r="EA36" s="49" t="str">
        <f t="shared" si="53"/>
        <v/>
      </c>
      <c r="EB36" s="49" t="str">
        <f t="shared" si="53"/>
        <v/>
      </c>
      <c r="EC36" s="49" t="str">
        <f t="shared" si="53"/>
        <v/>
      </c>
      <c r="ED36" s="49" t="str">
        <f t="shared" si="53"/>
        <v/>
      </c>
      <c r="EE36" s="49" t="str">
        <f t="shared" si="53"/>
        <v/>
      </c>
      <c r="EF36" s="49" t="str">
        <f t="shared" si="53"/>
        <v/>
      </c>
      <c r="EG36" s="49" t="str">
        <f t="shared" si="53"/>
        <v/>
      </c>
      <c r="EH36" s="49" t="str">
        <f t="shared" si="53"/>
        <v/>
      </c>
      <c r="EI36" s="49" t="str">
        <f t="shared" si="53"/>
        <v/>
      </c>
      <c r="EJ36" s="49" t="str">
        <f t="shared" si="53"/>
        <v/>
      </c>
      <c r="EK36" s="49" t="str">
        <f t="shared" si="53"/>
        <v/>
      </c>
      <c r="EL36" s="49" t="str">
        <f t="shared" si="53"/>
        <v/>
      </c>
      <c r="EM36" s="49" t="str">
        <f t="shared" si="53"/>
        <v/>
      </c>
      <c r="EN36" s="49" t="str">
        <f t="shared" si="53"/>
        <v/>
      </c>
      <c r="EO36" s="49" t="str">
        <f t="shared" si="53"/>
        <v/>
      </c>
      <c r="EP36" s="49" t="str">
        <f t="shared" ref="EP36:FE53" si="84">IF(ISNONTEXT($AC36),EO36+$AC36,"")</f>
        <v/>
      </c>
      <c r="EQ36" s="49" t="str">
        <f t="shared" si="84"/>
        <v/>
      </c>
      <c r="ER36" s="49" t="str">
        <f t="shared" si="84"/>
        <v/>
      </c>
      <c r="ES36" s="49" t="str">
        <f t="shared" si="84"/>
        <v/>
      </c>
      <c r="ET36" s="49" t="str">
        <f t="shared" si="84"/>
        <v/>
      </c>
      <c r="EU36" s="49" t="str">
        <f t="shared" si="84"/>
        <v/>
      </c>
      <c r="EV36" s="49" t="str">
        <f t="shared" si="84"/>
        <v/>
      </c>
      <c r="EW36" s="49" t="str">
        <f t="shared" si="84"/>
        <v/>
      </c>
      <c r="EX36" s="49" t="str">
        <f t="shared" si="84"/>
        <v/>
      </c>
      <c r="EY36" s="49" t="str">
        <f t="shared" si="84"/>
        <v/>
      </c>
      <c r="EZ36" s="49" t="str">
        <f t="shared" si="84"/>
        <v/>
      </c>
      <c r="FA36" s="49" t="str">
        <f t="shared" si="84"/>
        <v/>
      </c>
      <c r="FB36" s="49" t="str">
        <f t="shared" si="84"/>
        <v/>
      </c>
      <c r="FC36" s="49" t="str">
        <f t="shared" si="84"/>
        <v/>
      </c>
      <c r="FD36" s="49" t="str">
        <f t="shared" si="71"/>
        <v/>
      </c>
      <c r="FE36" s="49" t="str">
        <f t="shared" si="71"/>
        <v/>
      </c>
      <c r="FF36" s="49" t="str">
        <f t="shared" si="71"/>
        <v/>
      </c>
      <c r="FG36" s="49" t="str">
        <f t="shared" si="71"/>
        <v/>
      </c>
      <c r="FH36" s="49" t="str">
        <f t="shared" si="71"/>
        <v/>
      </c>
      <c r="FI36" s="49" t="str">
        <f t="shared" si="71"/>
        <v/>
      </c>
      <c r="FJ36" s="49" t="str">
        <f t="shared" si="71"/>
        <v/>
      </c>
      <c r="FK36" s="49" t="str">
        <f t="shared" si="71"/>
        <v/>
      </c>
      <c r="FL36" s="49" t="str">
        <f t="shared" si="71"/>
        <v/>
      </c>
      <c r="FM36" s="49" t="str">
        <f t="shared" si="71"/>
        <v/>
      </c>
      <c r="FN36" s="49" t="str">
        <f t="shared" si="71"/>
        <v/>
      </c>
      <c r="FO36" s="49" t="str">
        <f t="shared" si="71"/>
        <v/>
      </c>
      <c r="FP36" s="49" t="str">
        <f t="shared" si="71"/>
        <v/>
      </c>
      <c r="FQ36" s="49" t="str">
        <f t="shared" si="71"/>
        <v/>
      </c>
      <c r="FR36" s="49" t="str">
        <f t="shared" si="71"/>
        <v/>
      </c>
      <c r="FS36" s="49" t="str">
        <f t="shared" si="71"/>
        <v/>
      </c>
      <c r="FT36" s="49" t="str">
        <f t="shared" si="72"/>
        <v/>
      </c>
      <c r="FU36" s="49" t="str">
        <f t="shared" si="72"/>
        <v/>
      </c>
      <c r="FV36" s="49" t="str">
        <f t="shared" si="72"/>
        <v/>
      </c>
      <c r="FW36" s="49" t="str">
        <f t="shared" si="72"/>
        <v/>
      </c>
      <c r="FX36" s="49" t="str">
        <f t="shared" si="72"/>
        <v/>
      </c>
      <c r="FY36" s="49" t="str">
        <f t="shared" si="72"/>
        <v/>
      </c>
      <c r="FZ36" s="49" t="str">
        <f t="shared" si="72"/>
        <v/>
      </c>
      <c r="GA36" s="49" t="str">
        <f t="shared" si="72"/>
        <v/>
      </c>
      <c r="GB36" s="49" t="str">
        <f t="shared" si="72"/>
        <v/>
      </c>
      <c r="GC36" s="49" t="str">
        <f t="shared" si="72"/>
        <v/>
      </c>
      <c r="GD36" s="49" t="str">
        <f t="shared" si="72"/>
        <v/>
      </c>
      <c r="GE36" s="49" t="str">
        <f t="shared" si="72"/>
        <v/>
      </c>
      <c r="GF36" s="49" t="str">
        <f t="shared" si="72"/>
        <v/>
      </c>
      <c r="GG36" s="49" t="str">
        <f t="shared" si="72"/>
        <v/>
      </c>
      <c r="GH36" s="49" t="str">
        <f t="shared" si="72"/>
        <v/>
      </c>
      <c r="GI36" s="49" t="str">
        <f t="shared" si="72"/>
        <v/>
      </c>
      <c r="GJ36" s="49" t="str">
        <f t="shared" si="73"/>
        <v/>
      </c>
      <c r="GK36" s="49" t="str">
        <f t="shared" si="73"/>
        <v/>
      </c>
      <c r="GL36" s="49" t="str">
        <f t="shared" si="73"/>
        <v/>
      </c>
      <c r="GM36" s="49" t="str">
        <f t="shared" si="73"/>
        <v/>
      </c>
      <c r="GN36" s="49" t="str">
        <f t="shared" si="73"/>
        <v/>
      </c>
      <c r="GO36" s="49" t="str">
        <f t="shared" si="73"/>
        <v/>
      </c>
      <c r="GP36" s="49" t="str">
        <f t="shared" si="73"/>
        <v/>
      </c>
      <c r="GQ36" s="49" t="str">
        <f t="shared" si="73"/>
        <v/>
      </c>
      <c r="GR36" s="49" t="str">
        <f t="shared" si="73"/>
        <v/>
      </c>
      <c r="GS36" s="49" t="str">
        <f t="shared" si="73"/>
        <v/>
      </c>
      <c r="GT36" s="49" t="str">
        <f t="shared" si="73"/>
        <v/>
      </c>
      <c r="GU36" s="49" t="str">
        <f t="shared" si="73"/>
        <v/>
      </c>
      <c r="GV36" s="49" t="str">
        <f t="shared" si="73"/>
        <v/>
      </c>
      <c r="GW36" s="49" t="str">
        <f t="shared" si="73"/>
        <v/>
      </c>
      <c r="GX36" s="49" t="str">
        <f t="shared" si="73"/>
        <v/>
      </c>
      <c r="GY36" s="49" t="str">
        <f t="shared" si="73"/>
        <v/>
      </c>
      <c r="GZ36" s="49" t="str">
        <f t="shared" si="74"/>
        <v/>
      </c>
      <c r="HA36" s="49" t="str">
        <f t="shared" si="74"/>
        <v/>
      </c>
      <c r="HB36" s="49" t="str">
        <f t="shared" si="74"/>
        <v/>
      </c>
      <c r="HC36" s="49" t="str">
        <f t="shared" si="74"/>
        <v/>
      </c>
      <c r="HD36" s="49" t="str">
        <f t="shared" si="74"/>
        <v/>
      </c>
      <c r="HE36" s="49" t="str">
        <f t="shared" si="74"/>
        <v/>
      </c>
      <c r="HF36" s="49" t="str">
        <f t="shared" si="74"/>
        <v/>
      </c>
      <c r="HG36" s="49" t="str">
        <f t="shared" si="74"/>
        <v/>
      </c>
      <c r="HH36" s="49" t="str">
        <f t="shared" si="74"/>
        <v/>
      </c>
      <c r="HI36" s="49" t="str">
        <f t="shared" si="74"/>
        <v/>
      </c>
      <c r="HJ36" s="49" t="str">
        <f t="shared" si="74"/>
        <v/>
      </c>
      <c r="HK36" s="49" t="str">
        <f t="shared" si="74"/>
        <v/>
      </c>
      <c r="HL36" s="49" t="str">
        <f t="shared" si="74"/>
        <v/>
      </c>
      <c r="HM36" s="49" t="str">
        <f t="shared" si="74"/>
        <v/>
      </c>
      <c r="HN36" s="49" t="str">
        <f t="shared" si="74"/>
        <v/>
      </c>
      <c r="HO36" s="49" t="str">
        <f t="shared" si="74"/>
        <v/>
      </c>
      <c r="HP36" s="49" t="str">
        <f t="shared" si="75"/>
        <v/>
      </c>
      <c r="HQ36" s="49" t="str">
        <f t="shared" si="75"/>
        <v/>
      </c>
      <c r="HR36" s="49" t="str">
        <f t="shared" si="44"/>
        <v/>
      </c>
      <c r="HS36" s="49" t="str">
        <f t="shared" si="16"/>
        <v/>
      </c>
      <c r="HT36" s="49" t="str">
        <f t="shared" si="16"/>
        <v/>
      </c>
      <c r="HU36" s="49" t="str">
        <f t="shared" si="16"/>
        <v/>
      </c>
      <c r="HV36" s="49" t="str">
        <f t="shared" si="16"/>
        <v/>
      </c>
      <c r="HW36" s="169" t="e">
        <f t="shared" si="54"/>
        <v>#N/A</v>
      </c>
      <c r="HX36" s="169" t="e">
        <f t="shared" si="54"/>
        <v>#N/A</v>
      </c>
      <c r="HY36" s="169" t="e">
        <f t="shared" si="54"/>
        <v>#N/A</v>
      </c>
      <c r="HZ36" s="169" t="e">
        <f t="shared" si="54"/>
        <v>#N/A</v>
      </c>
      <c r="IA36" s="169" t="e">
        <f t="shared" si="54"/>
        <v>#N/A</v>
      </c>
      <c r="IB36" s="169" t="e">
        <f t="shared" si="54"/>
        <v>#N/A</v>
      </c>
      <c r="IC36" s="169" t="e">
        <f t="shared" si="54"/>
        <v>#N/A</v>
      </c>
      <c r="ID36" s="169" t="e">
        <f t="shared" si="54"/>
        <v>#N/A</v>
      </c>
      <c r="IE36" s="169" t="e">
        <f t="shared" si="54"/>
        <v>#N/A</v>
      </c>
      <c r="IF36" s="169" t="e">
        <f t="shared" si="54"/>
        <v>#N/A</v>
      </c>
      <c r="IG36" s="169" t="e">
        <f t="shared" si="54"/>
        <v>#N/A</v>
      </c>
      <c r="IH36" s="169" t="e">
        <f t="shared" si="54"/>
        <v>#N/A</v>
      </c>
      <c r="II36" s="169" t="e">
        <f t="shared" si="54"/>
        <v>#N/A</v>
      </c>
      <c r="IJ36" s="169" t="e">
        <f t="shared" si="54"/>
        <v>#N/A</v>
      </c>
      <c r="IK36" s="169" t="e">
        <f t="shared" si="54"/>
        <v>#N/A</v>
      </c>
      <c r="IL36" s="169" t="e">
        <f t="shared" si="54"/>
        <v>#N/A</v>
      </c>
      <c r="IM36" s="169" t="e">
        <f t="shared" si="76"/>
        <v>#N/A</v>
      </c>
      <c r="IN36" s="169" t="e">
        <f t="shared" si="76"/>
        <v>#N/A</v>
      </c>
      <c r="IO36" s="169" t="e">
        <f t="shared" si="76"/>
        <v>#N/A</v>
      </c>
      <c r="IP36" s="169" t="e">
        <f t="shared" si="76"/>
        <v>#N/A</v>
      </c>
      <c r="IQ36" s="169" t="e">
        <f t="shared" si="76"/>
        <v>#N/A</v>
      </c>
      <c r="IR36" s="169" t="e">
        <f t="shared" si="76"/>
        <v>#N/A</v>
      </c>
      <c r="IS36" s="169" t="e">
        <f t="shared" si="76"/>
        <v>#N/A</v>
      </c>
      <c r="IT36" s="169" t="e">
        <f t="shared" si="76"/>
        <v>#N/A</v>
      </c>
      <c r="IU36" s="169" t="e">
        <f t="shared" si="76"/>
        <v>#N/A</v>
      </c>
      <c r="IV36" s="169" t="e">
        <f t="shared" si="76"/>
        <v>#N/A</v>
      </c>
      <c r="IW36" s="169" t="e">
        <f t="shared" si="76"/>
        <v>#N/A</v>
      </c>
      <c r="IX36" s="169" t="e">
        <f t="shared" si="76"/>
        <v>#N/A</v>
      </c>
      <c r="IY36" s="169" t="e">
        <f t="shared" si="76"/>
        <v>#N/A</v>
      </c>
      <c r="IZ36" s="169" t="e">
        <f t="shared" si="76"/>
        <v>#N/A</v>
      </c>
      <c r="JA36" s="169" t="e">
        <f t="shared" si="76"/>
        <v>#N/A</v>
      </c>
      <c r="JB36" s="169" t="e">
        <f t="shared" si="76"/>
        <v>#N/A</v>
      </c>
      <c r="JC36" s="169" t="e">
        <f t="shared" ref="JC36:JR50" si="85">IF(ISNONTEXT($R36),_xlfn.NORM.DIST(BJ36,$N36,$R36,FALSE),NA())</f>
        <v>#N/A</v>
      </c>
      <c r="JD36" s="169" t="e">
        <f t="shared" si="85"/>
        <v>#N/A</v>
      </c>
      <c r="JE36" s="169" t="e">
        <f t="shared" si="85"/>
        <v>#N/A</v>
      </c>
      <c r="JF36" s="169" t="e">
        <f t="shared" si="85"/>
        <v>#N/A</v>
      </c>
      <c r="JG36" s="169" t="e">
        <f t="shared" si="85"/>
        <v>#N/A</v>
      </c>
      <c r="JH36" s="169" t="e">
        <f t="shared" si="85"/>
        <v>#N/A</v>
      </c>
      <c r="JI36" s="169" t="e">
        <f t="shared" si="85"/>
        <v>#N/A</v>
      </c>
      <c r="JJ36" s="169" t="e">
        <f t="shared" si="85"/>
        <v>#N/A</v>
      </c>
      <c r="JK36" s="169" t="e">
        <f t="shared" si="85"/>
        <v>#N/A</v>
      </c>
      <c r="JL36" s="169" t="e">
        <f t="shared" si="85"/>
        <v>#N/A</v>
      </c>
      <c r="JM36" s="169" t="e">
        <f t="shared" si="85"/>
        <v>#N/A</v>
      </c>
      <c r="JN36" s="169" t="e">
        <f t="shared" si="85"/>
        <v>#N/A</v>
      </c>
      <c r="JO36" s="169" t="e">
        <f t="shared" si="85"/>
        <v>#N/A</v>
      </c>
      <c r="JP36" s="169" t="e">
        <f t="shared" si="85"/>
        <v>#N/A</v>
      </c>
      <c r="JQ36" s="169" t="e">
        <f t="shared" si="85"/>
        <v>#N/A</v>
      </c>
      <c r="JR36" s="169" t="e">
        <f t="shared" si="85"/>
        <v>#N/A</v>
      </c>
      <c r="JS36" s="169" t="e">
        <f t="shared" ref="JE36:JT51" si="86">IF(ISNONTEXT($R36),_xlfn.NORM.DIST(BZ36,$N36,$R36,FALSE),NA())</f>
        <v>#N/A</v>
      </c>
      <c r="JT36" s="169" t="e">
        <f t="shared" si="77"/>
        <v>#N/A</v>
      </c>
      <c r="JU36" s="169" t="e">
        <f t="shared" si="77"/>
        <v>#N/A</v>
      </c>
      <c r="JV36" s="169" t="e">
        <f t="shared" si="77"/>
        <v>#N/A</v>
      </c>
      <c r="JW36" s="169" t="e">
        <f t="shared" si="77"/>
        <v>#N/A</v>
      </c>
      <c r="JX36" s="169" t="e">
        <f t="shared" si="77"/>
        <v>#N/A</v>
      </c>
      <c r="JY36" s="169" t="e">
        <f t="shared" si="77"/>
        <v>#N/A</v>
      </c>
      <c r="JZ36" s="169" t="e">
        <f t="shared" si="77"/>
        <v>#N/A</v>
      </c>
      <c r="KA36" s="169" t="e">
        <f t="shared" si="77"/>
        <v>#N/A</v>
      </c>
      <c r="KB36" s="169" t="e">
        <f t="shared" si="77"/>
        <v>#N/A</v>
      </c>
      <c r="KC36" s="169" t="e">
        <f t="shared" si="77"/>
        <v>#N/A</v>
      </c>
      <c r="KD36" s="169" t="e">
        <f t="shared" si="77"/>
        <v>#N/A</v>
      </c>
      <c r="KE36" s="169" t="e">
        <f t="shared" si="77"/>
        <v>#N/A</v>
      </c>
      <c r="KF36" s="169" t="e">
        <f t="shared" si="77"/>
        <v>#N/A</v>
      </c>
      <c r="KG36" s="169" t="e">
        <f t="shared" si="77"/>
        <v>#N/A</v>
      </c>
      <c r="KH36" s="169" t="e">
        <f t="shared" si="77"/>
        <v>#N/A</v>
      </c>
      <c r="KI36" s="169" t="e">
        <f t="shared" si="77"/>
        <v>#N/A</v>
      </c>
      <c r="KJ36" s="169" t="e">
        <f t="shared" ref="KJ36:KY51" si="87">IF(ISNONTEXT($R36),_xlfn.NORM.DIST(CQ36,$N36,$R36,FALSE),NA())</f>
        <v>#N/A</v>
      </c>
      <c r="KK36" s="169" t="e">
        <f t="shared" si="87"/>
        <v>#N/A</v>
      </c>
      <c r="KL36" s="169" t="e">
        <f t="shared" si="87"/>
        <v>#N/A</v>
      </c>
      <c r="KM36" s="169" t="e">
        <f t="shared" si="87"/>
        <v>#N/A</v>
      </c>
      <c r="KN36" s="169" t="e">
        <f t="shared" si="87"/>
        <v>#N/A</v>
      </c>
      <c r="KO36" s="169" t="e">
        <f t="shared" si="87"/>
        <v>#N/A</v>
      </c>
      <c r="KP36" s="169" t="e">
        <f t="shared" si="87"/>
        <v>#N/A</v>
      </c>
      <c r="KQ36" s="169" t="e">
        <f t="shared" si="87"/>
        <v>#N/A</v>
      </c>
      <c r="KR36" s="169" t="e">
        <f t="shared" si="87"/>
        <v>#N/A</v>
      </c>
      <c r="KS36" s="169" t="e">
        <f t="shared" si="87"/>
        <v>#N/A</v>
      </c>
      <c r="KT36" s="169" t="e">
        <f t="shared" si="87"/>
        <v>#N/A</v>
      </c>
      <c r="KU36" s="169" t="e">
        <f t="shared" si="87"/>
        <v>#N/A</v>
      </c>
      <c r="KV36" s="169" t="e">
        <f t="shared" si="87"/>
        <v>#N/A</v>
      </c>
      <c r="KW36" s="169" t="e">
        <f t="shared" si="87"/>
        <v>#N/A</v>
      </c>
      <c r="KX36" s="169" t="e">
        <f t="shared" si="87"/>
        <v>#N/A</v>
      </c>
      <c r="KY36" s="169" t="e">
        <f t="shared" si="87"/>
        <v>#N/A</v>
      </c>
      <c r="KZ36" s="169" t="e">
        <f t="shared" si="78"/>
        <v>#N/A</v>
      </c>
      <c r="LA36" s="169" t="e">
        <f t="shared" si="78"/>
        <v>#N/A</v>
      </c>
      <c r="LB36" s="169" t="e">
        <f t="shared" si="78"/>
        <v>#N/A</v>
      </c>
      <c r="LC36" s="169" t="e">
        <f t="shared" si="78"/>
        <v>#N/A</v>
      </c>
      <c r="LD36" s="169" t="e">
        <f t="shared" si="78"/>
        <v>#N/A</v>
      </c>
      <c r="LE36" s="169" t="e">
        <f t="shared" si="78"/>
        <v>#N/A</v>
      </c>
      <c r="LF36" s="169" t="e">
        <f t="shared" si="78"/>
        <v>#N/A</v>
      </c>
      <c r="LG36" s="169" t="e">
        <f t="shared" si="78"/>
        <v>#N/A</v>
      </c>
      <c r="LH36" s="169" t="e">
        <f t="shared" si="78"/>
        <v>#N/A</v>
      </c>
      <c r="LI36" s="169" t="e">
        <f t="shared" si="78"/>
        <v>#N/A</v>
      </c>
      <c r="LJ36" s="169" t="e">
        <f t="shared" si="78"/>
        <v>#N/A</v>
      </c>
      <c r="LK36" s="169" t="e">
        <f t="shared" si="78"/>
        <v>#N/A</v>
      </c>
      <c r="LL36" s="169" t="e">
        <f t="shared" si="78"/>
        <v>#N/A</v>
      </c>
      <c r="LM36" s="169" t="e">
        <f t="shared" si="78"/>
        <v>#N/A</v>
      </c>
      <c r="LN36" s="169" t="e">
        <f t="shared" ref="LN36:MC51" si="88">IF(ISNONTEXT($R36),_xlfn.NORM.DIST(DU36,$N36,$R36,FALSE),NA())</f>
        <v>#N/A</v>
      </c>
      <c r="LO36" s="169" t="e">
        <f t="shared" si="88"/>
        <v>#N/A</v>
      </c>
      <c r="LP36" s="169" t="e">
        <f t="shared" si="88"/>
        <v>#N/A</v>
      </c>
      <c r="LQ36" s="169" t="e">
        <f t="shared" si="88"/>
        <v>#N/A</v>
      </c>
      <c r="LR36" s="169" t="e">
        <f t="shared" si="88"/>
        <v>#N/A</v>
      </c>
      <c r="LS36" s="169" t="e">
        <f t="shared" si="88"/>
        <v>#N/A</v>
      </c>
      <c r="LT36" s="169" t="e">
        <f t="shared" si="88"/>
        <v>#N/A</v>
      </c>
      <c r="LU36" s="169" t="e">
        <f t="shared" si="88"/>
        <v>#N/A</v>
      </c>
      <c r="LV36" s="169" t="e">
        <f t="shared" si="88"/>
        <v>#N/A</v>
      </c>
      <c r="LW36" s="169" t="e">
        <f t="shared" si="88"/>
        <v>#N/A</v>
      </c>
      <c r="LX36" s="169" t="e">
        <f t="shared" si="88"/>
        <v>#N/A</v>
      </c>
      <c r="LY36" s="169" t="e">
        <f t="shared" si="88"/>
        <v>#N/A</v>
      </c>
      <c r="LZ36" s="169" t="e">
        <f t="shared" si="88"/>
        <v>#N/A</v>
      </c>
      <c r="MA36" s="169" t="e">
        <f t="shared" si="88"/>
        <v>#N/A</v>
      </c>
      <c r="MB36" s="169" t="e">
        <f t="shared" si="88"/>
        <v>#N/A</v>
      </c>
      <c r="MC36" s="169" t="e">
        <f t="shared" si="88"/>
        <v>#N/A</v>
      </c>
      <c r="MD36" s="169" t="e">
        <f t="shared" ref="LQ36:MF51" si="89">IF(ISNONTEXT($R36),_xlfn.NORM.DIST(EK36,$N36,$R36,FALSE),NA())</f>
        <v>#N/A</v>
      </c>
      <c r="ME36" s="169" t="e">
        <f t="shared" si="89"/>
        <v>#N/A</v>
      </c>
      <c r="MF36" s="169" t="e">
        <f t="shared" si="79"/>
        <v>#N/A</v>
      </c>
      <c r="MG36" s="169" t="e">
        <f t="shared" si="79"/>
        <v>#N/A</v>
      </c>
      <c r="MH36" s="169" t="e">
        <f t="shared" si="79"/>
        <v>#N/A</v>
      </c>
      <c r="MI36" s="169" t="e">
        <f t="shared" si="79"/>
        <v>#N/A</v>
      </c>
      <c r="MJ36" s="169" t="e">
        <f t="shared" si="79"/>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ref="MV36:NK51" si="90">IF(ISNONTEXT($R36),_xlfn.NORM.DIST(FC36,$N36,$R36,FALSE),NA())</f>
        <v>#N/A</v>
      </c>
      <c r="MW36" s="169" t="e">
        <f t="shared" si="90"/>
        <v>#N/A</v>
      </c>
      <c r="MX36" s="169" t="e">
        <f t="shared" si="90"/>
        <v>#N/A</v>
      </c>
      <c r="MY36" s="169" t="e">
        <f t="shared" si="90"/>
        <v>#N/A</v>
      </c>
      <c r="MZ36" s="169" t="e">
        <f t="shared" si="90"/>
        <v>#N/A</v>
      </c>
      <c r="NA36" s="169" t="e">
        <f t="shared" si="90"/>
        <v>#N/A</v>
      </c>
      <c r="NB36" s="169" t="e">
        <f t="shared" si="90"/>
        <v>#N/A</v>
      </c>
      <c r="NC36" s="169" t="e">
        <f t="shared" si="90"/>
        <v>#N/A</v>
      </c>
      <c r="ND36" s="169" t="e">
        <f t="shared" si="90"/>
        <v>#N/A</v>
      </c>
      <c r="NE36" s="169" t="e">
        <f t="shared" si="90"/>
        <v>#N/A</v>
      </c>
      <c r="NF36" s="169" t="e">
        <f t="shared" si="90"/>
        <v>#N/A</v>
      </c>
      <c r="NG36" s="169" t="e">
        <f t="shared" si="90"/>
        <v>#N/A</v>
      </c>
      <c r="NH36" s="169" t="e">
        <f t="shared" si="90"/>
        <v>#N/A</v>
      </c>
      <c r="NI36" s="169" t="e">
        <f t="shared" si="90"/>
        <v>#N/A</v>
      </c>
      <c r="NJ36" s="169" t="e">
        <f t="shared" si="90"/>
        <v>#N/A</v>
      </c>
      <c r="NK36" s="169" t="e">
        <f t="shared" si="90"/>
        <v>#N/A</v>
      </c>
      <c r="NL36" s="169" t="e">
        <f t="shared" si="80"/>
        <v>#N/A</v>
      </c>
      <c r="NM36" s="169" t="e">
        <f t="shared" si="80"/>
        <v>#N/A</v>
      </c>
      <c r="NN36" s="169" t="e">
        <f t="shared" si="80"/>
        <v>#N/A</v>
      </c>
      <c r="NO36" s="169" t="e">
        <f t="shared" si="80"/>
        <v>#N/A</v>
      </c>
      <c r="NP36" s="169" t="e">
        <f t="shared" si="80"/>
        <v>#N/A</v>
      </c>
      <c r="NQ36" s="169" t="e">
        <f t="shared" si="80"/>
        <v>#N/A</v>
      </c>
      <c r="NR36" s="169" t="e">
        <f t="shared" si="80"/>
        <v>#N/A</v>
      </c>
      <c r="NS36" s="169" t="e">
        <f t="shared" si="80"/>
        <v>#N/A</v>
      </c>
      <c r="NT36" s="169" t="e">
        <f t="shared" si="80"/>
        <v>#N/A</v>
      </c>
      <c r="NU36" s="169" t="e">
        <f t="shared" si="80"/>
        <v>#N/A</v>
      </c>
      <c r="NV36" s="169" t="e">
        <f t="shared" si="80"/>
        <v>#N/A</v>
      </c>
      <c r="NW36" s="169" t="e">
        <f t="shared" si="80"/>
        <v>#N/A</v>
      </c>
      <c r="NX36" s="169" t="e">
        <f t="shared" si="80"/>
        <v>#N/A</v>
      </c>
      <c r="NY36" s="169" t="e">
        <f t="shared" si="80"/>
        <v>#N/A</v>
      </c>
      <c r="NZ36" s="169" t="e">
        <f t="shared" ref="NZ36:OO51" si="91">IF(ISNONTEXT($R36),_xlfn.NORM.DIST(GG36,$N36,$R36,FALSE),NA())</f>
        <v>#N/A</v>
      </c>
      <c r="OA36" s="169" t="e">
        <f t="shared" si="91"/>
        <v>#N/A</v>
      </c>
      <c r="OB36" s="169" t="e">
        <f t="shared" si="91"/>
        <v>#N/A</v>
      </c>
      <c r="OC36" s="169" t="e">
        <f t="shared" si="91"/>
        <v>#N/A</v>
      </c>
      <c r="OD36" s="169" t="e">
        <f t="shared" si="91"/>
        <v>#N/A</v>
      </c>
      <c r="OE36" s="169" t="e">
        <f t="shared" si="91"/>
        <v>#N/A</v>
      </c>
      <c r="OF36" s="169" t="e">
        <f t="shared" si="91"/>
        <v>#N/A</v>
      </c>
      <c r="OG36" s="169" t="e">
        <f t="shared" si="91"/>
        <v>#N/A</v>
      </c>
      <c r="OH36" s="169" t="e">
        <f t="shared" si="91"/>
        <v>#N/A</v>
      </c>
      <c r="OI36" s="169" t="e">
        <f t="shared" si="91"/>
        <v>#N/A</v>
      </c>
      <c r="OJ36" s="169" t="e">
        <f t="shared" si="91"/>
        <v>#N/A</v>
      </c>
      <c r="OK36" s="169" t="e">
        <f t="shared" si="91"/>
        <v>#N/A</v>
      </c>
      <c r="OL36" s="169" t="e">
        <f t="shared" si="91"/>
        <v>#N/A</v>
      </c>
      <c r="OM36" s="169" t="e">
        <f t="shared" si="91"/>
        <v>#N/A</v>
      </c>
      <c r="ON36" s="169" t="e">
        <f t="shared" si="91"/>
        <v>#N/A</v>
      </c>
      <c r="OO36" s="169" t="e">
        <f t="shared" si="91"/>
        <v>#N/A</v>
      </c>
      <c r="OP36" s="169" t="e">
        <f t="shared" ref="OC36:OR51" si="92">IF(ISNONTEXT($R36),_xlfn.NORM.DIST(GW36,$N36,$R36,FALSE),NA())</f>
        <v>#N/A</v>
      </c>
      <c r="OQ36" s="169" t="e">
        <f t="shared" si="92"/>
        <v>#N/A</v>
      </c>
      <c r="OR36" s="169" t="e">
        <f t="shared" si="81"/>
        <v>#N/A</v>
      </c>
      <c r="OS36" s="169" t="e">
        <f t="shared" si="81"/>
        <v>#N/A</v>
      </c>
      <c r="OT36" s="169" t="e">
        <f t="shared" si="81"/>
        <v>#N/A</v>
      </c>
      <c r="OU36" s="169" t="e">
        <f t="shared" si="81"/>
        <v>#N/A</v>
      </c>
      <c r="OV36" s="169" t="e">
        <f t="shared" si="81"/>
        <v>#N/A</v>
      </c>
      <c r="OW36" s="169" t="e">
        <f t="shared" si="81"/>
        <v>#N/A</v>
      </c>
      <c r="OX36" s="169" t="e">
        <f t="shared" si="81"/>
        <v>#N/A</v>
      </c>
      <c r="OY36" s="169" t="e">
        <f t="shared" si="81"/>
        <v>#N/A</v>
      </c>
      <c r="OZ36" s="169" t="e">
        <f t="shared" si="81"/>
        <v>#N/A</v>
      </c>
      <c r="PA36" s="169" t="e">
        <f t="shared" si="81"/>
        <v>#N/A</v>
      </c>
      <c r="PB36" s="169" t="e">
        <f t="shared" si="81"/>
        <v>#N/A</v>
      </c>
      <c r="PC36" s="169" t="e">
        <f t="shared" si="81"/>
        <v>#N/A</v>
      </c>
      <c r="PD36" s="169" t="e">
        <f t="shared" si="81"/>
        <v>#N/A</v>
      </c>
      <c r="PE36" s="169" t="e">
        <f t="shared" si="81"/>
        <v>#N/A</v>
      </c>
      <c r="PF36" s="169" t="e">
        <f t="shared" si="81"/>
        <v>#N/A</v>
      </c>
      <c r="PG36" s="169" t="e">
        <f t="shared" si="81"/>
        <v>#N/A</v>
      </c>
      <c r="PH36" s="169" t="e">
        <f t="shared" ref="PH36:PO51" si="93">IF(ISNONTEXT($R36),_xlfn.NORM.DIST(HO36,$N36,$R36,FALSE),NA())</f>
        <v>#N/A</v>
      </c>
      <c r="PI36" s="169" t="e">
        <f t="shared" si="93"/>
        <v>#N/A</v>
      </c>
      <c r="PJ36" s="169" t="e">
        <f t="shared" si="93"/>
        <v>#N/A</v>
      </c>
      <c r="PK36" s="169" t="e">
        <f t="shared" si="93"/>
        <v>#N/A</v>
      </c>
      <c r="PL36" s="169" t="e">
        <f t="shared" si="93"/>
        <v>#N/A</v>
      </c>
      <c r="PM36" s="169" t="e">
        <f t="shared" si="93"/>
        <v>#N/A</v>
      </c>
      <c r="PN36" s="169" t="e">
        <f t="shared" si="93"/>
        <v>#N/A</v>
      </c>
      <c r="PO36" s="169" t="e">
        <f t="shared" si="93"/>
        <v>#N/A</v>
      </c>
    </row>
    <row r="37" spans="1:431" hidden="1" x14ac:dyDescent="0.75">
      <c r="A37" s="390"/>
      <c r="B37" s="396" t="str">
        <f>IF($R37="","",ROUND(_xlfn.NORM.INV(ABS(VLOOKUP($T$1,VLookups!$A$43:$B$44,2,FALSE)-B$2),$N37,$R37),0))</f>
        <v/>
      </c>
      <c r="C37" s="403" t="str">
        <f>IF(OR(D36="",B37=""),"",WORKDAY(C36,B36,$B$109:$B$148))</f>
        <v/>
      </c>
      <c r="D37" s="404" t="str">
        <f>IFERROR(IF(B37="","",WORKDAY(C37,B37-1,$B$109:$B$148)),"")</f>
        <v/>
      </c>
      <c r="E37" s="109"/>
      <c r="F37" s="117"/>
      <c r="G37" s="122" t="str">
        <f t="shared" si="30"/>
        <v/>
      </c>
      <c r="H37" s="95"/>
      <c r="I37" s="122" t="str">
        <f t="shared" si="31"/>
        <v/>
      </c>
      <c r="J37" s="117"/>
      <c r="K37" s="110"/>
      <c r="L37" s="124" t="str">
        <f t="shared" si="0"/>
        <v/>
      </c>
      <c r="M37" s="124" t="str">
        <f t="shared" si="1"/>
        <v/>
      </c>
      <c r="N37" s="73" t="str">
        <f t="shared" si="32"/>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69"/>
        <v/>
      </c>
      <c r="AE37" s="49" t="str">
        <f t="shared" si="69"/>
        <v/>
      </c>
      <c r="AF37" s="49" t="str">
        <f t="shared" si="69"/>
        <v/>
      </c>
      <c r="AG37" s="49" t="str">
        <f t="shared" si="69"/>
        <v/>
      </c>
      <c r="AH37" s="49" t="str">
        <f t="shared" si="69"/>
        <v/>
      </c>
      <c r="AI37" s="49" t="str">
        <f t="shared" si="69"/>
        <v/>
      </c>
      <c r="AJ37" s="49" t="str">
        <f t="shared" si="69"/>
        <v/>
      </c>
      <c r="AK37" s="49" t="str">
        <f t="shared" si="69"/>
        <v/>
      </c>
      <c r="AL37" s="49" t="str">
        <f t="shared" si="69"/>
        <v/>
      </c>
      <c r="AM37" s="49" t="str">
        <f t="shared" si="69"/>
        <v/>
      </c>
      <c r="AN37" s="49" t="str">
        <f t="shared" si="69"/>
        <v/>
      </c>
      <c r="AO37" s="49" t="str">
        <f t="shared" si="69"/>
        <v/>
      </c>
      <c r="AP37" s="49" t="str">
        <f t="shared" si="69"/>
        <v/>
      </c>
      <c r="AQ37" s="49" t="str">
        <f t="shared" si="69"/>
        <v/>
      </c>
      <c r="AR37" s="49" t="str">
        <f t="shared" si="69"/>
        <v/>
      </c>
      <c r="AS37" s="49" t="str">
        <f t="shared" si="69"/>
        <v/>
      </c>
      <c r="AT37" s="49" t="str">
        <f t="shared" si="65"/>
        <v/>
      </c>
      <c r="AU37" s="49" t="str">
        <f t="shared" si="65"/>
        <v/>
      </c>
      <c r="AV37" s="49" t="str">
        <f t="shared" si="65"/>
        <v/>
      </c>
      <c r="AW37" s="49" t="str">
        <f t="shared" si="65"/>
        <v/>
      </c>
      <c r="AX37" s="49" t="str">
        <f t="shared" si="65"/>
        <v/>
      </c>
      <c r="AY37" s="49" t="str">
        <f t="shared" si="65"/>
        <v/>
      </c>
      <c r="AZ37" s="49" t="str">
        <f t="shared" si="65"/>
        <v/>
      </c>
      <c r="BA37" s="49" t="str">
        <f t="shared" si="65"/>
        <v/>
      </c>
      <c r="BB37" s="49" t="str">
        <f t="shared" si="65"/>
        <v/>
      </c>
      <c r="BC37" s="49" t="str">
        <f t="shared" si="65"/>
        <v/>
      </c>
      <c r="BD37" s="49" t="str">
        <f t="shared" si="65"/>
        <v/>
      </c>
      <c r="BE37" s="49" t="str">
        <f t="shared" si="66"/>
        <v/>
      </c>
      <c r="BF37" s="49" t="str">
        <f t="shared" si="66"/>
        <v/>
      </c>
      <c r="BG37" s="49" t="str">
        <f t="shared" si="66"/>
        <v/>
      </c>
      <c r="BH37" s="49" t="str">
        <f t="shared" si="66"/>
        <v/>
      </c>
      <c r="BI37" s="49" t="str">
        <f t="shared" si="66"/>
        <v/>
      </c>
      <c r="BJ37" s="49" t="str">
        <f t="shared" si="66"/>
        <v/>
      </c>
      <c r="BK37" s="49" t="str">
        <f t="shared" si="66"/>
        <v/>
      </c>
      <c r="BL37" s="49" t="str">
        <f t="shared" si="66"/>
        <v/>
      </c>
      <c r="BM37" s="49" t="str">
        <f t="shared" si="66"/>
        <v/>
      </c>
      <c r="BN37" s="49" t="str">
        <f t="shared" si="66"/>
        <v/>
      </c>
      <c r="BO37" s="49" t="str">
        <f t="shared" si="66"/>
        <v/>
      </c>
      <c r="BP37" s="49" t="str">
        <f t="shared" si="66"/>
        <v/>
      </c>
      <c r="BQ37" s="49" t="str">
        <f t="shared" si="66"/>
        <v/>
      </c>
      <c r="BR37" s="49" t="str">
        <f t="shared" si="66"/>
        <v/>
      </c>
      <c r="BS37" s="49" t="str">
        <f t="shared" si="66"/>
        <v/>
      </c>
      <c r="BT37" s="49" t="str">
        <f t="shared" si="66"/>
        <v/>
      </c>
      <c r="BU37" s="49" t="str">
        <f t="shared" si="67"/>
        <v/>
      </c>
      <c r="BV37" s="49" t="str">
        <f t="shared" si="67"/>
        <v/>
      </c>
      <c r="BW37" s="49" t="str">
        <f t="shared" si="67"/>
        <v/>
      </c>
      <c r="BX37" s="49" t="str">
        <f t="shared" si="67"/>
        <v/>
      </c>
      <c r="BY37" s="49" t="str">
        <f t="shared" si="67"/>
        <v/>
      </c>
      <c r="BZ37" s="49" t="str">
        <f t="shared" si="67"/>
        <v/>
      </c>
      <c r="CA37" s="49" t="str">
        <f t="shared" si="67"/>
        <v/>
      </c>
      <c r="CB37" s="49" t="str">
        <f t="shared" si="67"/>
        <v/>
      </c>
      <c r="CC37" s="49" t="str">
        <f t="shared" si="67"/>
        <v/>
      </c>
      <c r="CD37" s="49" t="str">
        <f t="shared" si="67"/>
        <v/>
      </c>
      <c r="CE37" s="49" t="str">
        <f t="shared" si="67"/>
        <v/>
      </c>
      <c r="CF37" s="49" t="str">
        <f t="shared" si="67"/>
        <v/>
      </c>
      <c r="CG37" s="49" t="str">
        <f t="shared" si="67"/>
        <v/>
      </c>
      <c r="CH37" s="49" t="str">
        <f t="shared" si="67"/>
        <v/>
      </c>
      <c r="CI37" s="49" t="str">
        <f t="shared" si="67"/>
        <v/>
      </c>
      <c r="CJ37" s="49" t="str">
        <f t="shared" si="67"/>
        <v/>
      </c>
      <c r="CK37" s="49" t="str">
        <f t="shared" si="68"/>
        <v/>
      </c>
      <c r="CL37" s="49" t="str">
        <f t="shared" si="68"/>
        <v/>
      </c>
      <c r="CM37" s="49" t="str">
        <f t="shared" si="68"/>
        <v/>
      </c>
      <c r="CN37" s="49" t="str">
        <f t="shared" si="68"/>
        <v/>
      </c>
      <c r="CO37" s="49" t="str">
        <f t="shared" si="68"/>
        <v/>
      </c>
      <c r="CP37" s="49" t="str">
        <f t="shared" si="68"/>
        <v/>
      </c>
      <c r="CQ37" s="49" t="str">
        <f t="shared" si="68"/>
        <v/>
      </c>
      <c r="CR37" s="49" t="str">
        <f t="shared" si="68"/>
        <v/>
      </c>
      <c r="CS37" s="49" t="str">
        <f t="shared" si="68"/>
        <v/>
      </c>
      <c r="CT37" s="49" t="str">
        <f t="shared" si="68"/>
        <v/>
      </c>
      <c r="CU37" s="49" t="str">
        <f t="shared" si="68"/>
        <v/>
      </c>
      <c r="CV37" s="49" t="str">
        <f t="shared" si="68"/>
        <v/>
      </c>
      <c r="CW37" s="49" t="str">
        <f t="shared" si="68"/>
        <v/>
      </c>
      <c r="CX37" s="49" t="str">
        <f t="shared" si="68"/>
        <v/>
      </c>
      <c r="CY37" s="49" t="str">
        <f t="shared" si="68"/>
        <v/>
      </c>
      <c r="CZ37" s="49" t="str">
        <f t="shared" si="68"/>
        <v/>
      </c>
      <c r="DA37" s="49" t="str">
        <f t="shared" si="82"/>
        <v/>
      </c>
      <c r="DB37" s="49" t="str">
        <f t="shared" si="82"/>
        <v/>
      </c>
      <c r="DC37" s="49" t="str">
        <f t="shared" si="82"/>
        <v/>
      </c>
      <c r="DD37" s="49" t="str">
        <f t="shared" si="82"/>
        <v/>
      </c>
      <c r="DE37" s="49" t="str">
        <f t="shared" si="82"/>
        <v/>
      </c>
      <c r="DF37" s="49" t="str">
        <f t="shared" si="82"/>
        <v/>
      </c>
      <c r="DG37" s="49" t="str">
        <f t="shared" si="82"/>
        <v/>
      </c>
      <c r="DH37" s="49" t="str">
        <f t="shared" si="82"/>
        <v/>
      </c>
      <c r="DI37" s="49" t="str">
        <f t="shared" si="82"/>
        <v/>
      </c>
      <c r="DJ37" s="49" t="str">
        <f t="shared" si="82"/>
        <v/>
      </c>
      <c r="DK37" s="49" t="str">
        <f t="shared" si="82"/>
        <v/>
      </c>
      <c r="DL37" s="49" t="str">
        <f t="shared" si="82"/>
        <v/>
      </c>
      <c r="DM37" s="49" t="str">
        <f t="shared" si="82"/>
        <v/>
      </c>
      <c r="DN37" s="49" t="str">
        <f t="shared" si="82"/>
        <v/>
      </c>
      <c r="DO37" s="49" t="str">
        <f t="shared" si="82"/>
        <v/>
      </c>
      <c r="DP37" s="49" t="str">
        <f t="shared" si="82"/>
        <v/>
      </c>
      <c r="DQ37" s="49" t="str">
        <f t="shared" si="70"/>
        <v/>
      </c>
      <c r="DR37" s="49" t="str">
        <f t="shared" si="70"/>
        <v/>
      </c>
      <c r="DS37" s="49" t="str">
        <f t="shared" si="70"/>
        <v/>
      </c>
      <c r="DT37" s="49" t="str">
        <f t="shared" si="70"/>
        <v/>
      </c>
      <c r="DU37" s="49" t="str">
        <f t="shared" si="70"/>
        <v/>
      </c>
      <c r="DV37" s="49" t="str">
        <f t="shared" si="70"/>
        <v/>
      </c>
      <c r="DW37" s="49" t="str">
        <f t="shared" si="83"/>
        <v/>
      </c>
      <c r="DX37" s="49" t="str">
        <f t="shared" si="83"/>
        <v/>
      </c>
      <c r="DY37" s="49" t="str">
        <f t="shared" si="83"/>
        <v/>
      </c>
      <c r="DZ37" s="183" t="str">
        <f t="shared" si="35"/>
        <v/>
      </c>
      <c r="EA37" s="49" t="str">
        <f t="shared" ref="EA37:EO53" si="94">IF(ISNONTEXT($AC37),DZ37+$AC37,"")</f>
        <v/>
      </c>
      <c r="EB37" s="49" t="str">
        <f t="shared" si="94"/>
        <v/>
      </c>
      <c r="EC37" s="49" t="str">
        <f t="shared" si="94"/>
        <v/>
      </c>
      <c r="ED37" s="49" t="str">
        <f t="shared" si="94"/>
        <v/>
      </c>
      <c r="EE37" s="49" t="str">
        <f t="shared" si="94"/>
        <v/>
      </c>
      <c r="EF37" s="49" t="str">
        <f t="shared" si="94"/>
        <v/>
      </c>
      <c r="EG37" s="49" t="str">
        <f t="shared" si="94"/>
        <v/>
      </c>
      <c r="EH37" s="49" t="str">
        <f t="shared" si="94"/>
        <v/>
      </c>
      <c r="EI37" s="49" t="str">
        <f t="shared" si="94"/>
        <v/>
      </c>
      <c r="EJ37" s="49" t="str">
        <f t="shared" si="94"/>
        <v/>
      </c>
      <c r="EK37" s="49" t="str">
        <f t="shared" si="94"/>
        <v/>
      </c>
      <c r="EL37" s="49" t="str">
        <f t="shared" si="94"/>
        <v/>
      </c>
      <c r="EM37" s="49" t="str">
        <f t="shared" si="94"/>
        <v/>
      </c>
      <c r="EN37" s="49" t="str">
        <f t="shared" si="94"/>
        <v/>
      </c>
      <c r="EO37" s="49" t="str">
        <f t="shared" si="94"/>
        <v/>
      </c>
      <c r="EP37" s="49" t="str">
        <f t="shared" si="84"/>
        <v/>
      </c>
      <c r="EQ37" s="49" t="str">
        <f t="shared" si="84"/>
        <v/>
      </c>
      <c r="ER37" s="49" t="str">
        <f t="shared" si="84"/>
        <v/>
      </c>
      <c r="ES37" s="49" t="str">
        <f t="shared" si="84"/>
        <v/>
      </c>
      <c r="ET37" s="49" t="str">
        <f t="shared" si="84"/>
        <v/>
      </c>
      <c r="EU37" s="49" t="str">
        <f t="shared" si="84"/>
        <v/>
      </c>
      <c r="EV37" s="49" t="str">
        <f t="shared" si="84"/>
        <v/>
      </c>
      <c r="EW37" s="49" t="str">
        <f t="shared" si="84"/>
        <v/>
      </c>
      <c r="EX37" s="49" t="str">
        <f t="shared" si="84"/>
        <v/>
      </c>
      <c r="EY37" s="49" t="str">
        <f t="shared" si="84"/>
        <v/>
      </c>
      <c r="EZ37" s="49" t="str">
        <f t="shared" si="84"/>
        <v/>
      </c>
      <c r="FA37" s="49" t="str">
        <f t="shared" si="84"/>
        <v/>
      </c>
      <c r="FB37" s="49" t="str">
        <f t="shared" si="84"/>
        <v/>
      </c>
      <c r="FC37" s="49" t="str">
        <f t="shared" si="84"/>
        <v/>
      </c>
      <c r="FD37" s="49" t="str">
        <f t="shared" si="71"/>
        <v/>
      </c>
      <c r="FE37" s="49" t="str">
        <f t="shared" si="71"/>
        <v/>
      </c>
      <c r="FF37" s="49" t="str">
        <f t="shared" si="71"/>
        <v/>
      </c>
      <c r="FG37" s="49" t="str">
        <f t="shared" si="71"/>
        <v/>
      </c>
      <c r="FH37" s="49" t="str">
        <f t="shared" si="71"/>
        <v/>
      </c>
      <c r="FI37" s="49" t="str">
        <f t="shared" si="71"/>
        <v/>
      </c>
      <c r="FJ37" s="49" t="str">
        <f t="shared" si="71"/>
        <v/>
      </c>
      <c r="FK37" s="49" t="str">
        <f t="shared" si="71"/>
        <v/>
      </c>
      <c r="FL37" s="49" t="str">
        <f t="shared" si="71"/>
        <v/>
      </c>
      <c r="FM37" s="49" t="str">
        <f t="shared" si="71"/>
        <v/>
      </c>
      <c r="FN37" s="49" t="str">
        <f t="shared" si="71"/>
        <v/>
      </c>
      <c r="FO37" s="49" t="str">
        <f t="shared" si="71"/>
        <v/>
      </c>
      <c r="FP37" s="49" t="str">
        <f t="shared" si="71"/>
        <v/>
      </c>
      <c r="FQ37" s="49" t="str">
        <f t="shared" si="71"/>
        <v/>
      </c>
      <c r="FR37" s="49" t="str">
        <f t="shared" si="71"/>
        <v/>
      </c>
      <c r="FS37" s="49" t="str">
        <f t="shared" si="71"/>
        <v/>
      </c>
      <c r="FT37" s="49" t="str">
        <f t="shared" si="72"/>
        <v/>
      </c>
      <c r="FU37" s="49" t="str">
        <f t="shared" si="72"/>
        <v/>
      </c>
      <c r="FV37" s="49" t="str">
        <f t="shared" si="72"/>
        <v/>
      </c>
      <c r="FW37" s="49" t="str">
        <f t="shared" si="72"/>
        <v/>
      </c>
      <c r="FX37" s="49" t="str">
        <f t="shared" si="72"/>
        <v/>
      </c>
      <c r="FY37" s="49" t="str">
        <f t="shared" si="72"/>
        <v/>
      </c>
      <c r="FZ37" s="49" t="str">
        <f t="shared" si="72"/>
        <v/>
      </c>
      <c r="GA37" s="49" t="str">
        <f t="shared" si="72"/>
        <v/>
      </c>
      <c r="GB37" s="49" t="str">
        <f t="shared" si="72"/>
        <v/>
      </c>
      <c r="GC37" s="49" t="str">
        <f t="shared" si="72"/>
        <v/>
      </c>
      <c r="GD37" s="49" t="str">
        <f t="shared" si="72"/>
        <v/>
      </c>
      <c r="GE37" s="49" t="str">
        <f t="shared" si="72"/>
        <v/>
      </c>
      <c r="GF37" s="49" t="str">
        <f t="shared" si="72"/>
        <v/>
      </c>
      <c r="GG37" s="49" t="str">
        <f t="shared" si="72"/>
        <v/>
      </c>
      <c r="GH37" s="49" t="str">
        <f t="shared" si="72"/>
        <v/>
      </c>
      <c r="GI37" s="49" t="str">
        <f t="shared" si="72"/>
        <v/>
      </c>
      <c r="GJ37" s="49" t="str">
        <f t="shared" si="73"/>
        <v/>
      </c>
      <c r="GK37" s="49" t="str">
        <f t="shared" si="73"/>
        <v/>
      </c>
      <c r="GL37" s="49" t="str">
        <f t="shared" si="73"/>
        <v/>
      </c>
      <c r="GM37" s="49" t="str">
        <f t="shared" si="73"/>
        <v/>
      </c>
      <c r="GN37" s="49" t="str">
        <f t="shared" si="73"/>
        <v/>
      </c>
      <c r="GO37" s="49" t="str">
        <f t="shared" si="73"/>
        <v/>
      </c>
      <c r="GP37" s="49" t="str">
        <f t="shared" si="73"/>
        <v/>
      </c>
      <c r="GQ37" s="49" t="str">
        <f t="shared" si="73"/>
        <v/>
      </c>
      <c r="GR37" s="49" t="str">
        <f t="shared" si="73"/>
        <v/>
      </c>
      <c r="GS37" s="49" t="str">
        <f t="shared" si="73"/>
        <v/>
      </c>
      <c r="GT37" s="49" t="str">
        <f t="shared" si="73"/>
        <v/>
      </c>
      <c r="GU37" s="49" t="str">
        <f t="shared" si="73"/>
        <v/>
      </c>
      <c r="GV37" s="49" t="str">
        <f t="shared" si="73"/>
        <v/>
      </c>
      <c r="GW37" s="49" t="str">
        <f t="shared" si="73"/>
        <v/>
      </c>
      <c r="GX37" s="49" t="str">
        <f t="shared" si="73"/>
        <v/>
      </c>
      <c r="GY37" s="49" t="str">
        <f t="shared" si="73"/>
        <v/>
      </c>
      <c r="GZ37" s="49" t="str">
        <f t="shared" si="74"/>
        <v/>
      </c>
      <c r="HA37" s="49" t="str">
        <f t="shared" si="74"/>
        <v/>
      </c>
      <c r="HB37" s="49" t="str">
        <f t="shared" si="74"/>
        <v/>
      </c>
      <c r="HC37" s="49" t="str">
        <f t="shared" si="74"/>
        <v/>
      </c>
      <c r="HD37" s="49" t="str">
        <f t="shared" si="74"/>
        <v/>
      </c>
      <c r="HE37" s="49" t="str">
        <f t="shared" si="74"/>
        <v/>
      </c>
      <c r="HF37" s="49" t="str">
        <f t="shared" si="74"/>
        <v/>
      </c>
      <c r="HG37" s="49" t="str">
        <f t="shared" si="74"/>
        <v/>
      </c>
      <c r="HH37" s="49" t="str">
        <f t="shared" si="74"/>
        <v/>
      </c>
      <c r="HI37" s="49" t="str">
        <f t="shared" si="74"/>
        <v/>
      </c>
      <c r="HJ37" s="49" t="str">
        <f t="shared" si="74"/>
        <v/>
      </c>
      <c r="HK37" s="49" t="str">
        <f t="shared" si="74"/>
        <v/>
      </c>
      <c r="HL37" s="49" t="str">
        <f t="shared" si="74"/>
        <v/>
      </c>
      <c r="HM37" s="49" t="str">
        <f t="shared" si="74"/>
        <v/>
      </c>
      <c r="HN37" s="49" t="str">
        <f t="shared" si="74"/>
        <v/>
      </c>
      <c r="HO37" s="49" t="str">
        <f t="shared" si="74"/>
        <v/>
      </c>
      <c r="HP37" s="49" t="str">
        <f t="shared" si="75"/>
        <v/>
      </c>
      <c r="HQ37" s="49" t="str">
        <f t="shared" si="75"/>
        <v/>
      </c>
      <c r="HR37" s="49" t="str">
        <f t="shared" si="44"/>
        <v/>
      </c>
      <c r="HS37" s="49" t="str">
        <f t="shared" si="16"/>
        <v/>
      </c>
      <c r="HT37" s="49" t="str">
        <f t="shared" si="16"/>
        <v/>
      </c>
      <c r="HU37" s="49" t="str">
        <f t="shared" si="16"/>
        <v/>
      </c>
      <c r="HV37" s="49" t="str">
        <f t="shared" si="16"/>
        <v/>
      </c>
      <c r="HW37" s="169" t="e">
        <f t="shared" si="54"/>
        <v>#N/A</v>
      </c>
      <c r="HX37" s="169" t="e">
        <f t="shared" si="54"/>
        <v>#N/A</v>
      </c>
      <c r="HY37" s="169" t="e">
        <f t="shared" si="54"/>
        <v>#N/A</v>
      </c>
      <c r="HZ37" s="169" t="e">
        <f t="shared" si="54"/>
        <v>#N/A</v>
      </c>
      <c r="IA37" s="169" t="e">
        <f t="shared" si="54"/>
        <v>#N/A</v>
      </c>
      <c r="IB37" s="169" t="e">
        <f t="shared" si="54"/>
        <v>#N/A</v>
      </c>
      <c r="IC37" s="169" t="e">
        <f t="shared" si="54"/>
        <v>#N/A</v>
      </c>
      <c r="ID37" s="169" t="e">
        <f t="shared" si="54"/>
        <v>#N/A</v>
      </c>
      <c r="IE37" s="169" t="e">
        <f t="shared" si="54"/>
        <v>#N/A</v>
      </c>
      <c r="IF37" s="169" t="e">
        <f t="shared" si="54"/>
        <v>#N/A</v>
      </c>
      <c r="IG37" s="169" t="e">
        <f t="shared" si="54"/>
        <v>#N/A</v>
      </c>
      <c r="IH37" s="169" t="e">
        <f t="shared" si="54"/>
        <v>#N/A</v>
      </c>
      <c r="II37" s="169" t="e">
        <f t="shared" si="54"/>
        <v>#N/A</v>
      </c>
      <c r="IJ37" s="169" t="e">
        <f t="shared" si="54"/>
        <v>#N/A</v>
      </c>
      <c r="IK37" s="169" t="e">
        <f t="shared" si="54"/>
        <v>#N/A</v>
      </c>
      <c r="IL37" s="169" t="e">
        <f t="shared" si="54"/>
        <v>#N/A</v>
      </c>
      <c r="IM37" s="169" t="e">
        <f t="shared" si="76"/>
        <v>#N/A</v>
      </c>
      <c r="IN37" s="169" t="e">
        <f t="shared" si="76"/>
        <v>#N/A</v>
      </c>
      <c r="IO37" s="169" t="e">
        <f t="shared" si="76"/>
        <v>#N/A</v>
      </c>
      <c r="IP37" s="169" t="e">
        <f t="shared" si="76"/>
        <v>#N/A</v>
      </c>
      <c r="IQ37" s="169" t="e">
        <f t="shared" si="76"/>
        <v>#N/A</v>
      </c>
      <c r="IR37" s="169" t="e">
        <f t="shared" si="76"/>
        <v>#N/A</v>
      </c>
      <c r="IS37" s="169" t="e">
        <f t="shared" si="76"/>
        <v>#N/A</v>
      </c>
      <c r="IT37" s="169" t="e">
        <f t="shared" si="76"/>
        <v>#N/A</v>
      </c>
      <c r="IU37" s="169" t="e">
        <f t="shared" si="76"/>
        <v>#N/A</v>
      </c>
      <c r="IV37" s="169" t="e">
        <f t="shared" si="76"/>
        <v>#N/A</v>
      </c>
      <c r="IW37" s="169" t="e">
        <f t="shared" si="76"/>
        <v>#N/A</v>
      </c>
      <c r="IX37" s="169" t="e">
        <f t="shared" si="76"/>
        <v>#N/A</v>
      </c>
      <c r="IY37" s="169" t="e">
        <f t="shared" si="76"/>
        <v>#N/A</v>
      </c>
      <c r="IZ37" s="169" t="e">
        <f t="shared" si="76"/>
        <v>#N/A</v>
      </c>
      <c r="JA37" s="169" t="e">
        <f t="shared" si="76"/>
        <v>#N/A</v>
      </c>
      <c r="JB37" s="169" t="e">
        <f t="shared" si="76"/>
        <v>#N/A</v>
      </c>
      <c r="JC37" s="169" t="e">
        <f t="shared" si="85"/>
        <v>#N/A</v>
      </c>
      <c r="JD37" s="169" t="e">
        <f t="shared" si="85"/>
        <v>#N/A</v>
      </c>
      <c r="JE37" s="169" t="e">
        <f t="shared" si="86"/>
        <v>#N/A</v>
      </c>
      <c r="JF37" s="169" t="e">
        <f t="shared" si="86"/>
        <v>#N/A</v>
      </c>
      <c r="JG37" s="169" t="e">
        <f t="shared" si="86"/>
        <v>#N/A</v>
      </c>
      <c r="JH37" s="169" t="e">
        <f t="shared" si="86"/>
        <v>#N/A</v>
      </c>
      <c r="JI37" s="169" t="e">
        <f t="shared" si="86"/>
        <v>#N/A</v>
      </c>
      <c r="JJ37" s="169" t="e">
        <f t="shared" si="86"/>
        <v>#N/A</v>
      </c>
      <c r="JK37" s="169" t="e">
        <f t="shared" si="86"/>
        <v>#N/A</v>
      </c>
      <c r="JL37" s="169" t="e">
        <f t="shared" si="86"/>
        <v>#N/A</v>
      </c>
      <c r="JM37" s="169" t="e">
        <f t="shared" si="86"/>
        <v>#N/A</v>
      </c>
      <c r="JN37" s="169" t="e">
        <f t="shared" si="86"/>
        <v>#N/A</v>
      </c>
      <c r="JO37" s="169" t="e">
        <f t="shared" si="86"/>
        <v>#N/A</v>
      </c>
      <c r="JP37" s="169" t="e">
        <f t="shared" si="86"/>
        <v>#N/A</v>
      </c>
      <c r="JQ37" s="169" t="e">
        <f t="shared" si="86"/>
        <v>#N/A</v>
      </c>
      <c r="JR37" s="169" t="e">
        <f t="shared" si="86"/>
        <v>#N/A</v>
      </c>
      <c r="JS37" s="169" t="e">
        <f t="shared" si="86"/>
        <v>#N/A</v>
      </c>
      <c r="JT37" s="169" t="e">
        <f t="shared" si="77"/>
        <v>#N/A</v>
      </c>
      <c r="JU37" s="169" t="e">
        <f t="shared" si="77"/>
        <v>#N/A</v>
      </c>
      <c r="JV37" s="169" t="e">
        <f t="shared" si="77"/>
        <v>#N/A</v>
      </c>
      <c r="JW37" s="169" t="e">
        <f t="shared" si="77"/>
        <v>#N/A</v>
      </c>
      <c r="JX37" s="169" t="e">
        <f t="shared" si="77"/>
        <v>#N/A</v>
      </c>
      <c r="JY37" s="169" t="e">
        <f t="shared" si="77"/>
        <v>#N/A</v>
      </c>
      <c r="JZ37" s="169" t="e">
        <f t="shared" si="77"/>
        <v>#N/A</v>
      </c>
      <c r="KA37" s="169" t="e">
        <f t="shared" si="77"/>
        <v>#N/A</v>
      </c>
      <c r="KB37" s="169" t="e">
        <f t="shared" si="77"/>
        <v>#N/A</v>
      </c>
      <c r="KC37" s="169" t="e">
        <f t="shared" si="77"/>
        <v>#N/A</v>
      </c>
      <c r="KD37" s="169" t="e">
        <f t="shared" si="77"/>
        <v>#N/A</v>
      </c>
      <c r="KE37" s="169" t="e">
        <f t="shared" si="77"/>
        <v>#N/A</v>
      </c>
      <c r="KF37" s="169" t="e">
        <f t="shared" si="77"/>
        <v>#N/A</v>
      </c>
      <c r="KG37" s="169" t="e">
        <f t="shared" si="77"/>
        <v>#N/A</v>
      </c>
      <c r="KH37" s="169" t="e">
        <f t="shared" si="77"/>
        <v>#N/A</v>
      </c>
      <c r="KI37" s="169" t="e">
        <f t="shared" si="77"/>
        <v>#N/A</v>
      </c>
      <c r="KJ37" s="169" t="e">
        <f t="shared" si="87"/>
        <v>#N/A</v>
      </c>
      <c r="KK37" s="169" t="e">
        <f t="shared" si="87"/>
        <v>#N/A</v>
      </c>
      <c r="KL37" s="169" t="e">
        <f t="shared" si="87"/>
        <v>#N/A</v>
      </c>
      <c r="KM37" s="169" t="e">
        <f t="shared" si="87"/>
        <v>#N/A</v>
      </c>
      <c r="KN37" s="169" t="e">
        <f t="shared" si="87"/>
        <v>#N/A</v>
      </c>
      <c r="KO37" s="169" t="e">
        <f t="shared" si="87"/>
        <v>#N/A</v>
      </c>
      <c r="KP37" s="169" t="e">
        <f t="shared" si="87"/>
        <v>#N/A</v>
      </c>
      <c r="KQ37" s="169" t="e">
        <f t="shared" si="87"/>
        <v>#N/A</v>
      </c>
      <c r="KR37" s="169" t="e">
        <f t="shared" si="87"/>
        <v>#N/A</v>
      </c>
      <c r="KS37" s="169" t="e">
        <f t="shared" si="87"/>
        <v>#N/A</v>
      </c>
      <c r="KT37" s="169" t="e">
        <f t="shared" si="87"/>
        <v>#N/A</v>
      </c>
      <c r="KU37" s="169" t="e">
        <f t="shared" si="87"/>
        <v>#N/A</v>
      </c>
      <c r="KV37" s="169" t="e">
        <f t="shared" si="87"/>
        <v>#N/A</v>
      </c>
      <c r="KW37" s="169" t="e">
        <f t="shared" si="87"/>
        <v>#N/A</v>
      </c>
      <c r="KX37" s="169" t="e">
        <f t="shared" si="87"/>
        <v>#N/A</v>
      </c>
      <c r="KY37" s="169" t="e">
        <f t="shared" si="87"/>
        <v>#N/A</v>
      </c>
      <c r="KZ37" s="169" t="e">
        <f t="shared" si="78"/>
        <v>#N/A</v>
      </c>
      <c r="LA37" s="169" t="e">
        <f t="shared" si="78"/>
        <v>#N/A</v>
      </c>
      <c r="LB37" s="169" t="e">
        <f t="shared" si="78"/>
        <v>#N/A</v>
      </c>
      <c r="LC37" s="169" t="e">
        <f t="shared" si="78"/>
        <v>#N/A</v>
      </c>
      <c r="LD37" s="169" t="e">
        <f t="shared" si="78"/>
        <v>#N/A</v>
      </c>
      <c r="LE37" s="169" t="e">
        <f t="shared" si="78"/>
        <v>#N/A</v>
      </c>
      <c r="LF37" s="169" t="e">
        <f t="shared" si="78"/>
        <v>#N/A</v>
      </c>
      <c r="LG37" s="169" t="e">
        <f t="shared" si="78"/>
        <v>#N/A</v>
      </c>
      <c r="LH37" s="169" t="e">
        <f t="shared" si="78"/>
        <v>#N/A</v>
      </c>
      <c r="LI37" s="169" t="e">
        <f t="shared" si="78"/>
        <v>#N/A</v>
      </c>
      <c r="LJ37" s="169" t="e">
        <f t="shared" si="78"/>
        <v>#N/A</v>
      </c>
      <c r="LK37" s="169" t="e">
        <f t="shared" si="78"/>
        <v>#N/A</v>
      </c>
      <c r="LL37" s="169" t="e">
        <f t="shared" si="78"/>
        <v>#N/A</v>
      </c>
      <c r="LM37" s="169" t="e">
        <f t="shared" si="78"/>
        <v>#N/A</v>
      </c>
      <c r="LN37" s="169" t="e">
        <f t="shared" si="88"/>
        <v>#N/A</v>
      </c>
      <c r="LO37" s="169" t="e">
        <f t="shared" si="88"/>
        <v>#N/A</v>
      </c>
      <c r="LP37" s="169" t="e">
        <f t="shared" si="88"/>
        <v>#N/A</v>
      </c>
      <c r="LQ37" s="169" t="e">
        <f t="shared" si="89"/>
        <v>#N/A</v>
      </c>
      <c r="LR37" s="169" t="e">
        <f t="shared" si="89"/>
        <v>#N/A</v>
      </c>
      <c r="LS37" s="169" t="e">
        <f t="shared" si="89"/>
        <v>#N/A</v>
      </c>
      <c r="LT37" s="169" t="e">
        <f t="shared" si="89"/>
        <v>#N/A</v>
      </c>
      <c r="LU37" s="169" t="e">
        <f t="shared" si="89"/>
        <v>#N/A</v>
      </c>
      <c r="LV37" s="169" t="e">
        <f t="shared" si="89"/>
        <v>#N/A</v>
      </c>
      <c r="LW37" s="169" t="e">
        <f t="shared" si="89"/>
        <v>#N/A</v>
      </c>
      <c r="LX37" s="169" t="e">
        <f t="shared" si="89"/>
        <v>#N/A</v>
      </c>
      <c r="LY37" s="169" t="e">
        <f t="shared" si="89"/>
        <v>#N/A</v>
      </c>
      <c r="LZ37" s="169" t="e">
        <f t="shared" si="89"/>
        <v>#N/A</v>
      </c>
      <c r="MA37" s="169" t="e">
        <f t="shared" si="89"/>
        <v>#N/A</v>
      </c>
      <c r="MB37" s="169" t="e">
        <f t="shared" si="89"/>
        <v>#N/A</v>
      </c>
      <c r="MC37" s="169" t="e">
        <f t="shared" si="89"/>
        <v>#N/A</v>
      </c>
      <c r="MD37" s="169" t="e">
        <f t="shared" si="89"/>
        <v>#N/A</v>
      </c>
      <c r="ME37" s="169" t="e">
        <f t="shared" si="89"/>
        <v>#N/A</v>
      </c>
      <c r="MF37" s="169" t="e">
        <f t="shared" si="79"/>
        <v>#N/A</v>
      </c>
      <c r="MG37" s="169" t="e">
        <f t="shared" si="79"/>
        <v>#N/A</v>
      </c>
      <c r="MH37" s="169" t="e">
        <f t="shared" si="79"/>
        <v>#N/A</v>
      </c>
      <c r="MI37" s="169" t="e">
        <f t="shared" si="79"/>
        <v>#N/A</v>
      </c>
      <c r="MJ37" s="169" t="e">
        <f t="shared" si="79"/>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90"/>
        <v>#N/A</v>
      </c>
      <c r="MW37" s="169" t="e">
        <f t="shared" si="90"/>
        <v>#N/A</v>
      </c>
      <c r="MX37" s="169" t="e">
        <f t="shared" si="90"/>
        <v>#N/A</v>
      </c>
      <c r="MY37" s="169" t="e">
        <f t="shared" si="90"/>
        <v>#N/A</v>
      </c>
      <c r="MZ37" s="169" t="e">
        <f t="shared" si="90"/>
        <v>#N/A</v>
      </c>
      <c r="NA37" s="169" t="e">
        <f t="shared" si="90"/>
        <v>#N/A</v>
      </c>
      <c r="NB37" s="169" t="e">
        <f t="shared" si="90"/>
        <v>#N/A</v>
      </c>
      <c r="NC37" s="169" t="e">
        <f t="shared" si="90"/>
        <v>#N/A</v>
      </c>
      <c r="ND37" s="169" t="e">
        <f t="shared" si="90"/>
        <v>#N/A</v>
      </c>
      <c r="NE37" s="169" t="e">
        <f t="shared" si="90"/>
        <v>#N/A</v>
      </c>
      <c r="NF37" s="169" t="e">
        <f t="shared" si="90"/>
        <v>#N/A</v>
      </c>
      <c r="NG37" s="169" t="e">
        <f t="shared" si="90"/>
        <v>#N/A</v>
      </c>
      <c r="NH37" s="169" t="e">
        <f t="shared" si="90"/>
        <v>#N/A</v>
      </c>
      <c r="NI37" s="169" t="e">
        <f t="shared" si="90"/>
        <v>#N/A</v>
      </c>
      <c r="NJ37" s="169" t="e">
        <f t="shared" si="90"/>
        <v>#N/A</v>
      </c>
      <c r="NK37" s="169" t="e">
        <f t="shared" si="90"/>
        <v>#N/A</v>
      </c>
      <c r="NL37" s="169" t="e">
        <f t="shared" si="80"/>
        <v>#N/A</v>
      </c>
      <c r="NM37" s="169" t="e">
        <f t="shared" si="80"/>
        <v>#N/A</v>
      </c>
      <c r="NN37" s="169" t="e">
        <f t="shared" si="80"/>
        <v>#N/A</v>
      </c>
      <c r="NO37" s="169" t="e">
        <f t="shared" si="80"/>
        <v>#N/A</v>
      </c>
      <c r="NP37" s="169" t="e">
        <f t="shared" si="80"/>
        <v>#N/A</v>
      </c>
      <c r="NQ37" s="169" t="e">
        <f t="shared" si="80"/>
        <v>#N/A</v>
      </c>
      <c r="NR37" s="169" t="e">
        <f t="shared" si="80"/>
        <v>#N/A</v>
      </c>
      <c r="NS37" s="169" t="e">
        <f t="shared" si="80"/>
        <v>#N/A</v>
      </c>
      <c r="NT37" s="169" t="e">
        <f t="shared" si="80"/>
        <v>#N/A</v>
      </c>
      <c r="NU37" s="169" t="e">
        <f t="shared" si="80"/>
        <v>#N/A</v>
      </c>
      <c r="NV37" s="169" t="e">
        <f t="shared" si="80"/>
        <v>#N/A</v>
      </c>
      <c r="NW37" s="169" t="e">
        <f t="shared" si="80"/>
        <v>#N/A</v>
      </c>
      <c r="NX37" s="169" t="e">
        <f t="shared" si="80"/>
        <v>#N/A</v>
      </c>
      <c r="NY37" s="169" t="e">
        <f t="shared" si="80"/>
        <v>#N/A</v>
      </c>
      <c r="NZ37" s="169" t="e">
        <f t="shared" si="91"/>
        <v>#N/A</v>
      </c>
      <c r="OA37" s="169" t="e">
        <f t="shared" si="91"/>
        <v>#N/A</v>
      </c>
      <c r="OB37" s="169" t="e">
        <f t="shared" si="91"/>
        <v>#N/A</v>
      </c>
      <c r="OC37" s="169" t="e">
        <f t="shared" si="92"/>
        <v>#N/A</v>
      </c>
      <c r="OD37" s="169" t="e">
        <f t="shared" si="92"/>
        <v>#N/A</v>
      </c>
      <c r="OE37" s="169" t="e">
        <f t="shared" si="92"/>
        <v>#N/A</v>
      </c>
      <c r="OF37" s="169" t="e">
        <f t="shared" si="92"/>
        <v>#N/A</v>
      </c>
      <c r="OG37" s="169" t="e">
        <f t="shared" si="92"/>
        <v>#N/A</v>
      </c>
      <c r="OH37" s="169" t="e">
        <f t="shared" si="92"/>
        <v>#N/A</v>
      </c>
      <c r="OI37" s="169" t="e">
        <f t="shared" si="92"/>
        <v>#N/A</v>
      </c>
      <c r="OJ37" s="169" t="e">
        <f t="shared" si="92"/>
        <v>#N/A</v>
      </c>
      <c r="OK37" s="169" t="e">
        <f t="shared" si="92"/>
        <v>#N/A</v>
      </c>
      <c r="OL37" s="169" t="e">
        <f t="shared" si="92"/>
        <v>#N/A</v>
      </c>
      <c r="OM37" s="169" t="e">
        <f t="shared" si="92"/>
        <v>#N/A</v>
      </c>
      <c r="ON37" s="169" t="e">
        <f t="shared" si="92"/>
        <v>#N/A</v>
      </c>
      <c r="OO37" s="169" t="e">
        <f t="shared" si="92"/>
        <v>#N/A</v>
      </c>
      <c r="OP37" s="169" t="e">
        <f t="shared" si="92"/>
        <v>#N/A</v>
      </c>
      <c r="OQ37" s="169" t="e">
        <f t="shared" si="92"/>
        <v>#N/A</v>
      </c>
      <c r="OR37" s="169" t="e">
        <f t="shared" si="81"/>
        <v>#N/A</v>
      </c>
      <c r="OS37" s="169" t="e">
        <f t="shared" si="81"/>
        <v>#N/A</v>
      </c>
      <c r="OT37" s="169" t="e">
        <f t="shared" si="81"/>
        <v>#N/A</v>
      </c>
      <c r="OU37" s="169" t="e">
        <f t="shared" si="81"/>
        <v>#N/A</v>
      </c>
      <c r="OV37" s="169" t="e">
        <f t="shared" si="81"/>
        <v>#N/A</v>
      </c>
      <c r="OW37" s="169" t="e">
        <f t="shared" si="81"/>
        <v>#N/A</v>
      </c>
      <c r="OX37" s="169" t="e">
        <f t="shared" si="81"/>
        <v>#N/A</v>
      </c>
      <c r="OY37" s="169" t="e">
        <f t="shared" si="81"/>
        <v>#N/A</v>
      </c>
      <c r="OZ37" s="169" t="e">
        <f t="shared" si="81"/>
        <v>#N/A</v>
      </c>
      <c r="PA37" s="169" t="e">
        <f t="shared" si="81"/>
        <v>#N/A</v>
      </c>
      <c r="PB37" s="169" t="e">
        <f t="shared" si="81"/>
        <v>#N/A</v>
      </c>
      <c r="PC37" s="169" t="e">
        <f t="shared" si="81"/>
        <v>#N/A</v>
      </c>
      <c r="PD37" s="169" t="e">
        <f t="shared" si="81"/>
        <v>#N/A</v>
      </c>
      <c r="PE37" s="169" t="e">
        <f t="shared" si="81"/>
        <v>#N/A</v>
      </c>
      <c r="PF37" s="169" t="e">
        <f t="shared" si="81"/>
        <v>#N/A</v>
      </c>
      <c r="PG37" s="169" t="e">
        <f t="shared" si="81"/>
        <v>#N/A</v>
      </c>
      <c r="PH37" s="169" t="e">
        <f t="shared" si="93"/>
        <v>#N/A</v>
      </c>
      <c r="PI37" s="169" t="e">
        <f t="shared" si="93"/>
        <v>#N/A</v>
      </c>
      <c r="PJ37" s="169" t="e">
        <f t="shared" si="93"/>
        <v>#N/A</v>
      </c>
      <c r="PK37" s="169" t="e">
        <f t="shared" si="93"/>
        <v>#N/A</v>
      </c>
      <c r="PL37" s="169" t="e">
        <f t="shared" si="93"/>
        <v>#N/A</v>
      </c>
      <c r="PM37" s="169" t="e">
        <f t="shared" si="93"/>
        <v>#N/A</v>
      </c>
      <c r="PN37" s="169" t="e">
        <f t="shared" si="93"/>
        <v>#N/A</v>
      </c>
      <c r="PO37" s="169" t="e">
        <f t="shared" si="93"/>
        <v>#N/A</v>
      </c>
    </row>
    <row r="38" spans="1:431" hidden="1" x14ac:dyDescent="0.75">
      <c r="A38" s="390"/>
      <c r="B38" s="396" t="str">
        <f>IF($R38="","",ROUND(_xlfn.NORM.INV(ABS(VLOOKUP($T$1,VLookups!$A$43:$B$44,2,FALSE)-B$2),$N38,$R38),0))</f>
        <v/>
      </c>
      <c r="C38" s="403" t="str">
        <f>IF(OR(D37="",B38=""),"",WORKDAY(C37,B37,$B$109:$B$148))</f>
        <v/>
      </c>
      <c r="D38" s="404" t="str">
        <f>IFERROR(IF(B38="","",WORKDAY(C38,B38-1,$B$109:$B$148)),"")</f>
        <v/>
      </c>
      <c r="E38" s="109"/>
      <c r="F38" s="117"/>
      <c r="G38" s="122" t="str">
        <f t="shared" si="30"/>
        <v/>
      </c>
      <c r="H38" s="95"/>
      <c r="I38" s="122" t="str">
        <f t="shared" si="31"/>
        <v/>
      </c>
      <c r="J38" s="117"/>
      <c r="K38" s="110"/>
      <c r="L38" s="124" t="str">
        <f t="shared" si="0"/>
        <v/>
      </c>
      <c r="M38" s="124" t="str">
        <f t="shared" si="1"/>
        <v/>
      </c>
      <c r="N38" s="73" t="str">
        <f t="shared" si="32"/>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69"/>
        <v/>
      </c>
      <c r="AE38" s="49" t="str">
        <f t="shared" si="69"/>
        <v/>
      </c>
      <c r="AF38" s="49" t="str">
        <f t="shared" si="69"/>
        <v/>
      </c>
      <c r="AG38" s="49" t="str">
        <f t="shared" si="69"/>
        <v/>
      </c>
      <c r="AH38" s="49" t="str">
        <f t="shared" si="69"/>
        <v/>
      </c>
      <c r="AI38" s="49" t="str">
        <f t="shared" si="69"/>
        <v/>
      </c>
      <c r="AJ38" s="49" t="str">
        <f t="shared" si="69"/>
        <v/>
      </c>
      <c r="AK38" s="49" t="str">
        <f t="shared" si="69"/>
        <v/>
      </c>
      <c r="AL38" s="49" t="str">
        <f t="shared" si="69"/>
        <v/>
      </c>
      <c r="AM38" s="49" t="str">
        <f t="shared" si="69"/>
        <v/>
      </c>
      <c r="AN38" s="49" t="str">
        <f t="shared" si="69"/>
        <v/>
      </c>
      <c r="AO38" s="49" t="str">
        <f t="shared" si="69"/>
        <v/>
      </c>
      <c r="AP38" s="49" t="str">
        <f t="shared" si="69"/>
        <v/>
      </c>
      <c r="AQ38" s="49" t="str">
        <f t="shared" si="69"/>
        <v/>
      </c>
      <c r="AR38" s="49" t="str">
        <f t="shared" si="69"/>
        <v/>
      </c>
      <c r="AS38" s="49" t="str">
        <f t="shared" si="69"/>
        <v/>
      </c>
      <c r="AT38" s="49" t="str">
        <f t="shared" si="65"/>
        <v/>
      </c>
      <c r="AU38" s="49" t="str">
        <f t="shared" si="65"/>
        <v/>
      </c>
      <c r="AV38" s="49" t="str">
        <f t="shared" si="65"/>
        <v/>
      </c>
      <c r="AW38" s="49" t="str">
        <f t="shared" si="65"/>
        <v/>
      </c>
      <c r="AX38" s="49" t="str">
        <f t="shared" si="65"/>
        <v/>
      </c>
      <c r="AY38" s="49" t="str">
        <f t="shared" si="65"/>
        <v/>
      </c>
      <c r="AZ38" s="49" t="str">
        <f t="shared" si="65"/>
        <v/>
      </c>
      <c r="BA38" s="49" t="str">
        <f t="shared" si="65"/>
        <v/>
      </c>
      <c r="BB38" s="49" t="str">
        <f t="shared" si="65"/>
        <v/>
      </c>
      <c r="BC38" s="49" t="str">
        <f t="shared" si="65"/>
        <v/>
      </c>
      <c r="BD38" s="49" t="str">
        <f t="shared" si="65"/>
        <v/>
      </c>
      <c r="BE38" s="49" t="str">
        <f t="shared" si="66"/>
        <v/>
      </c>
      <c r="BF38" s="49" t="str">
        <f t="shared" si="66"/>
        <v/>
      </c>
      <c r="BG38" s="49" t="str">
        <f t="shared" si="66"/>
        <v/>
      </c>
      <c r="BH38" s="49" t="str">
        <f t="shared" si="66"/>
        <v/>
      </c>
      <c r="BI38" s="49" t="str">
        <f t="shared" si="66"/>
        <v/>
      </c>
      <c r="BJ38" s="49" t="str">
        <f t="shared" si="66"/>
        <v/>
      </c>
      <c r="BK38" s="49" t="str">
        <f t="shared" si="66"/>
        <v/>
      </c>
      <c r="BL38" s="49" t="str">
        <f t="shared" si="66"/>
        <v/>
      </c>
      <c r="BM38" s="49" t="str">
        <f t="shared" si="66"/>
        <v/>
      </c>
      <c r="BN38" s="49" t="str">
        <f t="shared" si="66"/>
        <v/>
      </c>
      <c r="BO38" s="49" t="str">
        <f t="shared" si="66"/>
        <v/>
      </c>
      <c r="BP38" s="49" t="str">
        <f t="shared" si="66"/>
        <v/>
      </c>
      <c r="BQ38" s="49" t="str">
        <f t="shared" si="66"/>
        <v/>
      </c>
      <c r="BR38" s="49" t="str">
        <f t="shared" si="66"/>
        <v/>
      </c>
      <c r="BS38" s="49" t="str">
        <f t="shared" si="66"/>
        <v/>
      </c>
      <c r="BT38" s="49" t="str">
        <f t="shared" si="66"/>
        <v/>
      </c>
      <c r="BU38" s="49" t="str">
        <f t="shared" si="67"/>
        <v/>
      </c>
      <c r="BV38" s="49" t="str">
        <f t="shared" si="67"/>
        <v/>
      </c>
      <c r="BW38" s="49" t="str">
        <f t="shared" si="67"/>
        <v/>
      </c>
      <c r="BX38" s="49" t="str">
        <f t="shared" si="67"/>
        <v/>
      </c>
      <c r="BY38" s="49" t="str">
        <f t="shared" si="67"/>
        <v/>
      </c>
      <c r="BZ38" s="49" t="str">
        <f t="shared" si="67"/>
        <v/>
      </c>
      <c r="CA38" s="49" t="str">
        <f t="shared" si="67"/>
        <v/>
      </c>
      <c r="CB38" s="49" t="str">
        <f t="shared" si="67"/>
        <v/>
      </c>
      <c r="CC38" s="49" t="str">
        <f t="shared" si="67"/>
        <v/>
      </c>
      <c r="CD38" s="49" t="str">
        <f t="shared" si="67"/>
        <v/>
      </c>
      <c r="CE38" s="49" t="str">
        <f t="shared" si="67"/>
        <v/>
      </c>
      <c r="CF38" s="49" t="str">
        <f t="shared" si="67"/>
        <v/>
      </c>
      <c r="CG38" s="49" t="str">
        <f t="shared" si="67"/>
        <v/>
      </c>
      <c r="CH38" s="49" t="str">
        <f t="shared" si="67"/>
        <v/>
      </c>
      <c r="CI38" s="49" t="str">
        <f t="shared" si="67"/>
        <v/>
      </c>
      <c r="CJ38" s="49" t="str">
        <f t="shared" si="67"/>
        <v/>
      </c>
      <c r="CK38" s="49" t="str">
        <f t="shared" si="68"/>
        <v/>
      </c>
      <c r="CL38" s="49" t="str">
        <f t="shared" si="68"/>
        <v/>
      </c>
      <c r="CM38" s="49" t="str">
        <f t="shared" si="68"/>
        <v/>
      </c>
      <c r="CN38" s="49" t="str">
        <f t="shared" si="68"/>
        <v/>
      </c>
      <c r="CO38" s="49" t="str">
        <f t="shared" si="68"/>
        <v/>
      </c>
      <c r="CP38" s="49" t="str">
        <f t="shared" si="68"/>
        <v/>
      </c>
      <c r="CQ38" s="49" t="str">
        <f t="shared" si="68"/>
        <v/>
      </c>
      <c r="CR38" s="49" t="str">
        <f t="shared" si="68"/>
        <v/>
      </c>
      <c r="CS38" s="49" t="str">
        <f t="shared" si="68"/>
        <v/>
      </c>
      <c r="CT38" s="49" t="str">
        <f t="shared" si="68"/>
        <v/>
      </c>
      <c r="CU38" s="49" t="str">
        <f t="shared" si="68"/>
        <v/>
      </c>
      <c r="CV38" s="49" t="str">
        <f t="shared" si="68"/>
        <v/>
      </c>
      <c r="CW38" s="49" t="str">
        <f t="shared" si="68"/>
        <v/>
      </c>
      <c r="CX38" s="49" t="str">
        <f t="shared" si="68"/>
        <v/>
      </c>
      <c r="CY38" s="49" t="str">
        <f t="shared" si="68"/>
        <v/>
      </c>
      <c r="CZ38" s="49" t="str">
        <f t="shared" si="68"/>
        <v/>
      </c>
      <c r="DA38" s="49" t="str">
        <f t="shared" si="82"/>
        <v/>
      </c>
      <c r="DB38" s="49" t="str">
        <f t="shared" si="82"/>
        <v/>
      </c>
      <c r="DC38" s="49" t="str">
        <f t="shared" si="82"/>
        <v/>
      </c>
      <c r="DD38" s="49" t="str">
        <f t="shared" si="82"/>
        <v/>
      </c>
      <c r="DE38" s="49" t="str">
        <f t="shared" si="82"/>
        <v/>
      </c>
      <c r="DF38" s="49" t="str">
        <f t="shared" si="82"/>
        <v/>
      </c>
      <c r="DG38" s="49" t="str">
        <f t="shared" si="82"/>
        <v/>
      </c>
      <c r="DH38" s="49" t="str">
        <f t="shared" si="82"/>
        <v/>
      </c>
      <c r="DI38" s="49" t="str">
        <f t="shared" si="82"/>
        <v/>
      </c>
      <c r="DJ38" s="49" t="str">
        <f t="shared" si="82"/>
        <v/>
      </c>
      <c r="DK38" s="49" t="str">
        <f t="shared" si="82"/>
        <v/>
      </c>
      <c r="DL38" s="49" t="str">
        <f t="shared" si="82"/>
        <v/>
      </c>
      <c r="DM38" s="49" t="str">
        <f t="shared" si="82"/>
        <v/>
      </c>
      <c r="DN38" s="49" t="str">
        <f t="shared" si="82"/>
        <v/>
      </c>
      <c r="DO38" s="49" t="str">
        <f t="shared" si="82"/>
        <v/>
      </c>
      <c r="DP38" s="49" t="str">
        <f t="shared" si="82"/>
        <v/>
      </c>
      <c r="DQ38" s="49" t="str">
        <f t="shared" si="70"/>
        <v/>
      </c>
      <c r="DR38" s="49" t="str">
        <f t="shared" si="70"/>
        <v/>
      </c>
      <c r="DS38" s="49" t="str">
        <f t="shared" si="70"/>
        <v/>
      </c>
      <c r="DT38" s="49" t="str">
        <f t="shared" si="70"/>
        <v/>
      </c>
      <c r="DU38" s="49" t="str">
        <f t="shared" si="70"/>
        <v/>
      </c>
      <c r="DV38" s="49" t="str">
        <f t="shared" si="70"/>
        <v/>
      </c>
      <c r="DW38" s="49" t="str">
        <f t="shared" si="83"/>
        <v/>
      </c>
      <c r="DX38" s="49" t="str">
        <f t="shared" si="83"/>
        <v/>
      </c>
      <c r="DY38" s="49" t="str">
        <f t="shared" si="83"/>
        <v/>
      </c>
      <c r="DZ38" s="183" t="str">
        <f t="shared" si="35"/>
        <v/>
      </c>
      <c r="EA38" s="49" t="str">
        <f t="shared" si="94"/>
        <v/>
      </c>
      <c r="EB38" s="49" t="str">
        <f t="shared" si="94"/>
        <v/>
      </c>
      <c r="EC38" s="49" t="str">
        <f t="shared" si="94"/>
        <v/>
      </c>
      <c r="ED38" s="49" t="str">
        <f t="shared" si="94"/>
        <v/>
      </c>
      <c r="EE38" s="49" t="str">
        <f t="shared" si="94"/>
        <v/>
      </c>
      <c r="EF38" s="49" t="str">
        <f t="shared" si="94"/>
        <v/>
      </c>
      <c r="EG38" s="49" t="str">
        <f t="shared" si="94"/>
        <v/>
      </c>
      <c r="EH38" s="49" t="str">
        <f t="shared" si="94"/>
        <v/>
      </c>
      <c r="EI38" s="49" t="str">
        <f t="shared" si="94"/>
        <v/>
      </c>
      <c r="EJ38" s="49" t="str">
        <f t="shared" si="94"/>
        <v/>
      </c>
      <c r="EK38" s="49" t="str">
        <f t="shared" si="94"/>
        <v/>
      </c>
      <c r="EL38" s="49" t="str">
        <f t="shared" si="94"/>
        <v/>
      </c>
      <c r="EM38" s="49" t="str">
        <f t="shared" si="94"/>
        <v/>
      </c>
      <c r="EN38" s="49" t="str">
        <f t="shared" si="94"/>
        <v/>
      </c>
      <c r="EO38" s="49" t="str">
        <f t="shared" si="94"/>
        <v/>
      </c>
      <c r="EP38" s="49" t="str">
        <f t="shared" si="84"/>
        <v/>
      </c>
      <c r="EQ38" s="49" t="str">
        <f t="shared" si="84"/>
        <v/>
      </c>
      <c r="ER38" s="49" t="str">
        <f t="shared" si="84"/>
        <v/>
      </c>
      <c r="ES38" s="49" t="str">
        <f t="shared" si="84"/>
        <v/>
      </c>
      <c r="ET38" s="49" t="str">
        <f t="shared" si="84"/>
        <v/>
      </c>
      <c r="EU38" s="49" t="str">
        <f t="shared" si="84"/>
        <v/>
      </c>
      <c r="EV38" s="49" t="str">
        <f t="shared" si="84"/>
        <v/>
      </c>
      <c r="EW38" s="49" t="str">
        <f t="shared" si="84"/>
        <v/>
      </c>
      <c r="EX38" s="49" t="str">
        <f t="shared" si="84"/>
        <v/>
      </c>
      <c r="EY38" s="49" t="str">
        <f t="shared" si="84"/>
        <v/>
      </c>
      <c r="EZ38" s="49" t="str">
        <f t="shared" si="84"/>
        <v/>
      </c>
      <c r="FA38" s="49" t="str">
        <f t="shared" si="84"/>
        <v/>
      </c>
      <c r="FB38" s="49" t="str">
        <f t="shared" si="84"/>
        <v/>
      </c>
      <c r="FC38" s="49" t="str">
        <f t="shared" si="84"/>
        <v/>
      </c>
      <c r="FD38" s="49" t="str">
        <f t="shared" si="71"/>
        <v/>
      </c>
      <c r="FE38" s="49" t="str">
        <f t="shared" si="71"/>
        <v/>
      </c>
      <c r="FF38" s="49" t="str">
        <f t="shared" si="71"/>
        <v/>
      </c>
      <c r="FG38" s="49" t="str">
        <f t="shared" si="71"/>
        <v/>
      </c>
      <c r="FH38" s="49" t="str">
        <f t="shared" si="71"/>
        <v/>
      </c>
      <c r="FI38" s="49" t="str">
        <f t="shared" si="71"/>
        <v/>
      </c>
      <c r="FJ38" s="49" t="str">
        <f t="shared" si="71"/>
        <v/>
      </c>
      <c r="FK38" s="49" t="str">
        <f t="shared" si="71"/>
        <v/>
      </c>
      <c r="FL38" s="49" t="str">
        <f t="shared" si="71"/>
        <v/>
      </c>
      <c r="FM38" s="49" t="str">
        <f t="shared" si="71"/>
        <v/>
      </c>
      <c r="FN38" s="49" t="str">
        <f t="shared" si="71"/>
        <v/>
      </c>
      <c r="FO38" s="49" t="str">
        <f t="shared" si="71"/>
        <v/>
      </c>
      <c r="FP38" s="49" t="str">
        <f t="shared" si="71"/>
        <v/>
      </c>
      <c r="FQ38" s="49" t="str">
        <f t="shared" si="71"/>
        <v/>
      </c>
      <c r="FR38" s="49" t="str">
        <f t="shared" si="71"/>
        <v/>
      </c>
      <c r="FS38" s="49" t="str">
        <f t="shared" si="71"/>
        <v/>
      </c>
      <c r="FT38" s="49" t="str">
        <f t="shared" si="72"/>
        <v/>
      </c>
      <c r="FU38" s="49" t="str">
        <f t="shared" si="72"/>
        <v/>
      </c>
      <c r="FV38" s="49" t="str">
        <f t="shared" si="72"/>
        <v/>
      </c>
      <c r="FW38" s="49" t="str">
        <f t="shared" si="72"/>
        <v/>
      </c>
      <c r="FX38" s="49" t="str">
        <f t="shared" si="72"/>
        <v/>
      </c>
      <c r="FY38" s="49" t="str">
        <f t="shared" si="72"/>
        <v/>
      </c>
      <c r="FZ38" s="49" t="str">
        <f t="shared" si="72"/>
        <v/>
      </c>
      <c r="GA38" s="49" t="str">
        <f t="shared" si="72"/>
        <v/>
      </c>
      <c r="GB38" s="49" t="str">
        <f t="shared" si="72"/>
        <v/>
      </c>
      <c r="GC38" s="49" t="str">
        <f t="shared" si="72"/>
        <v/>
      </c>
      <c r="GD38" s="49" t="str">
        <f t="shared" si="72"/>
        <v/>
      </c>
      <c r="GE38" s="49" t="str">
        <f t="shared" si="72"/>
        <v/>
      </c>
      <c r="GF38" s="49" t="str">
        <f t="shared" si="72"/>
        <v/>
      </c>
      <c r="GG38" s="49" t="str">
        <f t="shared" si="72"/>
        <v/>
      </c>
      <c r="GH38" s="49" t="str">
        <f t="shared" si="72"/>
        <v/>
      </c>
      <c r="GI38" s="49" t="str">
        <f t="shared" si="72"/>
        <v/>
      </c>
      <c r="GJ38" s="49" t="str">
        <f t="shared" si="73"/>
        <v/>
      </c>
      <c r="GK38" s="49" t="str">
        <f t="shared" si="73"/>
        <v/>
      </c>
      <c r="GL38" s="49" t="str">
        <f t="shared" si="73"/>
        <v/>
      </c>
      <c r="GM38" s="49" t="str">
        <f t="shared" si="73"/>
        <v/>
      </c>
      <c r="GN38" s="49" t="str">
        <f t="shared" si="73"/>
        <v/>
      </c>
      <c r="GO38" s="49" t="str">
        <f t="shared" si="73"/>
        <v/>
      </c>
      <c r="GP38" s="49" t="str">
        <f t="shared" si="73"/>
        <v/>
      </c>
      <c r="GQ38" s="49" t="str">
        <f t="shared" si="73"/>
        <v/>
      </c>
      <c r="GR38" s="49" t="str">
        <f t="shared" si="73"/>
        <v/>
      </c>
      <c r="GS38" s="49" t="str">
        <f t="shared" si="73"/>
        <v/>
      </c>
      <c r="GT38" s="49" t="str">
        <f t="shared" si="73"/>
        <v/>
      </c>
      <c r="GU38" s="49" t="str">
        <f t="shared" si="73"/>
        <v/>
      </c>
      <c r="GV38" s="49" t="str">
        <f t="shared" si="73"/>
        <v/>
      </c>
      <c r="GW38" s="49" t="str">
        <f t="shared" si="73"/>
        <v/>
      </c>
      <c r="GX38" s="49" t="str">
        <f t="shared" si="73"/>
        <v/>
      </c>
      <c r="GY38" s="49" t="str">
        <f t="shared" si="73"/>
        <v/>
      </c>
      <c r="GZ38" s="49" t="str">
        <f t="shared" si="74"/>
        <v/>
      </c>
      <c r="HA38" s="49" t="str">
        <f t="shared" si="74"/>
        <v/>
      </c>
      <c r="HB38" s="49" t="str">
        <f t="shared" si="74"/>
        <v/>
      </c>
      <c r="HC38" s="49" t="str">
        <f t="shared" si="74"/>
        <v/>
      </c>
      <c r="HD38" s="49" t="str">
        <f t="shared" si="74"/>
        <v/>
      </c>
      <c r="HE38" s="49" t="str">
        <f t="shared" si="74"/>
        <v/>
      </c>
      <c r="HF38" s="49" t="str">
        <f t="shared" si="74"/>
        <v/>
      </c>
      <c r="HG38" s="49" t="str">
        <f t="shared" si="74"/>
        <v/>
      </c>
      <c r="HH38" s="49" t="str">
        <f t="shared" si="74"/>
        <v/>
      </c>
      <c r="HI38" s="49" t="str">
        <f t="shared" si="74"/>
        <v/>
      </c>
      <c r="HJ38" s="49" t="str">
        <f t="shared" si="74"/>
        <v/>
      </c>
      <c r="HK38" s="49" t="str">
        <f t="shared" si="74"/>
        <v/>
      </c>
      <c r="HL38" s="49" t="str">
        <f t="shared" si="74"/>
        <v/>
      </c>
      <c r="HM38" s="49" t="str">
        <f t="shared" si="74"/>
        <v/>
      </c>
      <c r="HN38" s="49" t="str">
        <f t="shared" si="74"/>
        <v/>
      </c>
      <c r="HO38" s="49" t="str">
        <f t="shared" si="74"/>
        <v/>
      </c>
      <c r="HP38" s="49" t="str">
        <f t="shared" si="75"/>
        <v/>
      </c>
      <c r="HQ38" s="49" t="str">
        <f t="shared" si="75"/>
        <v/>
      </c>
      <c r="HR38" s="49" t="str">
        <f t="shared" si="44"/>
        <v/>
      </c>
      <c r="HS38" s="49" t="str">
        <f t="shared" si="16"/>
        <v/>
      </c>
      <c r="HT38" s="49" t="str">
        <f t="shared" si="16"/>
        <v/>
      </c>
      <c r="HU38" s="49" t="str">
        <f t="shared" si="16"/>
        <v/>
      </c>
      <c r="HV38" s="49" t="str">
        <f t="shared" si="16"/>
        <v/>
      </c>
      <c r="HW38" s="169" t="e">
        <f t="shared" si="54"/>
        <v>#N/A</v>
      </c>
      <c r="HX38" s="169" t="e">
        <f t="shared" si="54"/>
        <v>#N/A</v>
      </c>
      <c r="HY38" s="169" t="e">
        <f t="shared" si="54"/>
        <v>#N/A</v>
      </c>
      <c r="HZ38" s="169" t="e">
        <f t="shared" si="54"/>
        <v>#N/A</v>
      </c>
      <c r="IA38" s="169" t="e">
        <f t="shared" si="54"/>
        <v>#N/A</v>
      </c>
      <c r="IB38" s="169" t="e">
        <f t="shared" si="54"/>
        <v>#N/A</v>
      </c>
      <c r="IC38" s="169" t="e">
        <f t="shared" si="54"/>
        <v>#N/A</v>
      </c>
      <c r="ID38" s="169" t="e">
        <f t="shared" si="54"/>
        <v>#N/A</v>
      </c>
      <c r="IE38" s="169" t="e">
        <f t="shared" si="54"/>
        <v>#N/A</v>
      </c>
      <c r="IF38" s="169" t="e">
        <f t="shared" si="54"/>
        <v>#N/A</v>
      </c>
      <c r="IG38" s="169" t="e">
        <f t="shared" si="54"/>
        <v>#N/A</v>
      </c>
      <c r="IH38" s="169" t="e">
        <f t="shared" si="54"/>
        <v>#N/A</v>
      </c>
      <c r="II38" s="169" t="e">
        <f t="shared" si="54"/>
        <v>#N/A</v>
      </c>
      <c r="IJ38" s="169" t="e">
        <f t="shared" si="54"/>
        <v>#N/A</v>
      </c>
      <c r="IK38" s="169" t="e">
        <f t="shared" si="54"/>
        <v>#N/A</v>
      </c>
      <c r="IL38" s="169" t="e">
        <f t="shared" si="54"/>
        <v>#N/A</v>
      </c>
      <c r="IM38" s="169" t="e">
        <f t="shared" si="76"/>
        <v>#N/A</v>
      </c>
      <c r="IN38" s="169" t="e">
        <f t="shared" si="76"/>
        <v>#N/A</v>
      </c>
      <c r="IO38" s="169" t="e">
        <f t="shared" si="76"/>
        <v>#N/A</v>
      </c>
      <c r="IP38" s="169" t="e">
        <f t="shared" si="76"/>
        <v>#N/A</v>
      </c>
      <c r="IQ38" s="169" t="e">
        <f t="shared" si="76"/>
        <v>#N/A</v>
      </c>
      <c r="IR38" s="169" t="e">
        <f t="shared" si="76"/>
        <v>#N/A</v>
      </c>
      <c r="IS38" s="169" t="e">
        <f t="shared" si="76"/>
        <v>#N/A</v>
      </c>
      <c r="IT38" s="169" t="e">
        <f t="shared" si="76"/>
        <v>#N/A</v>
      </c>
      <c r="IU38" s="169" t="e">
        <f t="shared" si="76"/>
        <v>#N/A</v>
      </c>
      <c r="IV38" s="169" t="e">
        <f t="shared" si="76"/>
        <v>#N/A</v>
      </c>
      <c r="IW38" s="169" t="e">
        <f t="shared" si="76"/>
        <v>#N/A</v>
      </c>
      <c r="IX38" s="169" t="e">
        <f t="shared" si="76"/>
        <v>#N/A</v>
      </c>
      <c r="IY38" s="169" t="e">
        <f t="shared" si="76"/>
        <v>#N/A</v>
      </c>
      <c r="IZ38" s="169" t="e">
        <f t="shared" si="76"/>
        <v>#N/A</v>
      </c>
      <c r="JA38" s="169" t="e">
        <f t="shared" si="76"/>
        <v>#N/A</v>
      </c>
      <c r="JB38" s="169" t="e">
        <f t="shared" si="76"/>
        <v>#N/A</v>
      </c>
      <c r="JC38" s="169" t="e">
        <f t="shared" si="85"/>
        <v>#N/A</v>
      </c>
      <c r="JD38" s="169" t="e">
        <f t="shared" si="85"/>
        <v>#N/A</v>
      </c>
      <c r="JE38" s="169" t="e">
        <f t="shared" si="86"/>
        <v>#N/A</v>
      </c>
      <c r="JF38" s="169" t="e">
        <f t="shared" si="86"/>
        <v>#N/A</v>
      </c>
      <c r="JG38" s="169" t="e">
        <f t="shared" si="86"/>
        <v>#N/A</v>
      </c>
      <c r="JH38" s="169" t="e">
        <f t="shared" si="86"/>
        <v>#N/A</v>
      </c>
      <c r="JI38" s="169" t="e">
        <f t="shared" si="86"/>
        <v>#N/A</v>
      </c>
      <c r="JJ38" s="169" t="e">
        <f t="shared" si="86"/>
        <v>#N/A</v>
      </c>
      <c r="JK38" s="169" t="e">
        <f t="shared" si="86"/>
        <v>#N/A</v>
      </c>
      <c r="JL38" s="169" t="e">
        <f t="shared" si="86"/>
        <v>#N/A</v>
      </c>
      <c r="JM38" s="169" t="e">
        <f t="shared" si="86"/>
        <v>#N/A</v>
      </c>
      <c r="JN38" s="169" t="e">
        <f t="shared" si="86"/>
        <v>#N/A</v>
      </c>
      <c r="JO38" s="169" t="e">
        <f t="shared" si="86"/>
        <v>#N/A</v>
      </c>
      <c r="JP38" s="169" t="e">
        <f t="shared" si="86"/>
        <v>#N/A</v>
      </c>
      <c r="JQ38" s="169" t="e">
        <f t="shared" si="86"/>
        <v>#N/A</v>
      </c>
      <c r="JR38" s="169" t="e">
        <f t="shared" si="86"/>
        <v>#N/A</v>
      </c>
      <c r="JS38" s="169" t="e">
        <f t="shared" si="86"/>
        <v>#N/A</v>
      </c>
      <c r="JT38" s="169" t="e">
        <f t="shared" si="77"/>
        <v>#N/A</v>
      </c>
      <c r="JU38" s="169" t="e">
        <f t="shared" si="77"/>
        <v>#N/A</v>
      </c>
      <c r="JV38" s="169" t="e">
        <f t="shared" si="77"/>
        <v>#N/A</v>
      </c>
      <c r="JW38" s="169" t="e">
        <f t="shared" si="77"/>
        <v>#N/A</v>
      </c>
      <c r="JX38" s="169" t="e">
        <f t="shared" si="77"/>
        <v>#N/A</v>
      </c>
      <c r="JY38" s="169" t="e">
        <f t="shared" si="77"/>
        <v>#N/A</v>
      </c>
      <c r="JZ38" s="169" t="e">
        <f t="shared" si="77"/>
        <v>#N/A</v>
      </c>
      <c r="KA38" s="169" t="e">
        <f t="shared" si="77"/>
        <v>#N/A</v>
      </c>
      <c r="KB38" s="169" t="e">
        <f t="shared" si="77"/>
        <v>#N/A</v>
      </c>
      <c r="KC38" s="169" t="e">
        <f t="shared" si="77"/>
        <v>#N/A</v>
      </c>
      <c r="KD38" s="169" t="e">
        <f t="shared" si="77"/>
        <v>#N/A</v>
      </c>
      <c r="KE38" s="169" t="e">
        <f t="shared" si="77"/>
        <v>#N/A</v>
      </c>
      <c r="KF38" s="169" t="e">
        <f t="shared" si="77"/>
        <v>#N/A</v>
      </c>
      <c r="KG38" s="169" t="e">
        <f t="shared" si="77"/>
        <v>#N/A</v>
      </c>
      <c r="KH38" s="169" t="e">
        <f t="shared" si="77"/>
        <v>#N/A</v>
      </c>
      <c r="KI38" s="169" t="e">
        <f t="shared" si="77"/>
        <v>#N/A</v>
      </c>
      <c r="KJ38" s="169" t="e">
        <f t="shared" si="87"/>
        <v>#N/A</v>
      </c>
      <c r="KK38" s="169" t="e">
        <f t="shared" si="87"/>
        <v>#N/A</v>
      </c>
      <c r="KL38" s="169" t="e">
        <f t="shared" si="87"/>
        <v>#N/A</v>
      </c>
      <c r="KM38" s="169" t="e">
        <f t="shared" si="87"/>
        <v>#N/A</v>
      </c>
      <c r="KN38" s="169" t="e">
        <f t="shared" si="87"/>
        <v>#N/A</v>
      </c>
      <c r="KO38" s="169" t="e">
        <f t="shared" si="87"/>
        <v>#N/A</v>
      </c>
      <c r="KP38" s="169" t="e">
        <f t="shared" si="87"/>
        <v>#N/A</v>
      </c>
      <c r="KQ38" s="169" t="e">
        <f t="shared" si="87"/>
        <v>#N/A</v>
      </c>
      <c r="KR38" s="169" t="e">
        <f t="shared" si="87"/>
        <v>#N/A</v>
      </c>
      <c r="KS38" s="169" t="e">
        <f t="shared" si="87"/>
        <v>#N/A</v>
      </c>
      <c r="KT38" s="169" t="e">
        <f t="shared" si="87"/>
        <v>#N/A</v>
      </c>
      <c r="KU38" s="169" t="e">
        <f t="shared" si="87"/>
        <v>#N/A</v>
      </c>
      <c r="KV38" s="169" t="e">
        <f t="shared" si="87"/>
        <v>#N/A</v>
      </c>
      <c r="KW38" s="169" t="e">
        <f t="shared" si="87"/>
        <v>#N/A</v>
      </c>
      <c r="KX38" s="169" t="e">
        <f t="shared" si="87"/>
        <v>#N/A</v>
      </c>
      <c r="KY38" s="169" t="e">
        <f t="shared" si="87"/>
        <v>#N/A</v>
      </c>
      <c r="KZ38" s="169" t="e">
        <f t="shared" si="78"/>
        <v>#N/A</v>
      </c>
      <c r="LA38" s="169" t="e">
        <f t="shared" si="78"/>
        <v>#N/A</v>
      </c>
      <c r="LB38" s="169" t="e">
        <f t="shared" si="78"/>
        <v>#N/A</v>
      </c>
      <c r="LC38" s="169" t="e">
        <f t="shared" si="78"/>
        <v>#N/A</v>
      </c>
      <c r="LD38" s="169" t="e">
        <f t="shared" si="78"/>
        <v>#N/A</v>
      </c>
      <c r="LE38" s="169" t="e">
        <f t="shared" si="78"/>
        <v>#N/A</v>
      </c>
      <c r="LF38" s="169" t="e">
        <f t="shared" si="78"/>
        <v>#N/A</v>
      </c>
      <c r="LG38" s="169" t="e">
        <f t="shared" si="78"/>
        <v>#N/A</v>
      </c>
      <c r="LH38" s="169" t="e">
        <f t="shared" si="78"/>
        <v>#N/A</v>
      </c>
      <c r="LI38" s="169" t="e">
        <f t="shared" si="78"/>
        <v>#N/A</v>
      </c>
      <c r="LJ38" s="169" t="e">
        <f t="shared" si="78"/>
        <v>#N/A</v>
      </c>
      <c r="LK38" s="169" t="e">
        <f t="shared" si="78"/>
        <v>#N/A</v>
      </c>
      <c r="LL38" s="169" t="e">
        <f t="shared" si="78"/>
        <v>#N/A</v>
      </c>
      <c r="LM38" s="169" t="e">
        <f t="shared" si="78"/>
        <v>#N/A</v>
      </c>
      <c r="LN38" s="169" t="e">
        <f t="shared" si="88"/>
        <v>#N/A</v>
      </c>
      <c r="LO38" s="169" t="e">
        <f t="shared" si="88"/>
        <v>#N/A</v>
      </c>
      <c r="LP38" s="169" t="e">
        <f t="shared" si="88"/>
        <v>#N/A</v>
      </c>
      <c r="LQ38" s="169" t="e">
        <f t="shared" si="89"/>
        <v>#N/A</v>
      </c>
      <c r="LR38" s="169" t="e">
        <f t="shared" si="89"/>
        <v>#N/A</v>
      </c>
      <c r="LS38" s="169" t="e">
        <f t="shared" si="89"/>
        <v>#N/A</v>
      </c>
      <c r="LT38" s="169" t="e">
        <f t="shared" si="89"/>
        <v>#N/A</v>
      </c>
      <c r="LU38" s="169" t="e">
        <f t="shared" si="89"/>
        <v>#N/A</v>
      </c>
      <c r="LV38" s="169" t="e">
        <f t="shared" si="89"/>
        <v>#N/A</v>
      </c>
      <c r="LW38" s="169" t="e">
        <f t="shared" si="89"/>
        <v>#N/A</v>
      </c>
      <c r="LX38" s="169" t="e">
        <f t="shared" si="89"/>
        <v>#N/A</v>
      </c>
      <c r="LY38" s="169" t="e">
        <f t="shared" si="89"/>
        <v>#N/A</v>
      </c>
      <c r="LZ38" s="169" t="e">
        <f t="shared" si="89"/>
        <v>#N/A</v>
      </c>
      <c r="MA38" s="169" t="e">
        <f t="shared" si="89"/>
        <v>#N/A</v>
      </c>
      <c r="MB38" s="169" t="e">
        <f t="shared" si="89"/>
        <v>#N/A</v>
      </c>
      <c r="MC38" s="169" t="e">
        <f t="shared" si="89"/>
        <v>#N/A</v>
      </c>
      <c r="MD38" s="169" t="e">
        <f t="shared" si="89"/>
        <v>#N/A</v>
      </c>
      <c r="ME38" s="169" t="e">
        <f t="shared" si="89"/>
        <v>#N/A</v>
      </c>
      <c r="MF38" s="169" t="e">
        <f t="shared" si="79"/>
        <v>#N/A</v>
      </c>
      <c r="MG38" s="169" t="e">
        <f t="shared" si="79"/>
        <v>#N/A</v>
      </c>
      <c r="MH38" s="169" t="e">
        <f t="shared" si="79"/>
        <v>#N/A</v>
      </c>
      <c r="MI38" s="169" t="e">
        <f t="shared" si="79"/>
        <v>#N/A</v>
      </c>
      <c r="MJ38" s="169" t="e">
        <f t="shared" si="79"/>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90"/>
        <v>#N/A</v>
      </c>
      <c r="MW38" s="169" t="e">
        <f t="shared" si="90"/>
        <v>#N/A</v>
      </c>
      <c r="MX38" s="169" t="e">
        <f t="shared" si="90"/>
        <v>#N/A</v>
      </c>
      <c r="MY38" s="169" t="e">
        <f t="shared" si="90"/>
        <v>#N/A</v>
      </c>
      <c r="MZ38" s="169" t="e">
        <f t="shared" si="90"/>
        <v>#N/A</v>
      </c>
      <c r="NA38" s="169" t="e">
        <f t="shared" si="90"/>
        <v>#N/A</v>
      </c>
      <c r="NB38" s="169" t="e">
        <f t="shared" si="90"/>
        <v>#N/A</v>
      </c>
      <c r="NC38" s="169" t="e">
        <f t="shared" si="90"/>
        <v>#N/A</v>
      </c>
      <c r="ND38" s="169" t="e">
        <f t="shared" si="90"/>
        <v>#N/A</v>
      </c>
      <c r="NE38" s="169" t="e">
        <f t="shared" si="90"/>
        <v>#N/A</v>
      </c>
      <c r="NF38" s="169" t="e">
        <f t="shared" si="90"/>
        <v>#N/A</v>
      </c>
      <c r="NG38" s="169" t="e">
        <f t="shared" si="90"/>
        <v>#N/A</v>
      </c>
      <c r="NH38" s="169" t="e">
        <f t="shared" si="90"/>
        <v>#N/A</v>
      </c>
      <c r="NI38" s="169" t="e">
        <f t="shared" si="90"/>
        <v>#N/A</v>
      </c>
      <c r="NJ38" s="169" t="e">
        <f t="shared" si="90"/>
        <v>#N/A</v>
      </c>
      <c r="NK38" s="169" t="e">
        <f t="shared" si="90"/>
        <v>#N/A</v>
      </c>
      <c r="NL38" s="169" t="e">
        <f t="shared" si="80"/>
        <v>#N/A</v>
      </c>
      <c r="NM38" s="169" t="e">
        <f t="shared" si="80"/>
        <v>#N/A</v>
      </c>
      <c r="NN38" s="169" t="e">
        <f t="shared" si="80"/>
        <v>#N/A</v>
      </c>
      <c r="NO38" s="169" t="e">
        <f t="shared" si="80"/>
        <v>#N/A</v>
      </c>
      <c r="NP38" s="169" t="e">
        <f t="shared" si="80"/>
        <v>#N/A</v>
      </c>
      <c r="NQ38" s="169" t="e">
        <f t="shared" si="80"/>
        <v>#N/A</v>
      </c>
      <c r="NR38" s="169" t="e">
        <f t="shared" si="80"/>
        <v>#N/A</v>
      </c>
      <c r="NS38" s="169" t="e">
        <f t="shared" si="80"/>
        <v>#N/A</v>
      </c>
      <c r="NT38" s="169" t="e">
        <f t="shared" si="80"/>
        <v>#N/A</v>
      </c>
      <c r="NU38" s="169" t="e">
        <f t="shared" si="80"/>
        <v>#N/A</v>
      </c>
      <c r="NV38" s="169" t="e">
        <f t="shared" si="80"/>
        <v>#N/A</v>
      </c>
      <c r="NW38" s="169" t="e">
        <f t="shared" si="80"/>
        <v>#N/A</v>
      </c>
      <c r="NX38" s="169" t="e">
        <f t="shared" si="80"/>
        <v>#N/A</v>
      </c>
      <c r="NY38" s="169" t="e">
        <f t="shared" si="80"/>
        <v>#N/A</v>
      </c>
      <c r="NZ38" s="169" t="e">
        <f t="shared" si="91"/>
        <v>#N/A</v>
      </c>
      <c r="OA38" s="169" t="e">
        <f t="shared" si="91"/>
        <v>#N/A</v>
      </c>
      <c r="OB38" s="169" t="e">
        <f t="shared" si="91"/>
        <v>#N/A</v>
      </c>
      <c r="OC38" s="169" t="e">
        <f t="shared" si="92"/>
        <v>#N/A</v>
      </c>
      <c r="OD38" s="169" t="e">
        <f t="shared" si="92"/>
        <v>#N/A</v>
      </c>
      <c r="OE38" s="169" t="e">
        <f t="shared" si="92"/>
        <v>#N/A</v>
      </c>
      <c r="OF38" s="169" t="e">
        <f t="shared" si="92"/>
        <v>#N/A</v>
      </c>
      <c r="OG38" s="169" t="e">
        <f t="shared" si="92"/>
        <v>#N/A</v>
      </c>
      <c r="OH38" s="169" t="e">
        <f t="shared" si="92"/>
        <v>#N/A</v>
      </c>
      <c r="OI38" s="169" t="e">
        <f t="shared" si="92"/>
        <v>#N/A</v>
      </c>
      <c r="OJ38" s="169" t="e">
        <f t="shared" si="92"/>
        <v>#N/A</v>
      </c>
      <c r="OK38" s="169" t="e">
        <f t="shared" si="92"/>
        <v>#N/A</v>
      </c>
      <c r="OL38" s="169" t="e">
        <f t="shared" si="92"/>
        <v>#N/A</v>
      </c>
      <c r="OM38" s="169" t="e">
        <f t="shared" si="92"/>
        <v>#N/A</v>
      </c>
      <c r="ON38" s="169" t="e">
        <f t="shared" si="92"/>
        <v>#N/A</v>
      </c>
      <c r="OO38" s="169" t="e">
        <f t="shared" si="92"/>
        <v>#N/A</v>
      </c>
      <c r="OP38" s="169" t="e">
        <f t="shared" si="92"/>
        <v>#N/A</v>
      </c>
      <c r="OQ38" s="169" t="e">
        <f t="shared" si="92"/>
        <v>#N/A</v>
      </c>
      <c r="OR38" s="169" t="e">
        <f t="shared" si="81"/>
        <v>#N/A</v>
      </c>
      <c r="OS38" s="169" t="e">
        <f t="shared" si="81"/>
        <v>#N/A</v>
      </c>
      <c r="OT38" s="169" t="e">
        <f t="shared" si="81"/>
        <v>#N/A</v>
      </c>
      <c r="OU38" s="169" t="e">
        <f t="shared" si="81"/>
        <v>#N/A</v>
      </c>
      <c r="OV38" s="169" t="e">
        <f t="shared" si="81"/>
        <v>#N/A</v>
      </c>
      <c r="OW38" s="169" t="e">
        <f t="shared" si="81"/>
        <v>#N/A</v>
      </c>
      <c r="OX38" s="169" t="e">
        <f t="shared" si="81"/>
        <v>#N/A</v>
      </c>
      <c r="OY38" s="169" t="e">
        <f t="shared" si="81"/>
        <v>#N/A</v>
      </c>
      <c r="OZ38" s="169" t="e">
        <f t="shared" si="81"/>
        <v>#N/A</v>
      </c>
      <c r="PA38" s="169" t="e">
        <f t="shared" si="81"/>
        <v>#N/A</v>
      </c>
      <c r="PB38" s="169" t="e">
        <f t="shared" si="81"/>
        <v>#N/A</v>
      </c>
      <c r="PC38" s="169" t="e">
        <f t="shared" si="81"/>
        <v>#N/A</v>
      </c>
      <c r="PD38" s="169" t="e">
        <f t="shared" si="81"/>
        <v>#N/A</v>
      </c>
      <c r="PE38" s="169" t="e">
        <f t="shared" si="81"/>
        <v>#N/A</v>
      </c>
      <c r="PF38" s="169" t="e">
        <f t="shared" si="81"/>
        <v>#N/A</v>
      </c>
      <c r="PG38" s="169" t="e">
        <f t="shared" si="81"/>
        <v>#N/A</v>
      </c>
      <c r="PH38" s="169" t="e">
        <f t="shared" si="93"/>
        <v>#N/A</v>
      </c>
      <c r="PI38" s="169" t="e">
        <f t="shared" si="93"/>
        <v>#N/A</v>
      </c>
      <c r="PJ38" s="169" t="e">
        <f t="shared" si="93"/>
        <v>#N/A</v>
      </c>
      <c r="PK38" s="169" t="e">
        <f t="shared" si="93"/>
        <v>#N/A</v>
      </c>
      <c r="PL38" s="169" t="e">
        <f t="shared" si="93"/>
        <v>#N/A</v>
      </c>
      <c r="PM38" s="169" t="e">
        <f t="shared" si="93"/>
        <v>#N/A</v>
      </c>
      <c r="PN38" s="169" t="e">
        <f t="shared" si="93"/>
        <v>#N/A</v>
      </c>
      <c r="PO38" s="169" t="e">
        <f t="shared" si="93"/>
        <v>#N/A</v>
      </c>
    </row>
    <row r="39" spans="1:431" hidden="1" x14ac:dyDescent="0.75">
      <c r="A39" s="390"/>
      <c r="B39" s="396" t="str">
        <f>IF($R39="","",ROUND(_xlfn.NORM.INV(ABS(VLOOKUP($T$1,VLookups!$A$43:$B$44,2,FALSE)-B$2),$N39,$R39),0))</f>
        <v/>
      </c>
      <c r="C39" s="403" t="str">
        <f>IF(OR(D38="",B39=""),"",WORKDAY(C38,B38,$B$109:$B$148))</f>
        <v/>
      </c>
      <c r="D39" s="404" t="str">
        <f>IFERROR(IF(B39="","",WORKDAY(C39,B39-1,$B$109:$B$148)),"")</f>
        <v/>
      </c>
      <c r="E39" s="109"/>
      <c r="F39" s="117"/>
      <c r="G39" s="122" t="str">
        <f t="shared" si="30"/>
        <v/>
      </c>
      <c r="H39" s="95"/>
      <c r="I39" s="122" t="str">
        <f t="shared" si="31"/>
        <v/>
      </c>
      <c r="J39" s="117"/>
      <c r="K39" s="110"/>
      <c r="L39" s="124" t="str">
        <f t="shared" si="0"/>
        <v/>
      </c>
      <c r="M39" s="124" t="str">
        <f t="shared" si="1"/>
        <v/>
      </c>
      <c r="N39" s="73" t="str">
        <f t="shared" si="32"/>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69"/>
        <v/>
      </c>
      <c r="AE39" s="49" t="str">
        <f t="shared" si="69"/>
        <v/>
      </c>
      <c r="AF39" s="49" t="str">
        <f t="shared" si="69"/>
        <v/>
      </c>
      <c r="AG39" s="49" t="str">
        <f t="shared" si="69"/>
        <v/>
      </c>
      <c r="AH39" s="49" t="str">
        <f t="shared" si="69"/>
        <v/>
      </c>
      <c r="AI39" s="49" t="str">
        <f t="shared" si="69"/>
        <v/>
      </c>
      <c r="AJ39" s="49" t="str">
        <f t="shared" si="69"/>
        <v/>
      </c>
      <c r="AK39" s="49" t="str">
        <f t="shared" si="69"/>
        <v/>
      </c>
      <c r="AL39" s="49" t="str">
        <f t="shared" si="69"/>
        <v/>
      </c>
      <c r="AM39" s="49" t="str">
        <f t="shared" si="69"/>
        <v/>
      </c>
      <c r="AN39" s="49" t="str">
        <f t="shared" si="69"/>
        <v/>
      </c>
      <c r="AO39" s="49" t="str">
        <f t="shared" si="69"/>
        <v/>
      </c>
      <c r="AP39" s="49" t="str">
        <f t="shared" si="69"/>
        <v/>
      </c>
      <c r="AQ39" s="49" t="str">
        <f t="shared" si="69"/>
        <v/>
      </c>
      <c r="AR39" s="49" t="str">
        <f t="shared" si="69"/>
        <v/>
      </c>
      <c r="AS39" s="49" t="str">
        <f t="shared" si="69"/>
        <v/>
      </c>
      <c r="AT39" s="49" t="str">
        <f t="shared" si="65"/>
        <v/>
      </c>
      <c r="AU39" s="49" t="str">
        <f t="shared" si="65"/>
        <v/>
      </c>
      <c r="AV39" s="49" t="str">
        <f t="shared" si="65"/>
        <v/>
      </c>
      <c r="AW39" s="49" t="str">
        <f t="shared" si="65"/>
        <v/>
      </c>
      <c r="AX39" s="49" t="str">
        <f t="shared" si="65"/>
        <v/>
      </c>
      <c r="AY39" s="49" t="str">
        <f t="shared" si="65"/>
        <v/>
      </c>
      <c r="AZ39" s="49" t="str">
        <f t="shared" si="65"/>
        <v/>
      </c>
      <c r="BA39" s="49" t="str">
        <f t="shared" si="65"/>
        <v/>
      </c>
      <c r="BB39" s="49" t="str">
        <f t="shared" si="65"/>
        <v/>
      </c>
      <c r="BC39" s="49" t="str">
        <f t="shared" si="65"/>
        <v/>
      </c>
      <c r="BD39" s="49" t="str">
        <f t="shared" si="65"/>
        <v/>
      </c>
      <c r="BE39" s="49" t="str">
        <f t="shared" si="66"/>
        <v/>
      </c>
      <c r="BF39" s="49" t="str">
        <f t="shared" si="66"/>
        <v/>
      </c>
      <c r="BG39" s="49" t="str">
        <f t="shared" si="66"/>
        <v/>
      </c>
      <c r="BH39" s="49" t="str">
        <f t="shared" si="66"/>
        <v/>
      </c>
      <c r="BI39" s="49" t="str">
        <f t="shared" si="66"/>
        <v/>
      </c>
      <c r="BJ39" s="49" t="str">
        <f t="shared" si="66"/>
        <v/>
      </c>
      <c r="BK39" s="49" t="str">
        <f t="shared" si="66"/>
        <v/>
      </c>
      <c r="BL39" s="49" t="str">
        <f t="shared" si="66"/>
        <v/>
      </c>
      <c r="BM39" s="49" t="str">
        <f t="shared" si="66"/>
        <v/>
      </c>
      <c r="BN39" s="49" t="str">
        <f t="shared" si="66"/>
        <v/>
      </c>
      <c r="BO39" s="49" t="str">
        <f t="shared" si="66"/>
        <v/>
      </c>
      <c r="BP39" s="49" t="str">
        <f t="shared" si="66"/>
        <v/>
      </c>
      <c r="BQ39" s="49" t="str">
        <f t="shared" si="66"/>
        <v/>
      </c>
      <c r="BR39" s="49" t="str">
        <f t="shared" si="66"/>
        <v/>
      </c>
      <c r="BS39" s="49" t="str">
        <f t="shared" si="66"/>
        <v/>
      </c>
      <c r="BT39" s="49" t="str">
        <f t="shared" ref="BT39:CI54" si="95">IF(ISNONTEXT($AC39),BU39-$AC39,"")</f>
        <v/>
      </c>
      <c r="BU39" s="49" t="str">
        <f t="shared" si="95"/>
        <v/>
      </c>
      <c r="BV39" s="49" t="str">
        <f t="shared" si="95"/>
        <v/>
      </c>
      <c r="BW39" s="49" t="str">
        <f t="shared" si="95"/>
        <v/>
      </c>
      <c r="BX39" s="49" t="str">
        <f t="shared" si="95"/>
        <v/>
      </c>
      <c r="BY39" s="49" t="str">
        <f t="shared" si="95"/>
        <v/>
      </c>
      <c r="BZ39" s="49" t="str">
        <f t="shared" si="95"/>
        <v/>
      </c>
      <c r="CA39" s="49" t="str">
        <f t="shared" si="95"/>
        <v/>
      </c>
      <c r="CB39" s="49" t="str">
        <f t="shared" si="95"/>
        <v/>
      </c>
      <c r="CC39" s="49" t="str">
        <f t="shared" si="95"/>
        <v/>
      </c>
      <c r="CD39" s="49" t="str">
        <f t="shared" si="95"/>
        <v/>
      </c>
      <c r="CE39" s="49" t="str">
        <f t="shared" si="95"/>
        <v/>
      </c>
      <c r="CF39" s="49" t="str">
        <f t="shared" si="95"/>
        <v/>
      </c>
      <c r="CG39" s="49" t="str">
        <f t="shared" si="95"/>
        <v/>
      </c>
      <c r="CH39" s="49" t="str">
        <f t="shared" si="95"/>
        <v/>
      </c>
      <c r="CI39" s="49" t="str">
        <f t="shared" si="95"/>
        <v/>
      </c>
      <c r="CJ39" s="49" t="str">
        <f t="shared" si="67"/>
        <v/>
      </c>
      <c r="CK39" s="49" t="str">
        <f t="shared" si="68"/>
        <v/>
      </c>
      <c r="CL39" s="49" t="str">
        <f t="shared" si="68"/>
        <v/>
      </c>
      <c r="CM39" s="49" t="str">
        <f t="shared" si="68"/>
        <v/>
      </c>
      <c r="CN39" s="49" t="str">
        <f t="shared" si="68"/>
        <v/>
      </c>
      <c r="CO39" s="49" t="str">
        <f t="shared" si="68"/>
        <v/>
      </c>
      <c r="CP39" s="49" t="str">
        <f t="shared" si="68"/>
        <v/>
      </c>
      <c r="CQ39" s="49" t="str">
        <f t="shared" si="68"/>
        <v/>
      </c>
      <c r="CR39" s="49" t="str">
        <f t="shared" si="68"/>
        <v/>
      </c>
      <c r="CS39" s="49" t="str">
        <f t="shared" si="68"/>
        <v/>
      </c>
      <c r="CT39" s="49" t="str">
        <f t="shared" si="68"/>
        <v/>
      </c>
      <c r="CU39" s="49" t="str">
        <f t="shared" si="68"/>
        <v/>
      </c>
      <c r="CV39" s="49" t="str">
        <f t="shared" si="68"/>
        <v/>
      </c>
      <c r="CW39" s="49" t="str">
        <f t="shared" si="68"/>
        <v/>
      </c>
      <c r="CX39" s="49" t="str">
        <f t="shared" si="68"/>
        <v/>
      </c>
      <c r="CY39" s="49" t="str">
        <f t="shared" si="68"/>
        <v/>
      </c>
      <c r="CZ39" s="49" t="str">
        <f t="shared" si="68"/>
        <v/>
      </c>
      <c r="DA39" s="49" t="str">
        <f t="shared" si="82"/>
        <v/>
      </c>
      <c r="DB39" s="49" t="str">
        <f t="shared" si="82"/>
        <v/>
      </c>
      <c r="DC39" s="49" t="str">
        <f t="shared" si="82"/>
        <v/>
      </c>
      <c r="DD39" s="49" t="str">
        <f t="shared" si="82"/>
        <v/>
      </c>
      <c r="DE39" s="49" t="str">
        <f t="shared" si="82"/>
        <v/>
      </c>
      <c r="DF39" s="49" t="str">
        <f t="shared" si="82"/>
        <v/>
      </c>
      <c r="DG39" s="49" t="str">
        <f t="shared" si="82"/>
        <v/>
      </c>
      <c r="DH39" s="49" t="str">
        <f t="shared" si="82"/>
        <v/>
      </c>
      <c r="DI39" s="49" t="str">
        <f t="shared" si="82"/>
        <v/>
      </c>
      <c r="DJ39" s="49" t="str">
        <f t="shared" si="82"/>
        <v/>
      </c>
      <c r="DK39" s="49" t="str">
        <f t="shared" si="82"/>
        <v/>
      </c>
      <c r="DL39" s="49" t="str">
        <f t="shared" si="82"/>
        <v/>
      </c>
      <c r="DM39" s="49" t="str">
        <f t="shared" si="82"/>
        <v/>
      </c>
      <c r="DN39" s="49" t="str">
        <f t="shared" si="82"/>
        <v/>
      </c>
      <c r="DO39" s="49" t="str">
        <f t="shared" si="82"/>
        <v/>
      </c>
      <c r="DP39" s="49" t="str">
        <f t="shared" si="82"/>
        <v/>
      </c>
      <c r="DQ39" s="49" t="str">
        <f t="shared" si="70"/>
        <v/>
      </c>
      <c r="DR39" s="49" t="str">
        <f t="shared" si="70"/>
        <v/>
      </c>
      <c r="DS39" s="49" t="str">
        <f t="shared" si="70"/>
        <v/>
      </c>
      <c r="DT39" s="49" t="str">
        <f t="shared" si="70"/>
        <v/>
      </c>
      <c r="DU39" s="49" t="str">
        <f t="shared" si="70"/>
        <v/>
      </c>
      <c r="DV39" s="49" t="str">
        <f t="shared" si="70"/>
        <v/>
      </c>
      <c r="DW39" s="49" t="str">
        <f t="shared" si="83"/>
        <v/>
      </c>
      <c r="DX39" s="49" t="str">
        <f t="shared" si="83"/>
        <v/>
      </c>
      <c r="DY39" s="49" t="str">
        <f t="shared" si="83"/>
        <v/>
      </c>
      <c r="DZ39" s="183" t="str">
        <f t="shared" si="35"/>
        <v/>
      </c>
      <c r="EA39" s="49" t="str">
        <f t="shared" si="94"/>
        <v/>
      </c>
      <c r="EB39" s="49" t="str">
        <f t="shared" si="94"/>
        <v/>
      </c>
      <c r="EC39" s="49" t="str">
        <f t="shared" si="94"/>
        <v/>
      </c>
      <c r="ED39" s="49" t="str">
        <f t="shared" si="94"/>
        <v/>
      </c>
      <c r="EE39" s="49" t="str">
        <f t="shared" si="94"/>
        <v/>
      </c>
      <c r="EF39" s="49" t="str">
        <f t="shared" si="94"/>
        <v/>
      </c>
      <c r="EG39" s="49" t="str">
        <f t="shared" si="94"/>
        <v/>
      </c>
      <c r="EH39" s="49" t="str">
        <f t="shared" si="94"/>
        <v/>
      </c>
      <c r="EI39" s="49" t="str">
        <f t="shared" si="94"/>
        <v/>
      </c>
      <c r="EJ39" s="49" t="str">
        <f t="shared" si="94"/>
        <v/>
      </c>
      <c r="EK39" s="49" t="str">
        <f t="shared" si="94"/>
        <v/>
      </c>
      <c r="EL39" s="49" t="str">
        <f t="shared" si="94"/>
        <v/>
      </c>
      <c r="EM39" s="49" t="str">
        <f t="shared" si="94"/>
        <v/>
      </c>
      <c r="EN39" s="49" t="str">
        <f t="shared" si="94"/>
        <v/>
      </c>
      <c r="EO39" s="49" t="str">
        <f t="shared" si="94"/>
        <v/>
      </c>
      <c r="EP39" s="49" t="str">
        <f t="shared" si="84"/>
        <v/>
      </c>
      <c r="EQ39" s="49" t="str">
        <f t="shared" si="84"/>
        <v/>
      </c>
      <c r="ER39" s="49" t="str">
        <f t="shared" si="84"/>
        <v/>
      </c>
      <c r="ES39" s="49" t="str">
        <f t="shared" si="84"/>
        <v/>
      </c>
      <c r="ET39" s="49" t="str">
        <f t="shared" si="84"/>
        <v/>
      </c>
      <c r="EU39" s="49" t="str">
        <f t="shared" si="84"/>
        <v/>
      </c>
      <c r="EV39" s="49" t="str">
        <f t="shared" si="84"/>
        <v/>
      </c>
      <c r="EW39" s="49" t="str">
        <f t="shared" si="84"/>
        <v/>
      </c>
      <c r="EX39" s="49" t="str">
        <f t="shared" si="84"/>
        <v/>
      </c>
      <c r="EY39" s="49" t="str">
        <f t="shared" si="84"/>
        <v/>
      </c>
      <c r="EZ39" s="49" t="str">
        <f t="shared" si="84"/>
        <v/>
      </c>
      <c r="FA39" s="49" t="str">
        <f t="shared" si="84"/>
        <v/>
      </c>
      <c r="FB39" s="49" t="str">
        <f t="shared" si="84"/>
        <v/>
      </c>
      <c r="FC39" s="49" t="str">
        <f t="shared" si="84"/>
        <v/>
      </c>
      <c r="FD39" s="49" t="str">
        <f t="shared" si="71"/>
        <v/>
      </c>
      <c r="FE39" s="49" t="str">
        <f t="shared" si="71"/>
        <v/>
      </c>
      <c r="FF39" s="49" t="str">
        <f t="shared" si="71"/>
        <v/>
      </c>
      <c r="FG39" s="49" t="str">
        <f t="shared" si="71"/>
        <v/>
      </c>
      <c r="FH39" s="49" t="str">
        <f t="shared" si="71"/>
        <v/>
      </c>
      <c r="FI39" s="49" t="str">
        <f t="shared" si="71"/>
        <v/>
      </c>
      <c r="FJ39" s="49" t="str">
        <f t="shared" si="71"/>
        <v/>
      </c>
      <c r="FK39" s="49" t="str">
        <f t="shared" si="71"/>
        <v/>
      </c>
      <c r="FL39" s="49" t="str">
        <f t="shared" si="71"/>
        <v/>
      </c>
      <c r="FM39" s="49" t="str">
        <f t="shared" si="71"/>
        <v/>
      </c>
      <c r="FN39" s="49" t="str">
        <f t="shared" si="71"/>
        <v/>
      </c>
      <c r="FO39" s="49" t="str">
        <f t="shared" si="71"/>
        <v/>
      </c>
      <c r="FP39" s="49" t="str">
        <f t="shared" si="71"/>
        <v/>
      </c>
      <c r="FQ39" s="49" t="str">
        <f t="shared" si="71"/>
        <v/>
      </c>
      <c r="FR39" s="49" t="str">
        <f t="shared" si="71"/>
        <v/>
      </c>
      <c r="FS39" s="49" t="str">
        <f t="shared" si="71"/>
        <v/>
      </c>
      <c r="FT39" s="49" t="str">
        <f t="shared" si="72"/>
        <v/>
      </c>
      <c r="FU39" s="49" t="str">
        <f t="shared" si="72"/>
        <v/>
      </c>
      <c r="FV39" s="49" t="str">
        <f t="shared" si="72"/>
        <v/>
      </c>
      <c r="FW39" s="49" t="str">
        <f t="shared" si="72"/>
        <v/>
      </c>
      <c r="FX39" s="49" t="str">
        <f t="shared" si="72"/>
        <v/>
      </c>
      <c r="FY39" s="49" t="str">
        <f t="shared" si="72"/>
        <v/>
      </c>
      <c r="FZ39" s="49" t="str">
        <f t="shared" si="72"/>
        <v/>
      </c>
      <c r="GA39" s="49" t="str">
        <f t="shared" si="72"/>
        <v/>
      </c>
      <c r="GB39" s="49" t="str">
        <f t="shared" si="72"/>
        <v/>
      </c>
      <c r="GC39" s="49" t="str">
        <f t="shared" si="72"/>
        <v/>
      </c>
      <c r="GD39" s="49" t="str">
        <f t="shared" si="72"/>
        <v/>
      </c>
      <c r="GE39" s="49" t="str">
        <f t="shared" si="72"/>
        <v/>
      </c>
      <c r="GF39" s="49" t="str">
        <f t="shared" si="72"/>
        <v/>
      </c>
      <c r="GG39" s="49" t="str">
        <f t="shared" si="72"/>
        <v/>
      </c>
      <c r="GH39" s="49" t="str">
        <f t="shared" si="72"/>
        <v/>
      </c>
      <c r="GI39" s="49" t="str">
        <f t="shared" si="72"/>
        <v/>
      </c>
      <c r="GJ39" s="49" t="str">
        <f t="shared" si="73"/>
        <v/>
      </c>
      <c r="GK39" s="49" t="str">
        <f t="shared" si="73"/>
        <v/>
      </c>
      <c r="GL39" s="49" t="str">
        <f t="shared" si="73"/>
        <v/>
      </c>
      <c r="GM39" s="49" t="str">
        <f t="shared" si="73"/>
        <v/>
      </c>
      <c r="GN39" s="49" t="str">
        <f t="shared" si="73"/>
        <v/>
      </c>
      <c r="GO39" s="49" t="str">
        <f t="shared" si="73"/>
        <v/>
      </c>
      <c r="GP39" s="49" t="str">
        <f t="shared" si="73"/>
        <v/>
      </c>
      <c r="GQ39" s="49" t="str">
        <f t="shared" si="73"/>
        <v/>
      </c>
      <c r="GR39" s="49" t="str">
        <f t="shared" si="73"/>
        <v/>
      </c>
      <c r="GS39" s="49" t="str">
        <f t="shared" si="73"/>
        <v/>
      </c>
      <c r="GT39" s="49" t="str">
        <f t="shared" si="73"/>
        <v/>
      </c>
      <c r="GU39" s="49" t="str">
        <f t="shared" si="73"/>
        <v/>
      </c>
      <c r="GV39" s="49" t="str">
        <f t="shared" si="73"/>
        <v/>
      </c>
      <c r="GW39" s="49" t="str">
        <f t="shared" si="73"/>
        <v/>
      </c>
      <c r="GX39" s="49" t="str">
        <f t="shared" si="73"/>
        <v/>
      </c>
      <c r="GY39" s="49" t="str">
        <f t="shared" si="73"/>
        <v/>
      </c>
      <c r="GZ39" s="49" t="str">
        <f t="shared" si="74"/>
        <v/>
      </c>
      <c r="HA39" s="49" t="str">
        <f t="shared" si="74"/>
        <v/>
      </c>
      <c r="HB39" s="49" t="str">
        <f t="shared" si="74"/>
        <v/>
      </c>
      <c r="HC39" s="49" t="str">
        <f t="shared" si="74"/>
        <v/>
      </c>
      <c r="HD39" s="49" t="str">
        <f t="shared" si="74"/>
        <v/>
      </c>
      <c r="HE39" s="49" t="str">
        <f t="shared" si="74"/>
        <v/>
      </c>
      <c r="HF39" s="49" t="str">
        <f t="shared" si="74"/>
        <v/>
      </c>
      <c r="HG39" s="49" t="str">
        <f t="shared" si="74"/>
        <v/>
      </c>
      <c r="HH39" s="49" t="str">
        <f t="shared" si="74"/>
        <v/>
      </c>
      <c r="HI39" s="49" t="str">
        <f t="shared" si="74"/>
        <v/>
      </c>
      <c r="HJ39" s="49" t="str">
        <f t="shared" si="74"/>
        <v/>
      </c>
      <c r="HK39" s="49" t="str">
        <f t="shared" si="74"/>
        <v/>
      </c>
      <c r="HL39" s="49" t="str">
        <f t="shared" si="74"/>
        <v/>
      </c>
      <c r="HM39" s="49" t="str">
        <f t="shared" si="74"/>
        <v/>
      </c>
      <c r="HN39" s="49" t="str">
        <f t="shared" si="74"/>
        <v/>
      </c>
      <c r="HO39" s="49" t="str">
        <f t="shared" si="74"/>
        <v/>
      </c>
      <c r="HP39" s="49" t="str">
        <f t="shared" si="75"/>
        <v/>
      </c>
      <c r="HQ39" s="49" t="str">
        <f t="shared" si="75"/>
        <v/>
      </c>
      <c r="HR39" s="49" t="str">
        <f t="shared" si="44"/>
        <v/>
      </c>
      <c r="HS39" s="49" t="str">
        <f t="shared" si="16"/>
        <v/>
      </c>
      <c r="HT39" s="49" t="str">
        <f t="shared" si="16"/>
        <v/>
      </c>
      <c r="HU39" s="49" t="str">
        <f t="shared" si="16"/>
        <v/>
      </c>
      <c r="HV39" s="49" t="str">
        <f t="shared" si="16"/>
        <v/>
      </c>
      <c r="HW39" s="169" t="e">
        <f t="shared" si="54"/>
        <v>#N/A</v>
      </c>
      <c r="HX39" s="169" t="e">
        <f t="shared" si="54"/>
        <v>#N/A</v>
      </c>
      <c r="HY39" s="169" t="e">
        <f t="shared" si="54"/>
        <v>#N/A</v>
      </c>
      <c r="HZ39" s="169" t="e">
        <f t="shared" si="54"/>
        <v>#N/A</v>
      </c>
      <c r="IA39" s="169" t="e">
        <f t="shared" si="54"/>
        <v>#N/A</v>
      </c>
      <c r="IB39" s="169" t="e">
        <f t="shared" si="54"/>
        <v>#N/A</v>
      </c>
      <c r="IC39" s="169" t="e">
        <f t="shared" si="54"/>
        <v>#N/A</v>
      </c>
      <c r="ID39" s="169" t="e">
        <f t="shared" si="54"/>
        <v>#N/A</v>
      </c>
      <c r="IE39" s="169" t="e">
        <f t="shared" si="54"/>
        <v>#N/A</v>
      </c>
      <c r="IF39" s="169" t="e">
        <f t="shared" si="54"/>
        <v>#N/A</v>
      </c>
      <c r="IG39" s="169" t="e">
        <f t="shared" si="54"/>
        <v>#N/A</v>
      </c>
      <c r="IH39" s="169" t="e">
        <f t="shared" si="54"/>
        <v>#N/A</v>
      </c>
      <c r="II39" s="169" t="e">
        <f t="shared" si="54"/>
        <v>#N/A</v>
      </c>
      <c r="IJ39" s="169" t="e">
        <f t="shared" si="54"/>
        <v>#N/A</v>
      </c>
      <c r="IK39" s="169" t="e">
        <f t="shared" si="54"/>
        <v>#N/A</v>
      </c>
      <c r="IL39" s="169" t="e">
        <f t="shared" si="54"/>
        <v>#N/A</v>
      </c>
      <c r="IM39" s="169" t="e">
        <f t="shared" si="76"/>
        <v>#N/A</v>
      </c>
      <c r="IN39" s="169" t="e">
        <f t="shared" si="76"/>
        <v>#N/A</v>
      </c>
      <c r="IO39" s="169" t="e">
        <f t="shared" si="76"/>
        <v>#N/A</v>
      </c>
      <c r="IP39" s="169" t="e">
        <f t="shared" si="76"/>
        <v>#N/A</v>
      </c>
      <c r="IQ39" s="169" t="e">
        <f t="shared" si="76"/>
        <v>#N/A</v>
      </c>
      <c r="IR39" s="169" t="e">
        <f t="shared" si="76"/>
        <v>#N/A</v>
      </c>
      <c r="IS39" s="169" t="e">
        <f t="shared" si="76"/>
        <v>#N/A</v>
      </c>
      <c r="IT39" s="169" t="e">
        <f t="shared" si="76"/>
        <v>#N/A</v>
      </c>
      <c r="IU39" s="169" t="e">
        <f t="shared" si="76"/>
        <v>#N/A</v>
      </c>
      <c r="IV39" s="169" t="e">
        <f t="shared" si="76"/>
        <v>#N/A</v>
      </c>
      <c r="IW39" s="169" t="e">
        <f t="shared" si="76"/>
        <v>#N/A</v>
      </c>
      <c r="IX39" s="169" t="e">
        <f t="shared" si="76"/>
        <v>#N/A</v>
      </c>
      <c r="IY39" s="169" t="e">
        <f t="shared" si="76"/>
        <v>#N/A</v>
      </c>
      <c r="IZ39" s="169" t="e">
        <f t="shared" si="76"/>
        <v>#N/A</v>
      </c>
      <c r="JA39" s="169" t="e">
        <f t="shared" si="76"/>
        <v>#N/A</v>
      </c>
      <c r="JB39" s="169" t="e">
        <f t="shared" si="76"/>
        <v>#N/A</v>
      </c>
      <c r="JC39" s="169" t="e">
        <f t="shared" si="85"/>
        <v>#N/A</v>
      </c>
      <c r="JD39" s="169" t="e">
        <f t="shared" si="85"/>
        <v>#N/A</v>
      </c>
      <c r="JE39" s="169" t="e">
        <f t="shared" si="86"/>
        <v>#N/A</v>
      </c>
      <c r="JF39" s="169" t="e">
        <f t="shared" si="86"/>
        <v>#N/A</v>
      </c>
      <c r="JG39" s="169" t="e">
        <f t="shared" si="86"/>
        <v>#N/A</v>
      </c>
      <c r="JH39" s="169" t="e">
        <f t="shared" si="86"/>
        <v>#N/A</v>
      </c>
      <c r="JI39" s="169" t="e">
        <f t="shared" si="86"/>
        <v>#N/A</v>
      </c>
      <c r="JJ39" s="169" t="e">
        <f t="shared" si="86"/>
        <v>#N/A</v>
      </c>
      <c r="JK39" s="169" t="e">
        <f t="shared" si="86"/>
        <v>#N/A</v>
      </c>
      <c r="JL39" s="169" t="e">
        <f t="shared" si="86"/>
        <v>#N/A</v>
      </c>
      <c r="JM39" s="169" t="e">
        <f t="shared" si="86"/>
        <v>#N/A</v>
      </c>
      <c r="JN39" s="169" t="e">
        <f t="shared" si="86"/>
        <v>#N/A</v>
      </c>
      <c r="JO39" s="169" t="e">
        <f t="shared" si="86"/>
        <v>#N/A</v>
      </c>
      <c r="JP39" s="169" t="e">
        <f t="shared" si="86"/>
        <v>#N/A</v>
      </c>
      <c r="JQ39" s="169" t="e">
        <f t="shared" si="86"/>
        <v>#N/A</v>
      </c>
      <c r="JR39" s="169" t="e">
        <f t="shared" si="86"/>
        <v>#N/A</v>
      </c>
      <c r="JS39" s="169" t="e">
        <f t="shared" si="86"/>
        <v>#N/A</v>
      </c>
      <c r="JT39" s="169" t="e">
        <f t="shared" si="77"/>
        <v>#N/A</v>
      </c>
      <c r="JU39" s="169" t="e">
        <f t="shared" si="77"/>
        <v>#N/A</v>
      </c>
      <c r="JV39" s="169" t="e">
        <f t="shared" si="77"/>
        <v>#N/A</v>
      </c>
      <c r="JW39" s="169" t="e">
        <f t="shared" si="77"/>
        <v>#N/A</v>
      </c>
      <c r="JX39" s="169" t="e">
        <f t="shared" si="77"/>
        <v>#N/A</v>
      </c>
      <c r="JY39" s="169" t="e">
        <f t="shared" si="77"/>
        <v>#N/A</v>
      </c>
      <c r="JZ39" s="169" t="e">
        <f t="shared" si="77"/>
        <v>#N/A</v>
      </c>
      <c r="KA39" s="169" t="e">
        <f t="shared" si="77"/>
        <v>#N/A</v>
      </c>
      <c r="KB39" s="169" t="e">
        <f t="shared" si="77"/>
        <v>#N/A</v>
      </c>
      <c r="KC39" s="169" t="e">
        <f t="shared" si="77"/>
        <v>#N/A</v>
      </c>
      <c r="KD39" s="169" t="e">
        <f t="shared" si="77"/>
        <v>#N/A</v>
      </c>
      <c r="KE39" s="169" t="e">
        <f t="shared" si="77"/>
        <v>#N/A</v>
      </c>
      <c r="KF39" s="169" t="e">
        <f t="shared" si="77"/>
        <v>#N/A</v>
      </c>
      <c r="KG39" s="169" t="e">
        <f t="shared" si="77"/>
        <v>#N/A</v>
      </c>
      <c r="KH39" s="169" t="e">
        <f t="shared" si="77"/>
        <v>#N/A</v>
      </c>
      <c r="KI39" s="169" t="e">
        <f t="shared" si="77"/>
        <v>#N/A</v>
      </c>
      <c r="KJ39" s="169" t="e">
        <f t="shared" si="87"/>
        <v>#N/A</v>
      </c>
      <c r="KK39" s="169" t="e">
        <f t="shared" si="87"/>
        <v>#N/A</v>
      </c>
      <c r="KL39" s="169" t="e">
        <f t="shared" si="87"/>
        <v>#N/A</v>
      </c>
      <c r="KM39" s="169" t="e">
        <f t="shared" si="87"/>
        <v>#N/A</v>
      </c>
      <c r="KN39" s="169" t="e">
        <f t="shared" si="87"/>
        <v>#N/A</v>
      </c>
      <c r="KO39" s="169" t="e">
        <f t="shared" si="87"/>
        <v>#N/A</v>
      </c>
      <c r="KP39" s="169" t="e">
        <f t="shared" si="87"/>
        <v>#N/A</v>
      </c>
      <c r="KQ39" s="169" t="e">
        <f t="shared" si="87"/>
        <v>#N/A</v>
      </c>
      <c r="KR39" s="169" t="e">
        <f t="shared" si="87"/>
        <v>#N/A</v>
      </c>
      <c r="KS39" s="169" t="e">
        <f t="shared" si="87"/>
        <v>#N/A</v>
      </c>
      <c r="KT39" s="169" t="e">
        <f t="shared" si="87"/>
        <v>#N/A</v>
      </c>
      <c r="KU39" s="169" t="e">
        <f t="shared" si="87"/>
        <v>#N/A</v>
      </c>
      <c r="KV39" s="169" t="e">
        <f t="shared" si="87"/>
        <v>#N/A</v>
      </c>
      <c r="KW39" s="169" t="e">
        <f t="shared" si="87"/>
        <v>#N/A</v>
      </c>
      <c r="KX39" s="169" t="e">
        <f t="shared" si="87"/>
        <v>#N/A</v>
      </c>
      <c r="KY39" s="169" t="e">
        <f t="shared" si="87"/>
        <v>#N/A</v>
      </c>
      <c r="KZ39" s="169" t="e">
        <f t="shared" si="78"/>
        <v>#N/A</v>
      </c>
      <c r="LA39" s="169" t="e">
        <f t="shared" si="78"/>
        <v>#N/A</v>
      </c>
      <c r="LB39" s="169" t="e">
        <f t="shared" si="78"/>
        <v>#N/A</v>
      </c>
      <c r="LC39" s="169" t="e">
        <f t="shared" si="78"/>
        <v>#N/A</v>
      </c>
      <c r="LD39" s="169" t="e">
        <f t="shared" si="78"/>
        <v>#N/A</v>
      </c>
      <c r="LE39" s="169" t="e">
        <f t="shared" si="78"/>
        <v>#N/A</v>
      </c>
      <c r="LF39" s="169" t="e">
        <f t="shared" si="78"/>
        <v>#N/A</v>
      </c>
      <c r="LG39" s="169" t="e">
        <f t="shared" si="78"/>
        <v>#N/A</v>
      </c>
      <c r="LH39" s="169" t="e">
        <f t="shared" si="78"/>
        <v>#N/A</v>
      </c>
      <c r="LI39" s="169" t="e">
        <f t="shared" si="78"/>
        <v>#N/A</v>
      </c>
      <c r="LJ39" s="169" t="e">
        <f t="shared" si="78"/>
        <v>#N/A</v>
      </c>
      <c r="LK39" s="169" t="e">
        <f t="shared" si="78"/>
        <v>#N/A</v>
      </c>
      <c r="LL39" s="169" t="e">
        <f t="shared" si="78"/>
        <v>#N/A</v>
      </c>
      <c r="LM39" s="169" t="e">
        <f t="shared" si="78"/>
        <v>#N/A</v>
      </c>
      <c r="LN39" s="169" t="e">
        <f t="shared" si="88"/>
        <v>#N/A</v>
      </c>
      <c r="LO39" s="169" t="e">
        <f t="shared" si="88"/>
        <v>#N/A</v>
      </c>
      <c r="LP39" s="169" t="e">
        <f t="shared" si="88"/>
        <v>#N/A</v>
      </c>
      <c r="LQ39" s="169" t="e">
        <f t="shared" si="89"/>
        <v>#N/A</v>
      </c>
      <c r="LR39" s="169" t="e">
        <f t="shared" si="89"/>
        <v>#N/A</v>
      </c>
      <c r="LS39" s="169" t="e">
        <f t="shared" si="89"/>
        <v>#N/A</v>
      </c>
      <c r="LT39" s="169" t="e">
        <f t="shared" si="89"/>
        <v>#N/A</v>
      </c>
      <c r="LU39" s="169" t="e">
        <f t="shared" si="89"/>
        <v>#N/A</v>
      </c>
      <c r="LV39" s="169" t="e">
        <f t="shared" si="89"/>
        <v>#N/A</v>
      </c>
      <c r="LW39" s="169" t="e">
        <f t="shared" si="89"/>
        <v>#N/A</v>
      </c>
      <c r="LX39" s="169" t="e">
        <f t="shared" si="89"/>
        <v>#N/A</v>
      </c>
      <c r="LY39" s="169" t="e">
        <f t="shared" si="89"/>
        <v>#N/A</v>
      </c>
      <c r="LZ39" s="169" t="e">
        <f t="shared" si="89"/>
        <v>#N/A</v>
      </c>
      <c r="MA39" s="169" t="e">
        <f t="shared" si="89"/>
        <v>#N/A</v>
      </c>
      <c r="MB39" s="169" t="e">
        <f t="shared" si="89"/>
        <v>#N/A</v>
      </c>
      <c r="MC39" s="169" t="e">
        <f t="shared" si="89"/>
        <v>#N/A</v>
      </c>
      <c r="MD39" s="169" t="e">
        <f t="shared" si="89"/>
        <v>#N/A</v>
      </c>
      <c r="ME39" s="169" t="e">
        <f t="shared" si="89"/>
        <v>#N/A</v>
      </c>
      <c r="MF39" s="169" t="e">
        <f t="shared" si="79"/>
        <v>#N/A</v>
      </c>
      <c r="MG39" s="169" t="e">
        <f t="shared" si="79"/>
        <v>#N/A</v>
      </c>
      <c r="MH39" s="169" t="e">
        <f t="shared" si="79"/>
        <v>#N/A</v>
      </c>
      <c r="MI39" s="169" t="e">
        <f t="shared" si="79"/>
        <v>#N/A</v>
      </c>
      <c r="MJ39" s="169" t="e">
        <f t="shared" si="79"/>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90"/>
        <v>#N/A</v>
      </c>
      <c r="MW39" s="169" t="e">
        <f t="shared" si="90"/>
        <v>#N/A</v>
      </c>
      <c r="MX39" s="169" t="e">
        <f t="shared" si="90"/>
        <v>#N/A</v>
      </c>
      <c r="MY39" s="169" t="e">
        <f t="shared" si="90"/>
        <v>#N/A</v>
      </c>
      <c r="MZ39" s="169" t="e">
        <f t="shared" si="90"/>
        <v>#N/A</v>
      </c>
      <c r="NA39" s="169" t="e">
        <f t="shared" si="90"/>
        <v>#N/A</v>
      </c>
      <c r="NB39" s="169" t="e">
        <f t="shared" si="90"/>
        <v>#N/A</v>
      </c>
      <c r="NC39" s="169" t="e">
        <f t="shared" si="90"/>
        <v>#N/A</v>
      </c>
      <c r="ND39" s="169" t="e">
        <f t="shared" si="90"/>
        <v>#N/A</v>
      </c>
      <c r="NE39" s="169" t="e">
        <f t="shared" si="90"/>
        <v>#N/A</v>
      </c>
      <c r="NF39" s="169" t="e">
        <f t="shared" si="90"/>
        <v>#N/A</v>
      </c>
      <c r="NG39" s="169" t="e">
        <f t="shared" si="90"/>
        <v>#N/A</v>
      </c>
      <c r="NH39" s="169" t="e">
        <f t="shared" si="90"/>
        <v>#N/A</v>
      </c>
      <c r="NI39" s="169" t="e">
        <f t="shared" si="90"/>
        <v>#N/A</v>
      </c>
      <c r="NJ39" s="169" t="e">
        <f t="shared" si="90"/>
        <v>#N/A</v>
      </c>
      <c r="NK39" s="169" t="e">
        <f t="shared" si="90"/>
        <v>#N/A</v>
      </c>
      <c r="NL39" s="169" t="e">
        <f t="shared" si="80"/>
        <v>#N/A</v>
      </c>
      <c r="NM39" s="169" t="e">
        <f t="shared" si="80"/>
        <v>#N/A</v>
      </c>
      <c r="NN39" s="169" t="e">
        <f t="shared" si="80"/>
        <v>#N/A</v>
      </c>
      <c r="NO39" s="169" t="e">
        <f t="shared" si="80"/>
        <v>#N/A</v>
      </c>
      <c r="NP39" s="169" t="e">
        <f t="shared" si="80"/>
        <v>#N/A</v>
      </c>
      <c r="NQ39" s="169" t="e">
        <f t="shared" si="80"/>
        <v>#N/A</v>
      </c>
      <c r="NR39" s="169" t="e">
        <f t="shared" si="80"/>
        <v>#N/A</v>
      </c>
      <c r="NS39" s="169" t="e">
        <f t="shared" si="80"/>
        <v>#N/A</v>
      </c>
      <c r="NT39" s="169" t="e">
        <f t="shared" si="80"/>
        <v>#N/A</v>
      </c>
      <c r="NU39" s="169" t="e">
        <f t="shared" si="80"/>
        <v>#N/A</v>
      </c>
      <c r="NV39" s="169" t="e">
        <f t="shared" si="80"/>
        <v>#N/A</v>
      </c>
      <c r="NW39" s="169" t="e">
        <f t="shared" si="80"/>
        <v>#N/A</v>
      </c>
      <c r="NX39" s="169" t="e">
        <f t="shared" si="80"/>
        <v>#N/A</v>
      </c>
      <c r="NY39" s="169" t="e">
        <f t="shared" si="80"/>
        <v>#N/A</v>
      </c>
      <c r="NZ39" s="169" t="e">
        <f t="shared" si="91"/>
        <v>#N/A</v>
      </c>
      <c r="OA39" s="169" t="e">
        <f t="shared" si="91"/>
        <v>#N/A</v>
      </c>
      <c r="OB39" s="169" t="e">
        <f t="shared" si="91"/>
        <v>#N/A</v>
      </c>
      <c r="OC39" s="169" t="e">
        <f t="shared" si="92"/>
        <v>#N/A</v>
      </c>
      <c r="OD39" s="169" t="e">
        <f t="shared" si="92"/>
        <v>#N/A</v>
      </c>
      <c r="OE39" s="169" t="e">
        <f t="shared" si="92"/>
        <v>#N/A</v>
      </c>
      <c r="OF39" s="169" t="e">
        <f t="shared" si="92"/>
        <v>#N/A</v>
      </c>
      <c r="OG39" s="169" t="e">
        <f t="shared" si="92"/>
        <v>#N/A</v>
      </c>
      <c r="OH39" s="169" t="e">
        <f t="shared" si="92"/>
        <v>#N/A</v>
      </c>
      <c r="OI39" s="169" t="e">
        <f t="shared" si="92"/>
        <v>#N/A</v>
      </c>
      <c r="OJ39" s="169" t="e">
        <f t="shared" si="92"/>
        <v>#N/A</v>
      </c>
      <c r="OK39" s="169" t="e">
        <f t="shared" si="92"/>
        <v>#N/A</v>
      </c>
      <c r="OL39" s="169" t="e">
        <f t="shared" si="92"/>
        <v>#N/A</v>
      </c>
      <c r="OM39" s="169" t="e">
        <f t="shared" si="92"/>
        <v>#N/A</v>
      </c>
      <c r="ON39" s="169" t="e">
        <f t="shared" si="92"/>
        <v>#N/A</v>
      </c>
      <c r="OO39" s="169" t="e">
        <f t="shared" si="92"/>
        <v>#N/A</v>
      </c>
      <c r="OP39" s="169" t="e">
        <f t="shared" si="92"/>
        <v>#N/A</v>
      </c>
      <c r="OQ39" s="169" t="e">
        <f t="shared" si="92"/>
        <v>#N/A</v>
      </c>
      <c r="OR39" s="169" t="e">
        <f t="shared" si="81"/>
        <v>#N/A</v>
      </c>
      <c r="OS39" s="169" t="e">
        <f t="shared" si="81"/>
        <v>#N/A</v>
      </c>
      <c r="OT39" s="169" t="e">
        <f t="shared" si="81"/>
        <v>#N/A</v>
      </c>
      <c r="OU39" s="169" t="e">
        <f t="shared" si="81"/>
        <v>#N/A</v>
      </c>
      <c r="OV39" s="169" t="e">
        <f t="shared" si="81"/>
        <v>#N/A</v>
      </c>
      <c r="OW39" s="169" t="e">
        <f t="shared" si="81"/>
        <v>#N/A</v>
      </c>
      <c r="OX39" s="169" t="e">
        <f t="shared" si="81"/>
        <v>#N/A</v>
      </c>
      <c r="OY39" s="169" t="e">
        <f t="shared" si="81"/>
        <v>#N/A</v>
      </c>
      <c r="OZ39" s="169" t="e">
        <f t="shared" si="81"/>
        <v>#N/A</v>
      </c>
      <c r="PA39" s="169" t="e">
        <f t="shared" si="81"/>
        <v>#N/A</v>
      </c>
      <c r="PB39" s="169" t="e">
        <f t="shared" si="81"/>
        <v>#N/A</v>
      </c>
      <c r="PC39" s="169" t="e">
        <f t="shared" si="81"/>
        <v>#N/A</v>
      </c>
      <c r="PD39" s="169" t="e">
        <f t="shared" si="81"/>
        <v>#N/A</v>
      </c>
      <c r="PE39" s="169" t="e">
        <f t="shared" si="81"/>
        <v>#N/A</v>
      </c>
      <c r="PF39" s="169" t="e">
        <f t="shared" si="81"/>
        <v>#N/A</v>
      </c>
      <c r="PG39" s="169" t="e">
        <f t="shared" si="81"/>
        <v>#N/A</v>
      </c>
      <c r="PH39" s="169" t="e">
        <f t="shared" si="93"/>
        <v>#N/A</v>
      </c>
      <c r="PI39" s="169" t="e">
        <f t="shared" si="93"/>
        <v>#N/A</v>
      </c>
      <c r="PJ39" s="169" t="e">
        <f t="shared" si="93"/>
        <v>#N/A</v>
      </c>
      <c r="PK39" s="169" t="e">
        <f t="shared" si="93"/>
        <v>#N/A</v>
      </c>
      <c r="PL39" s="169" t="e">
        <f t="shared" si="93"/>
        <v>#N/A</v>
      </c>
      <c r="PM39" s="169" t="e">
        <f t="shared" si="93"/>
        <v>#N/A</v>
      </c>
      <c r="PN39" s="169" t="e">
        <f t="shared" si="93"/>
        <v>#N/A</v>
      </c>
      <c r="PO39" s="169" t="e">
        <f t="shared" si="93"/>
        <v>#N/A</v>
      </c>
    </row>
    <row r="40" spans="1:431" hidden="1" x14ac:dyDescent="0.75">
      <c r="A40" s="390"/>
      <c r="B40" s="396" t="str">
        <f>IF($R40="","",ROUND(_xlfn.NORM.INV(ABS(VLOOKUP($T$1,VLookups!$A$43:$B$44,2,FALSE)-B$2),$N40,$R40),0))</f>
        <v/>
      </c>
      <c r="C40" s="403" t="str">
        <f>IF(OR(D39="",B40=""),"",WORKDAY(C39,B39,$B$109:$B$148))</f>
        <v/>
      </c>
      <c r="D40" s="404" t="str">
        <f>IFERROR(IF(B40="","",WORKDAY(C40,B40-1,$B$109:$B$148)),"")</f>
        <v/>
      </c>
      <c r="E40" s="109"/>
      <c r="F40" s="117"/>
      <c r="G40" s="122" t="str">
        <f t="shared" si="30"/>
        <v/>
      </c>
      <c r="H40" s="95"/>
      <c r="I40" s="122" t="str">
        <f t="shared" si="31"/>
        <v/>
      </c>
      <c r="J40" s="117"/>
      <c r="K40" s="110"/>
      <c r="L40" s="124" t="str">
        <f t="shared" si="0"/>
        <v/>
      </c>
      <c r="M40" s="124" t="str">
        <f t="shared" si="1"/>
        <v/>
      </c>
      <c r="N40" s="73" t="str">
        <f t="shared" si="32"/>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69"/>
        <v/>
      </c>
      <c r="AE40" s="49" t="str">
        <f t="shared" si="69"/>
        <v/>
      </c>
      <c r="AF40" s="49" t="str">
        <f t="shared" si="69"/>
        <v/>
      </c>
      <c r="AG40" s="49" t="str">
        <f t="shared" si="69"/>
        <v/>
      </c>
      <c r="AH40" s="49" t="str">
        <f t="shared" si="69"/>
        <v/>
      </c>
      <c r="AI40" s="49" t="str">
        <f t="shared" si="69"/>
        <v/>
      </c>
      <c r="AJ40" s="49" t="str">
        <f t="shared" si="69"/>
        <v/>
      </c>
      <c r="AK40" s="49" t="str">
        <f t="shared" si="69"/>
        <v/>
      </c>
      <c r="AL40" s="49" t="str">
        <f t="shared" si="69"/>
        <v/>
      </c>
      <c r="AM40" s="49" t="str">
        <f t="shared" si="69"/>
        <v/>
      </c>
      <c r="AN40" s="49" t="str">
        <f t="shared" si="69"/>
        <v/>
      </c>
      <c r="AO40" s="49" t="str">
        <f t="shared" si="69"/>
        <v/>
      </c>
      <c r="AP40" s="49" t="str">
        <f t="shared" si="69"/>
        <v/>
      </c>
      <c r="AQ40" s="49" t="str">
        <f t="shared" si="69"/>
        <v/>
      </c>
      <c r="AR40" s="49" t="str">
        <f t="shared" si="69"/>
        <v/>
      </c>
      <c r="AS40" s="49" t="str">
        <f t="shared" ref="AS40:BH55" si="96">IF(ISNONTEXT($AC40),AT40-$AC40,"")</f>
        <v/>
      </c>
      <c r="AT40" s="49" t="str">
        <f t="shared" si="96"/>
        <v/>
      </c>
      <c r="AU40" s="49" t="str">
        <f t="shared" si="96"/>
        <v/>
      </c>
      <c r="AV40" s="49" t="str">
        <f t="shared" si="96"/>
        <v/>
      </c>
      <c r="AW40" s="49" t="str">
        <f t="shared" si="96"/>
        <v/>
      </c>
      <c r="AX40" s="49" t="str">
        <f t="shared" si="96"/>
        <v/>
      </c>
      <c r="AY40" s="49" t="str">
        <f t="shared" si="96"/>
        <v/>
      </c>
      <c r="AZ40" s="49" t="str">
        <f t="shared" si="96"/>
        <v/>
      </c>
      <c r="BA40" s="49" t="str">
        <f t="shared" si="96"/>
        <v/>
      </c>
      <c r="BB40" s="49" t="str">
        <f t="shared" si="96"/>
        <v/>
      </c>
      <c r="BC40" s="49" t="str">
        <f t="shared" si="96"/>
        <v/>
      </c>
      <c r="BD40" s="49" t="str">
        <f t="shared" si="96"/>
        <v/>
      </c>
      <c r="BE40" s="49" t="str">
        <f t="shared" si="96"/>
        <v/>
      </c>
      <c r="BF40" s="49" t="str">
        <f t="shared" si="96"/>
        <v/>
      </c>
      <c r="BG40" s="49" t="str">
        <f t="shared" si="96"/>
        <v/>
      </c>
      <c r="BH40" s="49" t="str">
        <f t="shared" si="96"/>
        <v/>
      </c>
      <c r="BI40" s="49" t="str">
        <f t="shared" ref="BI40:BX55" si="97">IF(ISNONTEXT($AC40),BJ40-$AC40,"")</f>
        <v/>
      </c>
      <c r="BJ40" s="49" t="str">
        <f t="shared" si="97"/>
        <v/>
      </c>
      <c r="BK40" s="49" t="str">
        <f t="shared" si="97"/>
        <v/>
      </c>
      <c r="BL40" s="49" t="str">
        <f t="shared" si="97"/>
        <v/>
      </c>
      <c r="BM40" s="49" t="str">
        <f t="shared" si="97"/>
        <v/>
      </c>
      <c r="BN40" s="49" t="str">
        <f t="shared" si="97"/>
        <v/>
      </c>
      <c r="BO40" s="49" t="str">
        <f t="shared" si="97"/>
        <v/>
      </c>
      <c r="BP40" s="49" t="str">
        <f t="shared" si="97"/>
        <v/>
      </c>
      <c r="BQ40" s="49" t="str">
        <f t="shared" si="97"/>
        <v/>
      </c>
      <c r="BR40" s="49" t="str">
        <f t="shared" si="97"/>
        <v/>
      </c>
      <c r="BS40" s="49" t="str">
        <f t="shared" si="97"/>
        <v/>
      </c>
      <c r="BT40" s="49" t="str">
        <f t="shared" si="97"/>
        <v/>
      </c>
      <c r="BU40" s="49" t="str">
        <f t="shared" si="97"/>
        <v/>
      </c>
      <c r="BV40" s="49" t="str">
        <f t="shared" si="97"/>
        <v/>
      </c>
      <c r="BW40" s="49" t="str">
        <f t="shared" si="97"/>
        <v/>
      </c>
      <c r="BX40" s="49" t="str">
        <f t="shared" si="97"/>
        <v/>
      </c>
      <c r="BY40" s="49" t="str">
        <f t="shared" si="95"/>
        <v/>
      </c>
      <c r="BZ40" s="49" t="str">
        <f t="shared" si="95"/>
        <v/>
      </c>
      <c r="CA40" s="49" t="str">
        <f t="shared" si="95"/>
        <v/>
      </c>
      <c r="CB40" s="49" t="str">
        <f t="shared" si="95"/>
        <v/>
      </c>
      <c r="CC40" s="49" t="str">
        <f t="shared" si="95"/>
        <v/>
      </c>
      <c r="CD40" s="49" t="str">
        <f t="shared" si="95"/>
        <v/>
      </c>
      <c r="CE40" s="49" t="str">
        <f t="shared" si="95"/>
        <v/>
      </c>
      <c r="CF40" s="49" t="str">
        <f t="shared" si="95"/>
        <v/>
      </c>
      <c r="CG40" s="49" t="str">
        <f t="shared" si="95"/>
        <v/>
      </c>
      <c r="CH40" s="49" t="str">
        <f t="shared" si="95"/>
        <v/>
      </c>
      <c r="CI40" s="49" t="str">
        <f t="shared" si="95"/>
        <v/>
      </c>
      <c r="CJ40" s="49" t="str">
        <f t="shared" ref="CJ40:CY55" si="98">IF(ISNONTEXT($AC40),CK40-$AC40,"")</f>
        <v/>
      </c>
      <c r="CK40" s="49" t="str">
        <f t="shared" si="98"/>
        <v/>
      </c>
      <c r="CL40" s="49" t="str">
        <f t="shared" si="98"/>
        <v/>
      </c>
      <c r="CM40" s="49" t="str">
        <f t="shared" si="98"/>
        <v/>
      </c>
      <c r="CN40" s="49" t="str">
        <f t="shared" si="98"/>
        <v/>
      </c>
      <c r="CO40" s="49" t="str">
        <f t="shared" si="98"/>
        <v/>
      </c>
      <c r="CP40" s="49" t="str">
        <f t="shared" si="98"/>
        <v/>
      </c>
      <c r="CQ40" s="49" t="str">
        <f t="shared" si="98"/>
        <v/>
      </c>
      <c r="CR40" s="49" t="str">
        <f t="shared" si="98"/>
        <v/>
      </c>
      <c r="CS40" s="49" t="str">
        <f t="shared" si="98"/>
        <v/>
      </c>
      <c r="CT40" s="49" t="str">
        <f t="shared" si="98"/>
        <v/>
      </c>
      <c r="CU40" s="49" t="str">
        <f t="shared" si="98"/>
        <v/>
      </c>
      <c r="CV40" s="49" t="str">
        <f t="shared" si="98"/>
        <v/>
      </c>
      <c r="CW40" s="49" t="str">
        <f t="shared" si="98"/>
        <v/>
      </c>
      <c r="CX40" s="49" t="str">
        <f t="shared" si="98"/>
        <v/>
      </c>
      <c r="CY40" s="49" t="str">
        <f t="shared" si="98"/>
        <v/>
      </c>
      <c r="CZ40" s="49" t="str">
        <f t="shared" ref="CZ40:DO55" si="99">IF(ISNONTEXT($AC40),DA40-$AC40,"")</f>
        <v/>
      </c>
      <c r="DA40" s="49" t="str">
        <f t="shared" si="99"/>
        <v/>
      </c>
      <c r="DB40" s="49" t="str">
        <f t="shared" si="99"/>
        <v/>
      </c>
      <c r="DC40" s="49" t="str">
        <f t="shared" si="99"/>
        <v/>
      </c>
      <c r="DD40" s="49" t="str">
        <f t="shared" si="99"/>
        <v/>
      </c>
      <c r="DE40" s="49" t="str">
        <f t="shared" si="99"/>
        <v/>
      </c>
      <c r="DF40" s="49" t="str">
        <f t="shared" si="99"/>
        <v/>
      </c>
      <c r="DG40" s="49" t="str">
        <f t="shared" si="99"/>
        <v/>
      </c>
      <c r="DH40" s="49" t="str">
        <f t="shared" si="99"/>
        <v/>
      </c>
      <c r="DI40" s="49" t="str">
        <f t="shared" si="99"/>
        <v/>
      </c>
      <c r="DJ40" s="49" t="str">
        <f t="shared" si="99"/>
        <v/>
      </c>
      <c r="DK40" s="49" t="str">
        <f t="shared" si="99"/>
        <v/>
      </c>
      <c r="DL40" s="49" t="str">
        <f t="shared" si="99"/>
        <v/>
      </c>
      <c r="DM40" s="49" t="str">
        <f t="shared" si="99"/>
        <v/>
      </c>
      <c r="DN40" s="49" t="str">
        <f t="shared" si="99"/>
        <v/>
      </c>
      <c r="DO40" s="49" t="str">
        <f t="shared" si="99"/>
        <v/>
      </c>
      <c r="DP40" s="49" t="str">
        <f t="shared" si="82"/>
        <v/>
      </c>
      <c r="DQ40" s="49" t="str">
        <f t="shared" si="70"/>
        <v/>
      </c>
      <c r="DR40" s="49" t="str">
        <f t="shared" si="70"/>
        <v/>
      </c>
      <c r="DS40" s="49" t="str">
        <f t="shared" si="70"/>
        <v/>
      </c>
      <c r="DT40" s="49" t="str">
        <f t="shared" si="70"/>
        <v/>
      </c>
      <c r="DU40" s="49" t="str">
        <f t="shared" si="70"/>
        <v/>
      </c>
      <c r="DV40" s="49" t="str">
        <f t="shared" si="70"/>
        <v/>
      </c>
      <c r="DW40" s="49" t="str">
        <f t="shared" si="83"/>
        <v/>
      </c>
      <c r="DX40" s="49" t="str">
        <f t="shared" si="83"/>
        <v/>
      </c>
      <c r="DY40" s="49" t="str">
        <f t="shared" si="83"/>
        <v/>
      </c>
      <c r="DZ40" s="183" t="str">
        <f t="shared" si="35"/>
        <v/>
      </c>
      <c r="EA40" s="49" t="str">
        <f t="shared" si="94"/>
        <v/>
      </c>
      <c r="EB40" s="49" t="str">
        <f t="shared" si="94"/>
        <v/>
      </c>
      <c r="EC40" s="49" t="str">
        <f t="shared" si="94"/>
        <v/>
      </c>
      <c r="ED40" s="49" t="str">
        <f t="shared" si="94"/>
        <v/>
      </c>
      <c r="EE40" s="49" t="str">
        <f t="shared" si="94"/>
        <v/>
      </c>
      <c r="EF40" s="49" t="str">
        <f t="shared" si="94"/>
        <v/>
      </c>
      <c r="EG40" s="49" t="str">
        <f t="shared" si="94"/>
        <v/>
      </c>
      <c r="EH40" s="49" t="str">
        <f t="shared" si="94"/>
        <v/>
      </c>
      <c r="EI40" s="49" t="str">
        <f t="shared" si="94"/>
        <v/>
      </c>
      <c r="EJ40" s="49" t="str">
        <f t="shared" si="94"/>
        <v/>
      </c>
      <c r="EK40" s="49" t="str">
        <f t="shared" si="94"/>
        <v/>
      </c>
      <c r="EL40" s="49" t="str">
        <f t="shared" si="94"/>
        <v/>
      </c>
      <c r="EM40" s="49" t="str">
        <f t="shared" si="94"/>
        <v/>
      </c>
      <c r="EN40" s="49" t="str">
        <f t="shared" si="94"/>
        <v/>
      </c>
      <c r="EO40" s="49" t="str">
        <f t="shared" si="94"/>
        <v/>
      </c>
      <c r="EP40" s="49" t="str">
        <f t="shared" si="84"/>
        <v/>
      </c>
      <c r="EQ40" s="49" t="str">
        <f t="shared" si="84"/>
        <v/>
      </c>
      <c r="ER40" s="49" t="str">
        <f t="shared" si="84"/>
        <v/>
      </c>
      <c r="ES40" s="49" t="str">
        <f t="shared" si="84"/>
        <v/>
      </c>
      <c r="ET40" s="49" t="str">
        <f t="shared" si="84"/>
        <v/>
      </c>
      <c r="EU40" s="49" t="str">
        <f t="shared" si="84"/>
        <v/>
      </c>
      <c r="EV40" s="49" t="str">
        <f t="shared" si="84"/>
        <v/>
      </c>
      <c r="EW40" s="49" t="str">
        <f t="shared" si="84"/>
        <v/>
      </c>
      <c r="EX40" s="49" t="str">
        <f t="shared" si="84"/>
        <v/>
      </c>
      <c r="EY40" s="49" t="str">
        <f t="shared" si="84"/>
        <v/>
      </c>
      <c r="EZ40" s="49" t="str">
        <f t="shared" si="84"/>
        <v/>
      </c>
      <c r="FA40" s="49" t="str">
        <f t="shared" si="84"/>
        <v/>
      </c>
      <c r="FB40" s="49" t="str">
        <f t="shared" si="84"/>
        <v/>
      </c>
      <c r="FC40" s="49" t="str">
        <f t="shared" si="84"/>
        <v/>
      </c>
      <c r="FD40" s="49" t="str">
        <f t="shared" si="71"/>
        <v/>
      </c>
      <c r="FE40" s="49" t="str">
        <f t="shared" si="71"/>
        <v/>
      </c>
      <c r="FF40" s="49" t="str">
        <f t="shared" si="71"/>
        <v/>
      </c>
      <c r="FG40" s="49" t="str">
        <f t="shared" si="71"/>
        <v/>
      </c>
      <c r="FH40" s="49" t="str">
        <f t="shared" si="71"/>
        <v/>
      </c>
      <c r="FI40" s="49" t="str">
        <f t="shared" si="71"/>
        <v/>
      </c>
      <c r="FJ40" s="49" t="str">
        <f t="shared" si="71"/>
        <v/>
      </c>
      <c r="FK40" s="49" t="str">
        <f t="shared" si="71"/>
        <v/>
      </c>
      <c r="FL40" s="49" t="str">
        <f t="shared" si="71"/>
        <v/>
      </c>
      <c r="FM40" s="49" t="str">
        <f t="shared" si="71"/>
        <v/>
      </c>
      <c r="FN40" s="49" t="str">
        <f t="shared" si="71"/>
        <v/>
      </c>
      <c r="FO40" s="49" t="str">
        <f t="shared" si="71"/>
        <v/>
      </c>
      <c r="FP40" s="49" t="str">
        <f t="shared" si="71"/>
        <v/>
      </c>
      <c r="FQ40" s="49" t="str">
        <f t="shared" si="71"/>
        <v/>
      </c>
      <c r="FR40" s="49" t="str">
        <f t="shared" si="71"/>
        <v/>
      </c>
      <c r="FS40" s="49" t="str">
        <f t="shared" si="71"/>
        <v/>
      </c>
      <c r="FT40" s="49" t="str">
        <f t="shared" si="72"/>
        <v/>
      </c>
      <c r="FU40" s="49" t="str">
        <f t="shared" si="72"/>
        <v/>
      </c>
      <c r="FV40" s="49" t="str">
        <f t="shared" si="72"/>
        <v/>
      </c>
      <c r="FW40" s="49" t="str">
        <f t="shared" si="72"/>
        <v/>
      </c>
      <c r="FX40" s="49" t="str">
        <f t="shared" si="72"/>
        <v/>
      </c>
      <c r="FY40" s="49" t="str">
        <f t="shared" si="72"/>
        <v/>
      </c>
      <c r="FZ40" s="49" t="str">
        <f t="shared" si="72"/>
        <v/>
      </c>
      <c r="GA40" s="49" t="str">
        <f t="shared" si="72"/>
        <v/>
      </c>
      <c r="GB40" s="49" t="str">
        <f t="shared" si="72"/>
        <v/>
      </c>
      <c r="GC40" s="49" t="str">
        <f t="shared" si="72"/>
        <v/>
      </c>
      <c r="GD40" s="49" t="str">
        <f t="shared" si="72"/>
        <v/>
      </c>
      <c r="GE40" s="49" t="str">
        <f t="shared" si="72"/>
        <v/>
      </c>
      <c r="GF40" s="49" t="str">
        <f t="shared" si="72"/>
        <v/>
      </c>
      <c r="GG40" s="49" t="str">
        <f t="shared" si="72"/>
        <v/>
      </c>
      <c r="GH40" s="49" t="str">
        <f t="shared" si="72"/>
        <v/>
      </c>
      <c r="GI40" s="49" t="str">
        <f t="shared" si="72"/>
        <v/>
      </c>
      <c r="GJ40" s="49" t="str">
        <f t="shared" si="73"/>
        <v/>
      </c>
      <c r="GK40" s="49" t="str">
        <f t="shared" si="73"/>
        <v/>
      </c>
      <c r="GL40" s="49" t="str">
        <f t="shared" si="73"/>
        <v/>
      </c>
      <c r="GM40" s="49" t="str">
        <f t="shared" si="73"/>
        <v/>
      </c>
      <c r="GN40" s="49" t="str">
        <f t="shared" si="73"/>
        <v/>
      </c>
      <c r="GO40" s="49" t="str">
        <f t="shared" si="73"/>
        <v/>
      </c>
      <c r="GP40" s="49" t="str">
        <f t="shared" si="73"/>
        <v/>
      </c>
      <c r="GQ40" s="49" t="str">
        <f t="shared" si="73"/>
        <v/>
      </c>
      <c r="GR40" s="49" t="str">
        <f t="shared" si="73"/>
        <v/>
      </c>
      <c r="GS40" s="49" t="str">
        <f t="shared" si="73"/>
        <v/>
      </c>
      <c r="GT40" s="49" t="str">
        <f t="shared" si="73"/>
        <v/>
      </c>
      <c r="GU40" s="49" t="str">
        <f t="shared" si="73"/>
        <v/>
      </c>
      <c r="GV40" s="49" t="str">
        <f t="shared" si="73"/>
        <v/>
      </c>
      <c r="GW40" s="49" t="str">
        <f t="shared" si="73"/>
        <v/>
      </c>
      <c r="GX40" s="49" t="str">
        <f t="shared" si="73"/>
        <v/>
      </c>
      <c r="GY40" s="49" t="str">
        <f t="shared" si="73"/>
        <v/>
      </c>
      <c r="GZ40" s="49" t="str">
        <f t="shared" si="74"/>
        <v/>
      </c>
      <c r="HA40" s="49" t="str">
        <f t="shared" si="74"/>
        <v/>
      </c>
      <c r="HB40" s="49" t="str">
        <f t="shared" si="74"/>
        <v/>
      </c>
      <c r="HC40" s="49" t="str">
        <f t="shared" si="74"/>
        <v/>
      </c>
      <c r="HD40" s="49" t="str">
        <f t="shared" si="74"/>
        <v/>
      </c>
      <c r="HE40" s="49" t="str">
        <f t="shared" si="74"/>
        <v/>
      </c>
      <c r="HF40" s="49" t="str">
        <f t="shared" si="74"/>
        <v/>
      </c>
      <c r="HG40" s="49" t="str">
        <f t="shared" si="74"/>
        <v/>
      </c>
      <c r="HH40" s="49" t="str">
        <f t="shared" si="74"/>
        <v/>
      </c>
      <c r="HI40" s="49" t="str">
        <f t="shared" si="74"/>
        <v/>
      </c>
      <c r="HJ40" s="49" t="str">
        <f t="shared" si="74"/>
        <v/>
      </c>
      <c r="HK40" s="49" t="str">
        <f t="shared" si="74"/>
        <v/>
      </c>
      <c r="HL40" s="49" t="str">
        <f t="shared" si="74"/>
        <v/>
      </c>
      <c r="HM40" s="49" t="str">
        <f t="shared" si="74"/>
        <v/>
      </c>
      <c r="HN40" s="49" t="str">
        <f t="shared" si="74"/>
        <v/>
      </c>
      <c r="HO40" s="49" t="str">
        <f t="shared" si="74"/>
        <v/>
      </c>
      <c r="HP40" s="49" t="str">
        <f t="shared" si="75"/>
        <v/>
      </c>
      <c r="HQ40" s="49" t="str">
        <f t="shared" si="75"/>
        <v/>
      </c>
      <c r="HR40" s="49" t="str">
        <f t="shared" si="44"/>
        <v/>
      </c>
      <c r="HS40" s="49" t="str">
        <f t="shared" si="16"/>
        <v/>
      </c>
      <c r="HT40" s="49" t="str">
        <f t="shared" si="16"/>
        <v/>
      </c>
      <c r="HU40" s="49" t="str">
        <f t="shared" si="16"/>
        <v/>
      </c>
      <c r="HV40" s="49" t="str">
        <f t="shared" si="16"/>
        <v/>
      </c>
      <c r="HW40" s="169" t="e">
        <f t="shared" si="54"/>
        <v>#N/A</v>
      </c>
      <c r="HX40" s="169" t="e">
        <f t="shared" si="54"/>
        <v>#N/A</v>
      </c>
      <c r="HY40" s="169" t="e">
        <f t="shared" si="54"/>
        <v>#N/A</v>
      </c>
      <c r="HZ40" s="169" t="e">
        <f t="shared" si="54"/>
        <v>#N/A</v>
      </c>
      <c r="IA40" s="169" t="e">
        <f t="shared" si="54"/>
        <v>#N/A</v>
      </c>
      <c r="IB40" s="169" t="e">
        <f t="shared" si="54"/>
        <v>#N/A</v>
      </c>
      <c r="IC40" s="169" t="e">
        <f t="shared" si="54"/>
        <v>#N/A</v>
      </c>
      <c r="ID40" s="169" t="e">
        <f t="shared" si="54"/>
        <v>#N/A</v>
      </c>
      <c r="IE40" s="169" t="e">
        <f t="shared" si="54"/>
        <v>#N/A</v>
      </c>
      <c r="IF40" s="169" t="e">
        <f t="shared" si="54"/>
        <v>#N/A</v>
      </c>
      <c r="IG40" s="169" t="e">
        <f t="shared" si="54"/>
        <v>#N/A</v>
      </c>
      <c r="IH40" s="169" t="e">
        <f t="shared" si="54"/>
        <v>#N/A</v>
      </c>
      <c r="II40" s="169" t="e">
        <f t="shared" si="54"/>
        <v>#N/A</v>
      </c>
      <c r="IJ40" s="169" t="e">
        <f t="shared" si="54"/>
        <v>#N/A</v>
      </c>
      <c r="IK40" s="169" t="e">
        <f t="shared" si="54"/>
        <v>#N/A</v>
      </c>
      <c r="IL40" s="169" t="e">
        <f t="shared" si="54"/>
        <v>#N/A</v>
      </c>
      <c r="IM40" s="169" t="e">
        <f t="shared" si="76"/>
        <v>#N/A</v>
      </c>
      <c r="IN40" s="169" t="e">
        <f t="shared" si="76"/>
        <v>#N/A</v>
      </c>
      <c r="IO40" s="169" t="e">
        <f t="shared" si="76"/>
        <v>#N/A</v>
      </c>
      <c r="IP40" s="169" t="e">
        <f t="shared" si="76"/>
        <v>#N/A</v>
      </c>
      <c r="IQ40" s="169" t="e">
        <f t="shared" si="76"/>
        <v>#N/A</v>
      </c>
      <c r="IR40" s="169" t="e">
        <f t="shared" si="76"/>
        <v>#N/A</v>
      </c>
      <c r="IS40" s="169" t="e">
        <f t="shared" si="76"/>
        <v>#N/A</v>
      </c>
      <c r="IT40" s="169" t="e">
        <f t="shared" si="76"/>
        <v>#N/A</v>
      </c>
      <c r="IU40" s="169" t="e">
        <f t="shared" si="76"/>
        <v>#N/A</v>
      </c>
      <c r="IV40" s="169" t="e">
        <f t="shared" si="76"/>
        <v>#N/A</v>
      </c>
      <c r="IW40" s="169" t="e">
        <f t="shared" si="76"/>
        <v>#N/A</v>
      </c>
      <c r="IX40" s="169" t="e">
        <f t="shared" si="76"/>
        <v>#N/A</v>
      </c>
      <c r="IY40" s="169" t="e">
        <f t="shared" si="76"/>
        <v>#N/A</v>
      </c>
      <c r="IZ40" s="169" t="e">
        <f t="shared" si="76"/>
        <v>#N/A</v>
      </c>
      <c r="JA40" s="169" t="e">
        <f t="shared" si="76"/>
        <v>#N/A</v>
      </c>
      <c r="JB40" s="169" t="e">
        <f t="shared" si="76"/>
        <v>#N/A</v>
      </c>
      <c r="JC40" s="169" t="e">
        <f t="shared" si="85"/>
        <v>#N/A</v>
      </c>
      <c r="JD40" s="169" t="e">
        <f t="shared" si="85"/>
        <v>#N/A</v>
      </c>
      <c r="JE40" s="169" t="e">
        <f t="shared" si="86"/>
        <v>#N/A</v>
      </c>
      <c r="JF40" s="169" t="e">
        <f t="shared" si="86"/>
        <v>#N/A</v>
      </c>
      <c r="JG40" s="169" t="e">
        <f t="shared" si="86"/>
        <v>#N/A</v>
      </c>
      <c r="JH40" s="169" t="e">
        <f t="shared" si="86"/>
        <v>#N/A</v>
      </c>
      <c r="JI40" s="169" t="e">
        <f t="shared" si="86"/>
        <v>#N/A</v>
      </c>
      <c r="JJ40" s="169" t="e">
        <f t="shared" si="86"/>
        <v>#N/A</v>
      </c>
      <c r="JK40" s="169" t="e">
        <f t="shared" si="86"/>
        <v>#N/A</v>
      </c>
      <c r="JL40" s="169" t="e">
        <f t="shared" si="86"/>
        <v>#N/A</v>
      </c>
      <c r="JM40" s="169" t="e">
        <f t="shared" si="86"/>
        <v>#N/A</v>
      </c>
      <c r="JN40" s="169" t="e">
        <f t="shared" si="86"/>
        <v>#N/A</v>
      </c>
      <c r="JO40" s="169" t="e">
        <f t="shared" si="86"/>
        <v>#N/A</v>
      </c>
      <c r="JP40" s="169" t="e">
        <f t="shared" si="86"/>
        <v>#N/A</v>
      </c>
      <c r="JQ40" s="169" t="e">
        <f t="shared" si="86"/>
        <v>#N/A</v>
      </c>
      <c r="JR40" s="169" t="e">
        <f t="shared" si="86"/>
        <v>#N/A</v>
      </c>
      <c r="JS40" s="169" t="e">
        <f t="shared" si="86"/>
        <v>#N/A</v>
      </c>
      <c r="JT40" s="169" t="e">
        <f t="shared" si="77"/>
        <v>#N/A</v>
      </c>
      <c r="JU40" s="169" t="e">
        <f t="shared" si="77"/>
        <v>#N/A</v>
      </c>
      <c r="JV40" s="169" t="e">
        <f t="shared" si="77"/>
        <v>#N/A</v>
      </c>
      <c r="JW40" s="169" t="e">
        <f t="shared" si="77"/>
        <v>#N/A</v>
      </c>
      <c r="JX40" s="169" t="e">
        <f t="shared" si="77"/>
        <v>#N/A</v>
      </c>
      <c r="JY40" s="169" t="e">
        <f t="shared" si="77"/>
        <v>#N/A</v>
      </c>
      <c r="JZ40" s="169" t="e">
        <f t="shared" si="77"/>
        <v>#N/A</v>
      </c>
      <c r="KA40" s="169" t="e">
        <f t="shared" si="77"/>
        <v>#N/A</v>
      </c>
      <c r="KB40" s="169" t="e">
        <f t="shared" si="77"/>
        <v>#N/A</v>
      </c>
      <c r="KC40" s="169" t="e">
        <f t="shared" si="77"/>
        <v>#N/A</v>
      </c>
      <c r="KD40" s="169" t="e">
        <f t="shared" si="77"/>
        <v>#N/A</v>
      </c>
      <c r="KE40" s="169" t="e">
        <f t="shared" si="77"/>
        <v>#N/A</v>
      </c>
      <c r="KF40" s="169" t="e">
        <f t="shared" si="77"/>
        <v>#N/A</v>
      </c>
      <c r="KG40" s="169" t="e">
        <f t="shared" si="77"/>
        <v>#N/A</v>
      </c>
      <c r="KH40" s="169" t="e">
        <f t="shared" si="77"/>
        <v>#N/A</v>
      </c>
      <c r="KI40" s="169" t="e">
        <f t="shared" si="77"/>
        <v>#N/A</v>
      </c>
      <c r="KJ40" s="169" t="e">
        <f t="shared" si="87"/>
        <v>#N/A</v>
      </c>
      <c r="KK40" s="169" t="e">
        <f t="shared" si="87"/>
        <v>#N/A</v>
      </c>
      <c r="KL40" s="169" t="e">
        <f t="shared" si="87"/>
        <v>#N/A</v>
      </c>
      <c r="KM40" s="169" t="e">
        <f t="shared" si="87"/>
        <v>#N/A</v>
      </c>
      <c r="KN40" s="169" t="e">
        <f t="shared" si="87"/>
        <v>#N/A</v>
      </c>
      <c r="KO40" s="169" t="e">
        <f t="shared" si="87"/>
        <v>#N/A</v>
      </c>
      <c r="KP40" s="169" t="e">
        <f t="shared" si="87"/>
        <v>#N/A</v>
      </c>
      <c r="KQ40" s="169" t="e">
        <f t="shared" si="87"/>
        <v>#N/A</v>
      </c>
      <c r="KR40" s="169" t="e">
        <f t="shared" si="87"/>
        <v>#N/A</v>
      </c>
      <c r="KS40" s="169" t="e">
        <f t="shared" si="87"/>
        <v>#N/A</v>
      </c>
      <c r="KT40" s="169" t="e">
        <f t="shared" si="87"/>
        <v>#N/A</v>
      </c>
      <c r="KU40" s="169" t="e">
        <f t="shared" si="87"/>
        <v>#N/A</v>
      </c>
      <c r="KV40" s="169" t="e">
        <f t="shared" si="87"/>
        <v>#N/A</v>
      </c>
      <c r="KW40" s="169" t="e">
        <f t="shared" si="87"/>
        <v>#N/A</v>
      </c>
      <c r="KX40" s="169" t="e">
        <f t="shared" si="87"/>
        <v>#N/A</v>
      </c>
      <c r="KY40" s="169" t="e">
        <f t="shared" si="87"/>
        <v>#N/A</v>
      </c>
      <c r="KZ40" s="169" t="e">
        <f t="shared" si="78"/>
        <v>#N/A</v>
      </c>
      <c r="LA40" s="169" t="e">
        <f t="shared" si="78"/>
        <v>#N/A</v>
      </c>
      <c r="LB40" s="169" t="e">
        <f t="shared" si="78"/>
        <v>#N/A</v>
      </c>
      <c r="LC40" s="169" t="e">
        <f t="shared" si="78"/>
        <v>#N/A</v>
      </c>
      <c r="LD40" s="169" t="e">
        <f t="shared" si="78"/>
        <v>#N/A</v>
      </c>
      <c r="LE40" s="169" t="e">
        <f t="shared" si="78"/>
        <v>#N/A</v>
      </c>
      <c r="LF40" s="169" t="e">
        <f t="shared" si="78"/>
        <v>#N/A</v>
      </c>
      <c r="LG40" s="169" t="e">
        <f t="shared" si="78"/>
        <v>#N/A</v>
      </c>
      <c r="LH40" s="169" t="e">
        <f t="shared" si="78"/>
        <v>#N/A</v>
      </c>
      <c r="LI40" s="169" t="e">
        <f t="shared" si="78"/>
        <v>#N/A</v>
      </c>
      <c r="LJ40" s="169" t="e">
        <f t="shared" si="78"/>
        <v>#N/A</v>
      </c>
      <c r="LK40" s="169" t="e">
        <f t="shared" si="78"/>
        <v>#N/A</v>
      </c>
      <c r="LL40" s="169" t="e">
        <f t="shared" si="78"/>
        <v>#N/A</v>
      </c>
      <c r="LM40" s="169" t="e">
        <f t="shared" si="78"/>
        <v>#N/A</v>
      </c>
      <c r="LN40" s="169" t="e">
        <f t="shared" si="88"/>
        <v>#N/A</v>
      </c>
      <c r="LO40" s="169" t="e">
        <f t="shared" si="88"/>
        <v>#N/A</v>
      </c>
      <c r="LP40" s="169" t="e">
        <f t="shared" si="88"/>
        <v>#N/A</v>
      </c>
      <c r="LQ40" s="169" t="e">
        <f t="shared" si="89"/>
        <v>#N/A</v>
      </c>
      <c r="LR40" s="169" t="e">
        <f t="shared" si="89"/>
        <v>#N/A</v>
      </c>
      <c r="LS40" s="169" t="e">
        <f t="shared" si="89"/>
        <v>#N/A</v>
      </c>
      <c r="LT40" s="169" t="e">
        <f t="shared" si="89"/>
        <v>#N/A</v>
      </c>
      <c r="LU40" s="169" t="e">
        <f t="shared" si="89"/>
        <v>#N/A</v>
      </c>
      <c r="LV40" s="169" t="e">
        <f t="shared" si="89"/>
        <v>#N/A</v>
      </c>
      <c r="LW40" s="169" t="e">
        <f t="shared" si="89"/>
        <v>#N/A</v>
      </c>
      <c r="LX40" s="169" t="e">
        <f t="shared" si="89"/>
        <v>#N/A</v>
      </c>
      <c r="LY40" s="169" t="e">
        <f t="shared" si="89"/>
        <v>#N/A</v>
      </c>
      <c r="LZ40" s="169" t="e">
        <f t="shared" si="89"/>
        <v>#N/A</v>
      </c>
      <c r="MA40" s="169" t="e">
        <f t="shared" si="89"/>
        <v>#N/A</v>
      </c>
      <c r="MB40" s="169" t="e">
        <f t="shared" si="89"/>
        <v>#N/A</v>
      </c>
      <c r="MC40" s="169" t="e">
        <f t="shared" si="89"/>
        <v>#N/A</v>
      </c>
      <c r="MD40" s="169" t="e">
        <f t="shared" si="89"/>
        <v>#N/A</v>
      </c>
      <c r="ME40" s="169" t="e">
        <f t="shared" si="89"/>
        <v>#N/A</v>
      </c>
      <c r="MF40" s="169" t="e">
        <f t="shared" si="79"/>
        <v>#N/A</v>
      </c>
      <c r="MG40" s="169" t="e">
        <f t="shared" si="79"/>
        <v>#N/A</v>
      </c>
      <c r="MH40" s="169" t="e">
        <f t="shared" si="79"/>
        <v>#N/A</v>
      </c>
      <c r="MI40" s="169" t="e">
        <f t="shared" si="79"/>
        <v>#N/A</v>
      </c>
      <c r="MJ40" s="169" t="e">
        <f t="shared" si="79"/>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90"/>
        <v>#N/A</v>
      </c>
      <c r="MW40" s="169" t="e">
        <f t="shared" si="90"/>
        <v>#N/A</v>
      </c>
      <c r="MX40" s="169" t="e">
        <f t="shared" si="90"/>
        <v>#N/A</v>
      </c>
      <c r="MY40" s="169" t="e">
        <f t="shared" si="90"/>
        <v>#N/A</v>
      </c>
      <c r="MZ40" s="169" t="e">
        <f t="shared" si="90"/>
        <v>#N/A</v>
      </c>
      <c r="NA40" s="169" t="e">
        <f t="shared" si="90"/>
        <v>#N/A</v>
      </c>
      <c r="NB40" s="169" t="e">
        <f t="shared" si="90"/>
        <v>#N/A</v>
      </c>
      <c r="NC40" s="169" t="e">
        <f t="shared" si="90"/>
        <v>#N/A</v>
      </c>
      <c r="ND40" s="169" t="e">
        <f t="shared" si="90"/>
        <v>#N/A</v>
      </c>
      <c r="NE40" s="169" t="e">
        <f t="shared" si="90"/>
        <v>#N/A</v>
      </c>
      <c r="NF40" s="169" t="e">
        <f t="shared" si="90"/>
        <v>#N/A</v>
      </c>
      <c r="NG40" s="169" t="e">
        <f t="shared" si="90"/>
        <v>#N/A</v>
      </c>
      <c r="NH40" s="169" t="e">
        <f t="shared" si="90"/>
        <v>#N/A</v>
      </c>
      <c r="NI40" s="169" t="e">
        <f t="shared" si="90"/>
        <v>#N/A</v>
      </c>
      <c r="NJ40" s="169" t="e">
        <f t="shared" si="90"/>
        <v>#N/A</v>
      </c>
      <c r="NK40" s="169" t="e">
        <f t="shared" si="90"/>
        <v>#N/A</v>
      </c>
      <c r="NL40" s="169" t="e">
        <f t="shared" si="80"/>
        <v>#N/A</v>
      </c>
      <c r="NM40" s="169" t="e">
        <f t="shared" si="80"/>
        <v>#N/A</v>
      </c>
      <c r="NN40" s="169" t="e">
        <f t="shared" si="80"/>
        <v>#N/A</v>
      </c>
      <c r="NO40" s="169" t="e">
        <f t="shared" si="80"/>
        <v>#N/A</v>
      </c>
      <c r="NP40" s="169" t="e">
        <f t="shared" si="80"/>
        <v>#N/A</v>
      </c>
      <c r="NQ40" s="169" t="e">
        <f t="shared" si="80"/>
        <v>#N/A</v>
      </c>
      <c r="NR40" s="169" t="e">
        <f t="shared" si="80"/>
        <v>#N/A</v>
      </c>
      <c r="NS40" s="169" t="e">
        <f t="shared" si="80"/>
        <v>#N/A</v>
      </c>
      <c r="NT40" s="169" t="e">
        <f t="shared" si="80"/>
        <v>#N/A</v>
      </c>
      <c r="NU40" s="169" t="e">
        <f t="shared" si="80"/>
        <v>#N/A</v>
      </c>
      <c r="NV40" s="169" t="e">
        <f t="shared" si="80"/>
        <v>#N/A</v>
      </c>
      <c r="NW40" s="169" t="e">
        <f t="shared" si="80"/>
        <v>#N/A</v>
      </c>
      <c r="NX40" s="169" t="e">
        <f t="shared" si="80"/>
        <v>#N/A</v>
      </c>
      <c r="NY40" s="169" t="e">
        <f t="shared" si="80"/>
        <v>#N/A</v>
      </c>
      <c r="NZ40" s="169" t="e">
        <f t="shared" si="91"/>
        <v>#N/A</v>
      </c>
      <c r="OA40" s="169" t="e">
        <f t="shared" si="91"/>
        <v>#N/A</v>
      </c>
      <c r="OB40" s="169" t="e">
        <f t="shared" si="91"/>
        <v>#N/A</v>
      </c>
      <c r="OC40" s="169" t="e">
        <f t="shared" si="92"/>
        <v>#N/A</v>
      </c>
      <c r="OD40" s="169" t="e">
        <f t="shared" si="92"/>
        <v>#N/A</v>
      </c>
      <c r="OE40" s="169" t="e">
        <f t="shared" si="92"/>
        <v>#N/A</v>
      </c>
      <c r="OF40" s="169" t="e">
        <f t="shared" si="92"/>
        <v>#N/A</v>
      </c>
      <c r="OG40" s="169" t="e">
        <f t="shared" si="92"/>
        <v>#N/A</v>
      </c>
      <c r="OH40" s="169" t="e">
        <f t="shared" si="92"/>
        <v>#N/A</v>
      </c>
      <c r="OI40" s="169" t="e">
        <f t="shared" si="92"/>
        <v>#N/A</v>
      </c>
      <c r="OJ40" s="169" t="e">
        <f t="shared" si="92"/>
        <v>#N/A</v>
      </c>
      <c r="OK40" s="169" t="e">
        <f t="shared" si="92"/>
        <v>#N/A</v>
      </c>
      <c r="OL40" s="169" t="e">
        <f t="shared" si="92"/>
        <v>#N/A</v>
      </c>
      <c r="OM40" s="169" t="e">
        <f t="shared" si="92"/>
        <v>#N/A</v>
      </c>
      <c r="ON40" s="169" t="e">
        <f t="shared" si="92"/>
        <v>#N/A</v>
      </c>
      <c r="OO40" s="169" t="e">
        <f t="shared" si="92"/>
        <v>#N/A</v>
      </c>
      <c r="OP40" s="169" t="e">
        <f t="shared" si="92"/>
        <v>#N/A</v>
      </c>
      <c r="OQ40" s="169" t="e">
        <f t="shared" si="92"/>
        <v>#N/A</v>
      </c>
      <c r="OR40" s="169" t="e">
        <f t="shared" si="81"/>
        <v>#N/A</v>
      </c>
      <c r="OS40" s="169" t="e">
        <f t="shared" si="81"/>
        <v>#N/A</v>
      </c>
      <c r="OT40" s="169" t="e">
        <f t="shared" si="81"/>
        <v>#N/A</v>
      </c>
      <c r="OU40" s="169" t="e">
        <f t="shared" si="81"/>
        <v>#N/A</v>
      </c>
      <c r="OV40" s="169" t="e">
        <f t="shared" si="81"/>
        <v>#N/A</v>
      </c>
      <c r="OW40" s="169" t="e">
        <f t="shared" si="81"/>
        <v>#N/A</v>
      </c>
      <c r="OX40" s="169" t="e">
        <f t="shared" si="81"/>
        <v>#N/A</v>
      </c>
      <c r="OY40" s="169" t="e">
        <f t="shared" si="81"/>
        <v>#N/A</v>
      </c>
      <c r="OZ40" s="169" t="e">
        <f t="shared" si="81"/>
        <v>#N/A</v>
      </c>
      <c r="PA40" s="169" t="e">
        <f t="shared" si="81"/>
        <v>#N/A</v>
      </c>
      <c r="PB40" s="169" t="e">
        <f t="shared" si="81"/>
        <v>#N/A</v>
      </c>
      <c r="PC40" s="169" t="e">
        <f t="shared" si="81"/>
        <v>#N/A</v>
      </c>
      <c r="PD40" s="169" t="e">
        <f t="shared" si="81"/>
        <v>#N/A</v>
      </c>
      <c r="PE40" s="169" t="e">
        <f t="shared" si="81"/>
        <v>#N/A</v>
      </c>
      <c r="PF40" s="169" t="e">
        <f t="shared" si="81"/>
        <v>#N/A</v>
      </c>
      <c r="PG40" s="169" t="e">
        <f t="shared" si="81"/>
        <v>#N/A</v>
      </c>
      <c r="PH40" s="169" t="e">
        <f t="shared" si="93"/>
        <v>#N/A</v>
      </c>
      <c r="PI40" s="169" t="e">
        <f t="shared" si="93"/>
        <v>#N/A</v>
      </c>
      <c r="PJ40" s="169" t="e">
        <f t="shared" si="93"/>
        <v>#N/A</v>
      </c>
      <c r="PK40" s="169" t="e">
        <f t="shared" si="93"/>
        <v>#N/A</v>
      </c>
      <c r="PL40" s="169" t="e">
        <f t="shared" si="93"/>
        <v>#N/A</v>
      </c>
      <c r="PM40" s="169" t="e">
        <f t="shared" si="93"/>
        <v>#N/A</v>
      </c>
      <c r="PN40" s="169" t="e">
        <f t="shared" si="93"/>
        <v>#N/A</v>
      </c>
      <c r="PO40" s="169" t="e">
        <f t="shared" si="93"/>
        <v>#N/A</v>
      </c>
    </row>
    <row r="41" spans="1:431" hidden="1" x14ac:dyDescent="0.75">
      <c r="A41" s="390"/>
      <c r="B41" s="396" t="str">
        <f>IF($R41="","",ROUND(_xlfn.NORM.INV(ABS(VLOOKUP($T$1,VLookups!$A$43:$B$44,2,FALSE)-B$2),$N41,$R41),0))</f>
        <v/>
      </c>
      <c r="C41" s="403" t="str">
        <f>IF(OR(D40="",B41=""),"",WORKDAY(C40,B40,$B$109:$B$148))</f>
        <v/>
      </c>
      <c r="D41" s="404" t="str">
        <f>IFERROR(IF(B41="","",WORKDAY(C41,B41-1,$B$109:$B$148)),"")</f>
        <v/>
      </c>
      <c r="E41" s="109"/>
      <c r="F41" s="117"/>
      <c r="G41" s="122" t="str">
        <f t="shared" si="30"/>
        <v/>
      </c>
      <c r="H41" s="95"/>
      <c r="I41" s="122" t="str">
        <f t="shared" si="31"/>
        <v/>
      </c>
      <c r="J41" s="117"/>
      <c r="K41" s="110"/>
      <c r="L41" s="124" t="str">
        <f t="shared" si="0"/>
        <v/>
      </c>
      <c r="M41" s="124" t="str">
        <f t="shared" si="1"/>
        <v/>
      </c>
      <c r="N41" s="73" t="str">
        <f t="shared" si="32"/>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0">IF(ISNONTEXT($AC41),AE41-$AC41,"")</f>
        <v/>
      </c>
      <c r="AE41" s="49" t="str">
        <f t="shared" si="100"/>
        <v/>
      </c>
      <c r="AF41" s="49" t="str">
        <f t="shared" si="100"/>
        <v/>
      </c>
      <c r="AG41" s="49" t="str">
        <f t="shared" si="100"/>
        <v/>
      </c>
      <c r="AH41" s="49" t="str">
        <f t="shared" si="100"/>
        <v/>
      </c>
      <c r="AI41" s="49" t="str">
        <f t="shared" si="100"/>
        <v/>
      </c>
      <c r="AJ41" s="49" t="str">
        <f t="shared" si="100"/>
        <v/>
      </c>
      <c r="AK41" s="49" t="str">
        <f t="shared" si="100"/>
        <v/>
      </c>
      <c r="AL41" s="49" t="str">
        <f t="shared" si="100"/>
        <v/>
      </c>
      <c r="AM41" s="49" t="str">
        <f t="shared" si="100"/>
        <v/>
      </c>
      <c r="AN41" s="49" t="str">
        <f t="shared" si="100"/>
        <v/>
      </c>
      <c r="AO41" s="49" t="str">
        <f t="shared" si="100"/>
        <v/>
      </c>
      <c r="AP41" s="49" t="str">
        <f t="shared" si="100"/>
        <v/>
      </c>
      <c r="AQ41" s="49" t="str">
        <f t="shared" si="100"/>
        <v/>
      </c>
      <c r="AR41" s="49" t="str">
        <f t="shared" si="100"/>
        <v/>
      </c>
      <c r="AS41" s="49" t="str">
        <f t="shared" si="100"/>
        <v/>
      </c>
      <c r="AT41" s="49" t="str">
        <f t="shared" si="96"/>
        <v/>
      </c>
      <c r="AU41" s="49" t="str">
        <f t="shared" si="96"/>
        <v/>
      </c>
      <c r="AV41" s="49" t="str">
        <f t="shared" si="96"/>
        <v/>
      </c>
      <c r="AW41" s="49" t="str">
        <f t="shared" si="96"/>
        <v/>
      </c>
      <c r="AX41" s="49" t="str">
        <f t="shared" si="96"/>
        <v/>
      </c>
      <c r="AY41" s="49" t="str">
        <f t="shared" si="96"/>
        <v/>
      </c>
      <c r="AZ41" s="49" t="str">
        <f t="shared" si="96"/>
        <v/>
      </c>
      <c r="BA41" s="49" t="str">
        <f t="shared" si="96"/>
        <v/>
      </c>
      <c r="BB41" s="49" t="str">
        <f t="shared" si="96"/>
        <v/>
      </c>
      <c r="BC41" s="49" t="str">
        <f t="shared" si="96"/>
        <v/>
      </c>
      <c r="BD41" s="49" t="str">
        <f t="shared" si="96"/>
        <v/>
      </c>
      <c r="BE41" s="49" t="str">
        <f t="shared" si="96"/>
        <v/>
      </c>
      <c r="BF41" s="49" t="str">
        <f t="shared" si="96"/>
        <v/>
      </c>
      <c r="BG41" s="49" t="str">
        <f t="shared" si="96"/>
        <v/>
      </c>
      <c r="BH41" s="49" t="str">
        <f t="shared" si="96"/>
        <v/>
      </c>
      <c r="BI41" s="49" t="str">
        <f t="shared" si="97"/>
        <v/>
      </c>
      <c r="BJ41" s="49" t="str">
        <f t="shared" si="97"/>
        <v/>
      </c>
      <c r="BK41" s="49" t="str">
        <f t="shared" si="97"/>
        <v/>
      </c>
      <c r="BL41" s="49" t="str">
        <f t="shared" si="97"/>
        <v/>
      </c>
      <c r="BM41" s="49" t="str">
        <f t="shared" si="97"/>
        <v/>
      </c>
      <c r="BN41" s="49" t="str">
        <f t="shared" si="97"/>
        <v/>
      </c>
      <c r="BO41" s="49" t="str">
        <f t="shared" si="97"/>
        <v/>
      </c>
      <c r="BP41" s="49" t="str">
        <f t="shared" si="97"/>
        <v/>
      </c>
      <c r="BQ41" s="49" t="str">
        <f t="shared" si="97"/>
        <v/>
      </c>
      <c r="BR41" s="49" t="str">
        <f t="shared" si="97"/>
        <v/>
      </c>
      <c r="BS41" s="49" t="str">
        <f t="shared" si="97"/>
        <v/>
      </c>
      <c r="BT41" s="49" t="str">
        <f t="shared" si="97"/>
        <v/>
      </c>
      <c r="BU41" s="49" t="str">
        <f t="shared" si="97"/>
        <v/>
      </c>
      <c r="BV41" s="49" t="str">
        <f t="shared" si="97"/>
        <v/>
      </c>
      <c r="BW41" s="49" t="str">
        <f t="shared" si="97"/>
        <v/>
      </c>
      <c r="BX41" s="49" t="str">
        <f t="shared" si="97"/>
        <v/>
      </c>
      <c r="BY41" s="49" t="str">
        <f t="shared" si="95"/>
        <v/>
      </c>
      <c r="BZ41" s="49" t="str">
        <f t="shared" si="95"/>
        <v/>
      </c>
      <c r="CA41" s="49" t="str">
        <f t="shared" si="95"/>
        <v/>
      </c>
      <c r="CB41" s="49" t="str">
        <f t="shared" si="95"/>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8"/>
        <v/>
      </c>
      <c r="CK41" s="49" t="str">
        <f t="shared" si="98"/>
        <v/>
      </c>
      <c r="CL41" s="49" t="str">
        <f t="shared" si="98"/>
        <v/>
      </c>
      <c r="CM41" s="49" t="str">
        <f t="shared" si="98"/>
        <v/>
      </c>
      <c r="CN41" s="49" t="str">
        <f t="shared" si="98"/>
        <v/>
      </c>
      <c r="CO41" s="49" t="str">
        <f t="shared" si="98"/>
        <v/>
      </c>
      <c r="CP41" s="49" t="str">
        <f t="shared" si="98"/>
        <v/>
      </c>
      <c r="CQ41" s="49" t="str">
        <f t="shared" si="98"/>
        <v/>
      </c>
      <c r="CR41" s="49" t="str">
        <f t="shared" si="98"/>
        <v/>
      </c>
      <c r="CS41" s="49" t="str">
        <f t="shared" si="98"/>
        <v/>
      </c>
      <c r="CT41" s="49" t="str">
        <f t="shared" si="98"/>
        <v/>
      </c>
      <c r="CU41" s="49" t="str">
        <f t="shared" si="98"/>
        <v/>
      </c>
      <c r="CV41" s="49" t="str">
        <f t="shared" si="98"/>
        <v/>
      </c>
      <c r="CW41" s="49" t="str">
        <f t="shared" si="98"/>
        <v/>
      </c>
      <c r="CX41" s="49" t="str">
        <f t="shared" si="98"/>
        <v/>
      </c>
      <c r="CY41" s="49" t="str">
        <f t="shared" si="98"/>
        <v/>
      </c>
      <c r="CZ41" s="49" t="str">
        <f t="shared" si="99"/>
        <v/>
      </c>
      <c r="DA41" s="49" t="str">
        <f t="shared" si="99"/>
        <v/>
      </c>
      <c r="DB41" s="49" t="str">
        <f t="shared" si="99"/>
        <v/>
      </c>
      <c r="DC41" s="49" t="str">
        <f t="shared" si="99"/>
        <v/>
      </c>
      <c r="DD41" s="49" t="str">
        <f t="shared" si="99"/>
        <v/>
      </c>
      <c r="DE41" s="49" t="str">
        <f t="shared" si="99"/>
        <v/>
      </c>
      <c r="DF41" s="49" t="str">
        <f t="shared" si="99"/>
        <v/>
      </c>
      <c r="DG41" s="49" t="str">
        <f t="shared" si="99"/>
        <v/>
      </c>
      <c r="DH41" s="49" t="str">
        <f t="shared" si="99"/>
        <v/>
      </c>
      <c r="DI41" s="49" t="str">
        <f t="shared" si="99"/>
        <v/>
      </c>
      <c r="DJ41" s="49" t="str">
        <f t="shared" si="99"/>
        <v/>
      </c>
      <c r="DK41" s="49" t="str">
        <f t="shared" si="99"/>
        <v/>
      </c>
      <c r="DL41" s="49" t="str">
        <f t="shared" si="99"/>
        <v/>
      </c>
      <c r="DM41" s="49" t="str">
        <f t="shared" si="99"/>
        <v/>
      </c>
      <c r="DN41" s="49" t="str">
        <f t="shared" si="99"/>
        <v/>
      </c>
      <c r="DO41" s="49" t="str">
        <f t="shared" si="99"/>
        <v/>
      </c>
      <c r="DP41" s="49" t="str">
        <f t="shared" si="82"/>
        <v/>
      </c>
      <c r="DQ41" s="49" t="str">
        <f t="shared" si="70"/>
        <v/>
      </c>
      <c r="DR41" s="49" t="str">
        <f t="shared" si="70"/>
        <v/>
      </c>
      <c r="DS41" s="49" t="str">
        <f t="shared" si="70"/>
        <v/>
      </c>
      <c r="DT41" s="49" t="str">
        <f t="shared" si="70"/>
        <v/>
      </c>
      <c r="DU41" s="49" t="str">
        <f t="shared" si="70"/>
        <v/>
      </c>
      <c r="DV41" s="49" t="str">
        <f t="shared" si="70"/>
        <v/>
      </c>
      <c r="DW41" s="49" t="str">
        <f t="shared" si="83"/>
        <v/>
      </c>
      <c r="DX41" s="49" t="str">
        <f t="shared" si="83"/>
        <v/>
      </c>
      <c r="DY41" s="49" t="str">
        <f t="shared" si="83"/>
        <v/>
      </c>
      <c r="DZ41" s="183" t="str">
        <f t="shared" si="35"/>
        <v/>
      </c>
      <c r="EA41" s="49" t="str">
        <f t="shared" si="94"/>
        <v/>
      </c>
      <c r="EB41" s="49" t="str">
        <f t="shared" si="94"/>
        <v/>
      </c>
      <c r="EC41" s="49" t="str">
        <f t="shared" si="94"/>
        <v/>
      </c>
      <c r="ED41" s="49" t="str">
        <f t="shared" si="94"/>
        <v/>
      </c>
      <c r="EE41" s="49" t="str">
        <f t="shared" si="94"/>
        <v/>
      </c>
      <c r="EF41" s="49" t="str">
        <f t="shared" si="94"/>
        <v/>
      </c>
      <c r="EG41" s="49" t="str">
        <f t="shared" si="94"/>
        <v/>
      </c>
      <c r="EH41" s="49" t="str">
        <f t="shared" si="94"/>
        <v/>
      </c>
      <c r="EI41" s="49" t="str">
        <f t="shared" si="94"/>
        <v/>
      </c>
      <c r="EJ41" s="49" t="str">
        <f t="shared" si="94"/>
        <v/>
      </c>
      <c r="EK41" s="49" t="str">
        <f t="shared" si="94"/>
        <v/>
      </c>
      <c r="EL41" s="49" t="str">
        <f t="shared" si="94"/>
        <v/>
      </c>
      <c r="EM41" s="49" t="str">
        <f t="shared" si="94"/>
        <v/>
      </c>
      <c r="EN41" s="49" t="str">
        <f t="shared" si="94"/>
        <v/>
      </c>
      <c r="EO41" s="49" t="str">
        <f t="shared" si="94"/>
        <v/>
      </c>
      <c r="EP41" s="49" t="str">
        <f t="shared" si="84"/>
        <v/>
      </c>
      <c r="EQ41" s="49" t="str">
        <f t="shared" si="84"/>
        <v/>
      </c>
      <c r="ER41" s="49" t="str">
        <f t="shared" si="84"/>
        <v/>
      </c>
      <c r="ES41" s="49" t="str">
        <f t="shared" si="84"/>
        <v/>
      </c>
      <c r="ET41" s="49" t="str">
        <f t="shared" si="84"/>
        <v/>
      </c>
      <c r="EU41" s="49" t="str">
        <f t="shared" si="84"/>
        <v/>
      </c>
      <c r="EV41" s="49" t="str">
        <f t="shared" si="84"/>
        <v/>
      </c>
      <c r="EW41" s="49" t="str">
        <f t="shared" si="84"/>
        <v/>
      </c>
      <c r="EX41" s="49" t="str">
        <f t="shared" si="84"/>
        <v/>
      </c>
      <c r="EY41" s="49" t="str">
        <f t="shared" si="84"/>
        <v/>
      </c>
      <c r="EZ41" s="49" t="str">
        <f t="shared" si="84"/>
        <v/>
      </c>
      <c r="FA41" s="49" t="str">
        <f t="shared" si="84"/>
        <v/>
      </c>
      <c r="FB41" s="49" t="str">
        <f t="shared" si="84"/>
        <v/>
      </c>
      <c r="FC41" s="49" t="str">
        <f t="shared" si="84"/>
        <v/>
      </c>
      <c r="FD41" s="49" t="str">
        <f t="shared" si="71"/>
        <v/>
      </c>
      <c r="FE41" s="49" t="str">
        <f t="shared" si="71"/>
        <v/>
      </c>
      <c r="FF41" s="49" t="str">
        <f t="shared" si="71"/>
        <v/>
      </c>
      <c r="FG41" s="49" t="str">
        <f t="shared" si="71"/>
        <v/>
      </c>
      <c r="FH41" s="49" t="str">
        <f t="shared" si="71"/>
        <v/>
      </c>
      <c r="FI41" s="49" t="str">
        <f t="shared" si="71"/>
        <v/>
      </c>
      <c r="FJ41" s="49" t="str">
        <f t="shared" si="71"/>
        <v/>
      </c>
      <c r="FK41" s="49" t="str">
        <f t="shared" si="71"/>
        <v/>
      </c>
      <c r="FL41" s="49" t="str">
        <f t="shared" si="71"/>
        <v/>
      </c>
      <c r="FM41" s="49" t="str">
        <f t="shared" si="71"/>
        <v/>
      </c>
      <c r="FN41" s="49" t="str">
        <f t="shared" si="71"/>
        <v/>
      </c>
      <c r="FO41" s="49" t="str">
        <f t="shared" si="71"/>
        <v/>
      </c>
      <c r="FP41" s="49" t="str">
        <f t="shared" si="71"/>
        <v/>
      </c>
      <c r="FQ41" s="49" t="str">
        <f t="shared" si="71"/>
        <v/>
      </c>
      <c r="FR41" s="49" t="str">
        <f t="shared" si="71"/>
        <v/>
      </c>
      <c r="FS41" s="49" t="str">
        <f t="shared" si="71"/>
        <v/>
      </c>
      <c r="FT41" s="49" t="str">
        <f t="shared" si="72"/>
        <v/>
      </c>
      <c r="FU41" s="49" t="str">
        <f t="shared" si="72"/>
        <v/>
      </c>
      <c r="FV41" s="49" t="str">
        <f t="shared" si="72"/>
        <v/>
      </c>
      <c r="FW41" s="49" t="str">
        <f t="shared" si="72"/>
        <v/>
      </c>
      <c r="FX41" s="49" t="str">
        <f t="shared" si="72"/>
        <v/>
      </c>
      <c r="FY41" s="49" t="str">
        <f t="shared" si="72"/>
        <v/>
      </c>
      <c r="FZ41" s="49" t="str">
        <f t="shared" si="72"/>
        <v/>
      </c>
      <c r="GA41" s="49" t="str">
        <f t="shared" si="72"/>
        <v/>
      </c>
      <c r="GB41" s="49" t="str">
        <f t="shared" si="72"/>
        <v/>
      </c>
      <c r="GC41" s="49" t="str">
        <f t="shared" si="72"/>
        <v/>
      </c>
      <c r="GD41" s="49" t="str">
        <f t="shared" si="72"/>
        <v/>
      </c>
      <c r="GE41" s="49" t="str">
        <f t="shared" si="72"/>
        <v/>
      </c>
      <c r="GF41" s="49" t="str">
        <f t="shared" si="72"/>
        <v/>
      </c>
      <c r="GG41" s="49" t="str">
        <f t="shared" si="72"/>
        <v/>
      </c>
      <c r="GH41" s="49" t="str">
        <f t="shared" si="72"/>
        <v/>
      </c>
      <c r="GI41" s="49" t="str">
        <f t="shared" si="72"/>
        <v/>
      </c>
      <c r="GJ41" s="49" t="str">
        <f t="shared" si="73"/>
        <v/>
      </c>
      <c r="GK41" s="49" t="str">
        <f t="shared" si="73"/>
        <v/>
      </c>
      <c r="GL41" s="49" t="str">
        <f t="shared" si="73"/>
        <v/>
      </c>
      <c r="GM41" s="49" t="str">
        <f t="shared" si="73"/>
        <v/>
      </c>
      <c r="GN41" s="49" t="str">
        <f t="shared" si="73"/>
        <v/>
      </c>
      <c r="GO41" s="49" t="str">
        <f t="shared" si="73"/>
        <v/>
      </c>
      <c r="GP41" s="49" t="str">
        <f t="shared" si="73"/>
        <v/>
      </c>
      <c r="GQ41" s="49" t="str">
        <f t="shared" si="73"/>
        <v/>
      </c>
      <c r="GR41" s="49" t="str">
        <f t="shared" si="73"/>
        <v/>
      </c>
      <c r="GS41" s="49" t="str">
        <f t="shared" si="73"/>
        <v/>
      </c>
      <c r="GT41" s="49" t="str">
        <f t="shared" si="73"/>
        <v/>
      </c>
      <c r="GU41" s="49" t="str">
        <f t="shared" si="73"/>
        <v/>
      </c>
      <c r="GV41" s="49" t="str">
        <f t="shared" si="73"/>
        <v/>
      </c>
      <c r="GW41" s="49" t="str">
        <f t="shared" si="73"/>
        <v/>
      </c>
      <c r="GX41" s="49" t="str">
        <f t="shared" si="73"/>
        <v/>
      </c>
      <c r="GY41" s="49" t="str">
        <f t="shared" si="73"/>
        <v/>
      </c>
      <c r="GZ41" s="49" t="str">
        <f t="shared" si="74"/>
        <v/>
      </c>
      <c r="HA41" s="49" t="str">
        <f t="shared" si="74"/>
        <v/>
      </c>
      <c r="HB41" s="49" t="str">
        <f t="shared" si="74"/>
        <v/>
      </c>
      <c r="HC41" s="49" t="str">
        <f t="shared" si="74"/>
        <v/>
      </c>
      <c r="HD41" s="49" t="str">
        <f t="shared" si="74"/>
        <v/>
      </c>
      <c r="HE41" s="49" t="str">
        <f t="shared" si="74"/>
        <v/>
      </c>
      <c r="HF41" s="49" t="str">
        <f t="shared" si="74"/>
        <v/>
      </c>
      <c r="HG41" s="49" t="str">
        <f t="shared" si="74"/>
        <v/>
      </c>
      <c r="HH41" s="49" t="str">
        <f t="shared" si="74"/>
        <v/>
      </c>
      <c r="HI41" s="49" t="str">
        <f t="shared" si="74"/>
        <v/>
      </c>
      <c r="HJ41" s="49" t="str">
        <f t="shared" si="74"/>
        <v/>
      </c>
      <c r="HK41" s="49" t="str">
        <f t="shared" si="74"/>
        <v/>
      </c>
      <c r="HL41" s="49" t="str">
        <f t="shared" si="74"/>
        <v/>
      </c>
      <c r="HM41" s="49" t="str">
        <f t="shared" si="74"/>
        <v/>
      </c>
      <c r="HN41" s="49" t="str">
        <f t="shared" si="74"/>
        <v/>
      </c>
      <c r="HO41" s="49" t="str">
        <f t="shared" si="74"/>
        <v/>
      </c>
      <c r="HP41" s="49" t="str">
        <f t="shared" si="75"/>
        <v/>
      </c>
      <c r="HQ41" s="49" t="str">
        <f t="shared" si="75"/>
        <v/>
      </c>
      <c r="HR41" s="49" t="str">
        <f t="shared" si="44"/>
        <v/>
      </c>
      <c r="HS41" s="49" t="str">
        <f t="shared" si="16"/>
        <v/>
      </c>
      <c r="HT41" s="49" t="str">
        <f t="shared" si="16"/>
        <v/>
      </c>
      <c r="HU41" s="49" t="str">
        <f t="shared" si="16"/>
        <v/>
      </c>
      <c r="HV41" s="49" t="str">
        <f t="shared" si="16"/>
        <v/>
      </c>
      <c r="HW41" s="169" t="e">
        <f t="shared" si="54"/>
        <v>#N/A</v>
      </c>
      <c r="HX41" s="169" t="e">
        <f t="shared" si="54"/>
        <v>#N/A</v>
      </c>
      <c r="HY41" s="169" t="e">
        <f t="shared" si="54"/>
        <v>#N/A</v>
      </c>
      <c r="HZ41" s="169" t="e">
        <f t="shared" si="54"/>
        <v>#N/A</v>
      </c>
      <c r="IA41" s="169" t="e">
        <f t="shared" si="54"/>
        <v>#N/A</v>
      </c>
      <c r="IB41" s="169" t="e">
        <f t="shared" si="54"/>
        <v>#N/A</v>
      </c>
      <c r="IC41" s="169" t="e">
        <f t="shared" si="54"/>
        <v>#N/A</v>
      </c>
      <c r="ID41" s="169" t="e">
        <f t="shared" si="54"/>
        <v>#N/A</v>
      </c>
      <c r="IE41" s="169" t="e">
        <f t="shared" si="54"/>
        <v>#N/A</v>
      </c>
      <c r="IF41" s="169" t="e">
        <f t="shared" si="54"/>
        <v>#N/A</v>
      </c>
      <c r="IG41" s="169" t="e">
        <f t="shared" si="54"/>
        <v>#N/A</v>
      </c>
      <c r="IH41" s="169" t="e">
        <f t="shared" si="54"/>
        <v>#N/A</v>
      </c>
      <c r="II41" s="169" t="e">
        <f t="shared" si="54"/>
        <v>#N/A</v>
      </c>
      <c r="IJ41" s="169" t="e">
        <f t="shared" si="54"/>
        <v>#N/A</v>
      </c>
      <c r="IK41" s="169" t="e">
        <f t="shared" si="54"/>
        <v>#N/A</v>
      </c>
      <c r="IL41" s="169" t="e">
        <f t="shared" si="54"/>
        <v>#N/A</v>
      </c>
      <c r="IM41" s="169" t="e">
        <f t="shared" si="76"/>
        <v>#N/A</v>
      </c>
      <c r="IN41" s="169" t="e">
        <f t="shared" si="76"/>
        <v>#N/A</v>
      </c>
      <c r="IO41" s="169" t="e">
        <f t="shared" si="76"/>
        <v>#N/A</v>
      </c>
      <c r="IP41" s="169" t="e">
        <f t="shared" si="76"/>
        <v>#N/A</v>
      </c>
      <c r="IQ41" s="169" t="e">
        <f t="shared" si="76"/>
        <v>#N/A</v>
      </c>
      <c r="IR41" s="169" t="e">
        <f t="shared" si="76"/>
        <v>#N/A</v>
      </c>
      <c r="IS41" s="169" t="e">
        <f t="shared" si="76"/>
        <v>#N/A</v>
      </c>
      <c r="IT41" s="169" t="e">
        <f t="shared" si="76"/>
        <v>#N/A</v>
      </c>
      <c r="IU41" s="169" t="e">
        <f t="shared" si="76"/>
        <v>#N/A</v>
      </c>
      <c r="IV41" s="169" t="e">
        <f t="shared" si="76"/>
        <v>#N/A</v>
      </c>
      <c r="IW41" s="169" t="e">
        <f t="shared" si="76"/>
        <v>#N/A</v>
      </c>
      <c r="IX41" s="169" t="e">
        <f t="shared" si="76"/>
        <v>#N/A</v>
      </c>
      <c r="IY41" s="169" t="e">
        <f t="shared" si="76"/>
        <v>#N/A</v>
      </c>
      <c r="IZ41" s="169" t="e">
        <f t="shared" si="76"/>
        <v>#N/A</v>
      </c>
      <c r="JA41" s="169" t="e">
        <f t="shared" si="76"/>
        <v>#N/A</v>
      </c>
      <c r="JB41" s="169" t="e">
        <f t="shared" si="76"/>
        <v>#N/A</v>
      </c>
      <c r="JC41" s="169" t="e">
        <f t="shared" si="85"/>
        <v>#N/A</v>
      </c>
      <c r="JD41" s="169" t="e">
        <f t="shared" si="85"/>
        <v>#N/A</v>
      </c>
      <c r="JE41" s="169" t="e">
        <f t="shared" si="86"/>
        <v>#N/A</v>
      </c>
      <c r="JF41" s="169" t="e">
        <f t="shared" si="86"/>
        <v>#N/A</v>
      </c>
      <c r="JG41" s="169" t="e">
        <f t="shared" si="86"/>
        <v>#N/A</v>
      </c>
      <c r="JH41" s="169" t="e">
        <f t="shared" si="86"/>
        <v>#N/A</v>
      </c>
      <c r="JI41" s="169" t="e">
        <f t="shared" si="86"/>
        <v>#N/A</v>
      </c>
      <c r="JJ41" s="169" t="e">
        <f t="shared" si="86"/>
        <v>#N/A</v>
      </c>
      <c r="JK41" s="169" t="e">
        <f t="shared" si="86"/>
        <v>#N/A</v>
      </c>
      <c r="JL41" s="169" t="e">
        <f t="shared" si="86"/>
        <v>#N/A</v>
      </c>
      <c r="JM41" s="169" t="e">
        <f t="shared" si="86"/>
        <v>#N/A</v>
      </c>
      <c r="JN41" s="169" t="e">
        <f t="shared" si="86"/>
        <v>#N/A</v>
      </c>
      <c r="JO41" s="169" t="e">
        <f t="shared" si="86"/>
        <v>#N/A</v>
      </c>
      <c r="JP41" s="169" t="e">
        <f t="shared" si="86"/>
        <v>#N/A</v>
      </c>
      <c r="JQ41" s="169" t="e">
        <f t="shared" si="86"/>
        <v>#N/A</v>
      </c>
      <c r="JR41" s="169" t="e">
        <f t="shared" si="86"/>
        <v>#N/A</v>
      </c>
      <c r="JS41" s="169" t="e">
        <f t="shared" si="86"/>
        <v>#N/A</v>
      </c>
      <c r="JT41" s="169" t="e">
        <f t="shared" si="77"/>
        <v>#N/A</v>
      </c>
      <c r="JU41" s="169" t="e">
        <f t="shared" si="77"/>
        <v>#N/A</v>
      </c>
      <c r="JV41" s="169" t="e">
        <f t="shared" si="77"/>
        <v>#N/A</v>
      </c>
      <c r="JW41" s="169" t="e">
        <f t="shared" si="77"/>
        <v>#N/A</v>
      </c>
      <c r="JX41" s="169" t="e">
        <f t="shared" si="77"/>
        <v>#N/A</v>
      </c>
      <c r="JY41" s="169" t="e">
        <f t="shared" si="77"/>
        <v>#N/A</v>
      </c>
      <c r="JZ41" s="169" t="e">
        <f t="shared" si="77"/>
        <v>#N/A</v>
      </c>
      <c r="KA41" s="169" t="e">
        <f t="shared" si="77"/>
        <v>#N/A</v>
      </c>
      <c r="KB41" s="169" t="e">
        <f t="shared" si="77"/>
        <v>#N/A</v>
      </c>
      <c r="KC41" s="169" t="e">
        <f t="shared" si="77"/>
        <v>#N/A</v>
      </c>
      <c r="KD41" s="169" t="e">
        <f t="shared" si="77"/>
        <v>#N/A</v>
      </c>
      <c r="KE41" s="169" t="e">
        <f t="shared" si="77"/>
        <v>#N/A</v>
      </c>
      <c r="KF41" s="169" t="e">
        <f t="shared" si="77"/>
        <v>#N/A</v>
      </c>
      <c r="KG41" s="169" t="e">
        <f t="shared" si="77"/>
        <v>#N/A</v>
      </c>
      <c r="KH41" s="169" t="e">
        <f t="shared" si="77"/>
        <v>#N/A</v>
      </c>
      <c r="KI41" s="169" t="e">
        <f t="shared" si="77"/>
        <v>#N/A</v>
      </c>
      <c r="KJ41" s="169" t="e">
        <f t="shared" si="87"/>
        <v>#N/A</v>
      </c>
      <c r="KK41" s="169" t="e">
        <f t="shared" si="87"/>
        <v>#N/A</v>
      </c>
      <c r="KL41" s="169" t="e">
        <f t="shared" si="87"/>
        <v>#N/A</v>
      </c>
      <c r="KM41" s="169" t="e">
        <f t="shared" si="87"/>
        <v>#N/A</v>
      </c>
      <c r="KN41" s="169" t="e">
        <f t="shared" si="87"/>
        <v>#N/A</v>
      </c>
      <c r="KO41" s="169" t="e">
        <f t="shared" si="87"/>
        <v>#N/A</v>
      </c>
      <c r="KP41" s="169" t="e">
        <f t="shared" si="87"/>
        <v>#N/A</v>
      </c>
      <c r="KQ41" s="169" t="e">
        <f t="shared" si="87"/>
        <v>#N/A</v>
      </c>
      <c r="KR41" s="169" t="e">
        <f t="shared" si="87"/>
        <v>#N/A</v>
      </c>
      <c r="KS41" s="169" t="e">
        <f t="shared" si="87"/>
        <v>#N/A</v>
      </c>
      <c r="KT41" s="169" t="e">
        <f t="shared" si="87"/>
        <v>#N/A</v>
      </c>
      <c r="KU41" s="169" t="e">
        <f t="shared" si="87"/>
        <v>#N/A</v>
      </c>
      <c r="KV41" s="169" t="e">
        <f t="shared" si="87"/>
        <v>#N/A</v>
      </c>
      <c r="KW41" s="169" t="e">
        <f t="shared" si="87"/>
        <v>#N/A</v>
      </c>
      <c r="KX41" s="169" t="e">
        <f t="shared" si="87"/>
        <v>#N/A</v>
      </c>
      <c r="KY41" s="169" t="e">
        <f t="shared" si="87"/>
        <v>#N/A</v>
      </c>
      <c r="KZ41" s="169" t="e">
        <f t="shared" si="78"/>
        <v>#N/A</v>
      </c>
      <c r="LA41" s="169" t="e">
        <f t="shared" si="78"/>
        <v>#N/A</v>
      </c>
      <c r="LB41" s="169" t="e">
        <f t="shared" si="78"/>
        <v>#N/A</v>
      </c>
      <c r="LC41" s="169" t="e">
        <f t="shared" si="78"/>
        <v>#N/A</v>
      </c>
      <c r="LD41" s="169" t="e">
        <f t="shared" si="78"/>
        <v>#N/A</v>
      </c>
      <c r="LE41" s="169" t="e">
        <f t="shared" si="78"/>
        <v>#N/A</v>
      </c>
      <c r="LF41" s="169" t="e">
        <f t="shared" si="78"/>
        <v>#N/A</v>
      </c>
      <c r="LG41" s="169" t="e">
        <f t="shared" si="78"/>
        <v>#N/A</v>
      </c>
      <c r="LH41" s="169" t="e">
        <f t="shared" si="78"/>
        <v>#N/A</v>
      </c>
      <c r="LI41" s="169" t="e">
        <f t="shared" si="78"/>
        <v>#N/A</v>
      </c>
      <c r="LJ41" s="169" t="e">
        <f t="shared" si="78"/>
        <v>#N/A</v>
      </c>
      <c r="LK41" s="169" t="e">
        <f t="shared" si="78"/>
        <v>#N/A</v>
      </c>
      <c r="LL41" s="169" t="e">
        <f t="shared" si="78"/>
        <v>#N/A</v>
      </c>
      <c r="LM41" s="169" t="e">
        <f t="shared" si="78"/>
        <v>#N/A</v>
      </c>
      <c r="LN41" s="169" t="e">
        <f t="shared" si="88"/>
        <v>#N/A</v>
      </c>
      <c r="LO41" s="169" t="e">
        <f t="shared" si="88"/>
        <v>#N/A</v>
      </c>
      <c r="LP41" s="169" t="e">
        <f t="shared" si="88"/>
        <v>#N/A</v>
      </c>
      <c r="LQ41" s="169" t="e">
        <f t="shared" si="89"/>
        <v>#N/A</v>
      </c>
      <c r="LR41" s="169" t="e">
        <f t="shared" si="89"/>
        <v>#N/A</v>
      </c>
      <c r="LS41" s="169" t="e">
        <f t="shared" si="89"/>
        <v>#N/A</v>
      </c>
      <c r="LT41" s="169" t="e">
        <f t="shared" si="89"/>
        <v>#N/A</v>
      </c>
      <c r="LU41" s="169" t="e">
        <f t="shared" si="89"/>
        <v>#N/A</v>
      </c>
      <c r="LV41" s="169" t="e">
        <f t="shared" si="89"/>
        <v>#N/A</v>
      </c>
      <c r="LW41" s="169" t="e">
        <f t="shared" si="89"/>
        <v>#N/A</v>
      </c>
      <c r="LX41" s="169" t="e">
        <f t="shared" si="89"/>
        <v>#N/A</v>
      </c>
      <c r="LY41" s="169" t="e">
        <f t="shared" si="89"/>
        <v>#N/A</v>
      </c>
      <c r="LZ41" s="169" t="e">
        <f t="shared" si="89"/>
        <v>#N/A</v>
      </c>
      <c r="MA41" s="169" t="e">
        <f t="shared" si="89"/>
        <v>#N/A</v>
      </c>
      <c r="MB41" s="169" t="e">
        <f t="shared" si="89"/>
        <v>#N/A</v>
      </c>
      <c r="MC41" s="169" t="e">
        <f t="shared" si="89"/>
        <v>#N/A</v>
      </c>
      <c r="MD41" s="169" t="e">
        <f t="shared" si="89"/>
        <v>#N/A</v>
      </c>
      <c r="ME41" s="169" t="e">
        <f t="shared" si="89"/>
        <v>#N/A</v>
      </c>
      <c r="MF41" s="169" t="e">
        <f t="shared" si="79"/>
        <v>#N/A</v>
      </c>
      <c r="MG41" s="169" t="e">
        <f t="shared" si="79"/>
        <v>#N/A</v>
      </c>
      <c r="MH41" s="169" t="e">
        <f t="shared" si="79"/>
        <v>#N/A</v>
      </c>
      <c r="MI41" s="169" t="e">
        <f t="shared" si="79"/>
        <v>#N/A</v>
      </c>
      <c r="MJ41" s="169" t="e">
        <f t="shared" si="79"/>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90"/>
        <v>#N/A</v>
      </c>
      <c r="MW41" s="169" t="e">
        <f t="shared" si="90"/>
        <v>#N/A</v>
      </c>
      <c r="MX41" s="169" t="e">
        <f t="shared" si="90"/>
        <v>#N/A</v>
      </c>
      <c r="MY41" s="169" t="e">
        <f t="shared" si="90"/>
        <v>#N/A</v>
      </c>
      <c r="MZ41" s="169" t="e">
        <f t="shared" si="90"/>
        <v>#N/A</v>
      </c>
      <c r="NA41" s="169" t="e">
        <f t="shared" si="90"/>
        <v>#N/A</v>
      </c>
      <c r="NB41" s="169" t="e">
        <f t="shared" si="90"/>
        <v>#N/A</v>
      </c>
      <c r="NC41" s="169" t="e">
        <f t="shared" si="90"/>
        <v>#N/A</v>
      </c>
      <c r="ND41" s="169" t="e">
        <f t="shared" si="90"/>
        <v>#N/A</v>
      </c>
      <c r="NE41" s="169" t="e">
        <f t="shared" si="90"/>
        <v>#N/A</v>
      </c>
      <c r="NF41" s="169" t="e">
        <f t="shared" si="90"/>
        <v>#N/A</v>
      </c>
      <c r="NG41" s="169" t="e">
        <f t="shared" si="90"/>
        <v>#N/A</v>
      </c>
      <c r="NH41" s="169" t="e">
        <f t="shared" si="90"/>
        <v>#N/A</v>
      </c>
      <c r="NI41" s="169" t="e">
        <f t="shared" si="90"/>
        <v>#N/A</v>
      </c>
      <c r="NJ41" s="169" t="e">
        <f t="shared" si="90"/>
        <v>#N/A</v>
      </c>
      <c r="NK41" s="169" t="e">
        <f t="shared" si="90"/>
        <v>#N/A</v>
      </c>
      <c r="NL41" s="169" t="e">
        <f t="shared" si="80"/>
        <v>#N/A</v>
      </c>
      <c r="NM41" s="169" t="e">
        <f t="shared" si="80"/>
        <v>#N/A</v>
      </c>
      <c r="NN41" s="169" t="e">
        <f t="shared" si="80"/>
        <v>#N/A</v>
      </c>
      <c r="NO41" s="169" t="e">
        <f t="shared" si="80"/>
        <v>#N/A</v>
      </c>
      <c r="NP41" s="169" t="e">
        <f t="shared" si="80"/>
        <v>#N/A</v>
      </c>
      <c r="NQ41" s="169" t="e">
        <f t="shared" si="80"/>
        <v>#N/A</v>
      </c>
      <c r="NR41" s="169" t="e">
        <f t="shared" si="80"/>
        <v>#N/A</v>
      </c>
      <c r="NS41" s="169" t="e">
        <f t="shared" si="80"/>
        <v>#N/A</v>
      </c>
      <c r="NT41" s="169" t="e">
        <f t="shared" si="80"/>
        <v>#N/A</v>
      </c>
      <c r="NU41" s="169" t="e">
        <f t="shared" si="80"/>
        <v>#N/A</v>
      </c>
      <c r="NV41" s="169" t="e">
        <f t="shared" si="80"/>
        <v>#N/A</v>
      </c>
      <c r="NW41" s="169" t="e">
        <f t="shared" si="80"/>
        <v>#N/A</v>
      </c>
      <c r="NX41" s="169" t="e">
        <f t="shared" si="80"/>
        <v>#N/A</v>
      </c>
      <c r="NY41" s="169" t="e">
        <f t="shared" si="80"/>
        <v>#N/A</v>
      </c>
      <c r="NZ41" s="169" t="e">
        <f t="shared" si="91"/>
        <v>#N/A</v>
      </c>
      <c r="OA41" s="169" t="e">
        <f t="shared" si="91"/>
        <v>#N/A</v>
      </c>
      <c r="OB41" s="169" t="e">
        <f t="shared" si="91"/>
        <v>#N/A</v>
      </c>
      <c r="OC41" s="169" t="e">
        <f t="shared" si="92"/>
        <v>#N/A</v>
      </c>
      <c r="OD41" s="169" t="e">
        <f t="shared" si="92"/>
        <v>#N/A</v>
      </c>
      <c r="OE41" s="169" t="e">
        <f t="shared" si="92"/>
        <v>#N/A</v>
      </c>
      <c r="OF41" s="169" t="e">
        <f t="shared" si="92"/>
        <v>#N/A</v>
      </c>
      <c r="OG41" s="169" t="e">
        <f t="shared" si="92"/>
        <v>#N/A</v>
      </c>
      <c r="OH41" s="169" t="e">
        <f t="shared" si="92"/>
        <v>#N/A</v>
      </c>
      <c r="OI41" s="169" t="e">
        <f t="shared" si="92"/>
        <v>#N/A</v>
      </c>
      <c r="OJ41" s="169" t="e">
        <f t="shared" si="92"/>
        <v>#N/A</v>
      </c>
      <c r="OK41" s="169" t="e">
        <f t="shared" si="92"/>
        <v>#N/A</v>
      </c>
      <c r="OL41" s="169" t="e">
        <f t="shared" si="92"/>
        <v>#N/A</v>
      </c>
      <c r="OM41" s="169" t="e">
        <f t="shared" si="92"/>
        <v>#N/A</v>
      </c>
      <c r="ON41" s="169" t="e">
        <f t="shared" si="92"/>
        <v>#N/A</v>
      </c>
      <c r="OO41" s="169" t="e">
        <f t="shared" si="92"/>
        <v>#N/A</v>
      </c>
      <c r="OP41" s="169" t="e">
        <f t="shared" si="92"/>
        <v>#N/A</v>
      </c>
      <c r="OQ41" s="169" t="e">
        <f t="shared" si="92"/>
        <v>#N/A</v>
      </c>
      <c r="OR41" s="169" t="e">
        <f t="shared" si="81"/>
        <v>#N/A</v>
      </c>
      <c r="OS41" s="169" t="e">
        <f t="shared" si="81"/>
        <v>#N/A</v>
      </c>
      <c r="OT41" s="169" t="e">
        <f t="shared" si="81"/>
        <v>#N/A</v>
      </c>
      <c r="OU41" s="169" t="e">
        <f t="shared" si="81"/>
        <v>#N/A</v>
      </c>
      <c r="OV41" s="169" t="e">
        <f t="shared" si="81"/>
        <v>#N/A</v>
      </c>
      <c r="OW41" s="169" t="e">
        <f t="shared" si="81"/>
        <v>#N/A</v>
      </c>
      <c r="OX41" s="169" t="e">
        <f t="shared" si="81"/>
        <v>#N/A</v>
      </c>
      <c r="OY41" s="169" t="e">
        <f t="shared" si="81"/>
        <v>#N/A</v>
      </c>
      <c r="OZ41" s="169" t="e">
        <f t="shared" si="81"/>
        <v>#N/A</v>
      </c>
      <c r="PA41" s="169" t="e">
        <f t="shared" si="81"/>
        <v>#N/A</v>
      </c>
      <c r="PB41" s="169" t="e">
        <f t="shared" si="81"/>
        <v>#N/A</v>
      </c>
      <c r="PC41" s="169" t="e">
        <f t="shared" si="81"/>
        <v>#N/A</v>
      </c>
      <c r="PD41" s="169" t="e">
        <f t="shared" si="81"/>
        <v>#N/A</v>
      </c>
      <c r="PE41" s="169" t="e">
        <f t="shared" si="81"/>
        <v>#N/A</v>
      </c>
      <c r="PF41" s="169" t="e">
        <f t="shared" si="81"/>
        <v>#N/A</v>
      </c>
      <c r="PG41" s="169" t="e">
        <f t="shared" si="81"/>
        <v>#N/A</v>
      </c>
      <c r="PH41" s="169" t="e">
        <f t="shared" si="93"/>
        <v>#N/A</v>
      </c>
      <c r="PI41" s="169" t="e">
        <f t="shared" si="93"/>
        <v>#N/A</v>
      </c>
      <c r="PJ41" s="169" t="e">
        <f t="shared" si="93"/>
        <v>#N/A</v>
      </c>
      <c r="PK41" s="169" t="e">
        <f t="shared" si="93"/>
        <v>#N/A</v>
      </c>
      <c r="PL41" s="169" t="e">
        <f t="shared" si="93"/>
        <v>#N/A</v>
      </c>
      <c r="PM41" s="169" t="e">
        <f t="shared" si="93"/>
        <v>#N/A</v>
      </c>
      <c r="PN41" s="169" t="e">
        <f t="shared" si="93"/>
        <v>#N/A</v>
      </c>
      <c r="PO41" s="169" t="e">
        <f t="shared" si="93"/>
        <v>#N/A</v>
      </c>
    </row>
    <row r="42" spans="1:431" hidden="1" x14ac:dyDescent="0.75">
      <c r="A42" s="390"/>
      <c r="B42" s="396" t="str">
        <f>IF($R42="","",ROUND(_xlfn.NORM.INV(ABS(VLOOKUP($T$1,VLookups!$A$43:$B$44,2,FALSE)-B$2),$N42,$R42),0))</f>
        <v/>
      </c>
      <c r="C42" s="403" t="str">
        <f>IF(OR(D41="",B42=""),"",WORKDAY(C41,B41,$B$109:$B$148))</f>
        <v/>
      </c>
      <c r="D42" s="404" t="str">
        <f>IFERROR(IF(B42="","",WORKDAY(C42,B42-1,$B$109:$B$148)),"")</f>
        <v/>
      </c>
      <c r="E42" s="109"/>
      <c r="F42" s="117"/>
      <c r="G42" s="122" t="str">
        <f t="shared" si="30"/>
        <v/>
      </c>
      <c r="H42" s="95"/>
      <c r="I42" s="122" t="str">
        <f t="shared" si="31"/>
        <v/>
      </c>
      <c r="J42" s="117"/>
      <c r="K42" s="110"/>
      <c r="L42" s="124" t="str">
        <f t="shared" si="0"/>
        <v/>
      </c>
      <c r="M42" s="124" t="str">
        <f t="shared" si="1"/>
        <v/>
      </c>
      <c r="N42" s="73" t="str">
        <f t="shared" si="32"/>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0"/>
        <v/>
      </c>
      <c r="AE42" s="49" t="str">
        <f t="shared" si="100"/>
        <v/>
      </c>
      <c r="AF42" s="49" t="str">
        <f t="shared" si="100"/>
        <v/>
      </c>
      <c r="AG42" s="49" t="str">
        <f t="shared" si="100"/>
        <v/>
      </c>
      <c r="AH42" s="49" t="str">
        <f t="shared" si="100"/>
        <v/>
      </c>
      <c r="AI42" s="49" t="str">
        <f t="shared" si="100"/>
        <v/>
      </c>
      <c r="AJ42" s="49" t="str">
        <f t="shared" si="100"/>
        <v/>
      </c>
      <c r="AK42" s="49" t="str">
        <f t="shared" si="100"/>
        <v/>
      </c>
      <c r="AL42" s="49" t="str">
        <f t="shared" si="100"/>
        <v/>
      </c>
      <c r="AM42" s="49" t="str">
        <f t="shared" si="100"/>
        <v/>
      </c>
      <c r="AN42" s="49" t="str">
        <f t="shared" si="100"/>
        <v/>
      </c>
      <c r="AO42" s="49" t="str">
        <f t="shared" si="100"/>
        <v/>
      </c>
      <c r="AP42" s="49" t="str">
        <f t="shared" si="100"/>
        <v/>
      </c>
      <c r="AQ42" s="49" t="str">
        <f t="shared" si="100"/>
        <v/>
      </c>
      <c r="AR42" s="49" t="str">
        <f t="shared" si="100"/>
        <v/>
      </c>
      <c r="AS42" s="49" t="str">
        <f t="shared" si="100"/>
        <v/>
      </c>
      <c r="AT42" s="49" t="str">
        <f t="shared" si="96"/>
        <v/>
      </c>
      <c r="AU42" s="49" t="str">
        <f t="shared" si="96"/>
        <v/>
      </c>
      <c r="AV42" s="49" t="str">
        <f t="shared" si="96"/>
        <v/>
      </c>
      <c r="AW42" s="49" t="str">
        <f t="shared" si="96"/>
        <v/>
      </c>
      <c r="AX42" s="49" t="str">
        <f t="shared" si="96"/>
        <v/>
      </c>
      <c r="AY42" s="49" t="str">
        <f t="shared" si="96"/>
        <v/>
      </c>
      <c r="AZ42" s="49" t="str">
        <f t="shared" si="96"/>
        <v/>
      </c>
      <c r="BA42" s="49" t="str">
        <f t="shared" si="96"/>
        <v/>
      </c>
      <c r="BB42" s="49" t="str">
        <f t="shared" si="96"/>
        <v/>
      </c>
      <c r="BC42" s="49" t="str">
        <f t="shared" si="96"/>
        <v/>
      </c>
      <c r="BD42" s="49" t="str">
        <f t="shared" si="96"/>
        <v/>
      </c>
      <c r="BE42" s="49" t="str">
        <f t="shared" si="96"/>
        <v/>
      </c>
      <c r="BF42" s="49" t="str">
        <f t="shared" si="96"/>
        <v/>
      </c>
      <c r="BG42" s="49" t="str">
        <f t="shared" si="96"/>
        <v/>
      </c>
      <c r="BH42" s="49" t="str">
        <f t="shared" si="96"/>
        <v/>
      </c>
      <c r="BI42" s="49" t="str">
        <f t="shared" si="97"/>
        <v/>
      </c>
      <c r="BJ42" s="49" t="str">
        <f t="shared" si="97"/>
        <v/>
      </c>
      <c r="BK42" s="49" t="str">
        <f t="shared" si="97"/>
        <v/>
      </c>
      <c r="BL42" s="49" t="str">
        <f t="shared" si="97"/>
        <v/>
      </c>
      <c r="BM42" s="49" t="str">
        <f t="shared" si="97"/>
        <v/>
      </c>
      <c r="BN42" s="49" t="str">
        <f t="shared" si="97"/>
        <v/>
      </c>
      <c r="BO42" s="49" t="str">
        <f t="shared" si="97"/>
        <v/>
      </c>
      <c r="BP42" s="49" t="str">
        <f t="shared" si="97"/>
        <v/>
      </c>
      <c r="BQ42" s="49" t="str">
        <f t="shared" si="97"/>
        <v/>
      </c>
      <c r="BR42" s="49" t="str">
        <f t="shared" si="97"/>
        <v/>
      </c>
      <c r="BS42" s="49" t="str">
        <f t="shared" si="97"/>
        <v/>
      </c>
      <c r="BT42" s="49" t="str">
        <f t="shared" si="97"/>
        <v/>
      </c>
      <c r="BU42" s="49" t="str">
        <f t="shared" si="97"/>
        <v/>
      </c>
      <c r="BV42" s="49" t="str">
        <f t="shared" si="97"/>
        <v/>
      </c>
      <c r="BW42" s="49" t="str">
        <f t="shared" si="97"/>
        <v/>
      </c>
      <c r="BX42" s="49" t="str">
        <f t="shared" si="97"/>
        <v/>
      </c>
      <c r="BY42" s="49" t="str">
        <f t="shared" si="95"/>
        <v/>
      </c>
      <c r="BZ42" s="49" t="str">
        <f t="shared" si="95"/>
        <v/>
      </c>
      <c r="CA42" s="49" t="str">
        <f t="shared" si="95"/>
        <v/>
      </c>
      <c r="CB42" s="49" t="str">
        <f t="shared" si="95"/>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8"/>
        <v/>
      </c>
      <c r="CK42" s="49" t="str">
        <f t="shared" si="98"/>
        <v/>
      </c>
      <c r="CL42" s="49" t="str">
        <f t="shared" si="98"/>
        <v/>
      </c>
      <c r="CM42" s="49" t="str">
        <f t="shared" si="98"/>
        <v/>
      </c>
      <c r="CN42" s="49" t="str">
        <f t="shared" si="98"/>
        <v/>
      </c>
      <c r="CO42" s="49" t="str">
        <f t="shared" si="98"/>
        <v/>
      </c>
      <c r="CP42" s="49" t="str">
        <f t="shared" si="98"/>
        <v/>
      </c>
      <c r="CQ42" s="49" t="str">
        <f t="shared" si="98"/>
        <v/>
      </c>
      <c r="CR42" s="49" t="str">
        <f t="shared" si="98"/>
        <v/>
      </c>
      <c r="CS42" s="49" t="str">
        <f t="shared" si="98"/>
        <v/>
      </c>
      <c r="CT42" s="49" t="str">
        <f t="shared" si="98"/>
        <v/>
      </c>
      <c r="CU42" s="49" t="str">
        <f t="shared" si="98"/>
        <v/>
      </c>
      <c r="CV42" s="49" t="str">
        <f t="shared" si="98"/>
        <v/>
      </c>
      <c r="CW42" s="49" t="str">
        <f t="shared" si="98"/>
        <v/>
      </c>
      <c r="CX42" s="49" t="str">
        <f t="shared" si="98"/>
        <v/>
      </c>
      <c r="CY42" s="49" t="str">
        <f t="shared" si="98"/>
        <v/>
      </c>
      <c r="CZ42" s="49" t="str">
        <f t="shared" si="99"/>
        <v/>
      </c>
      <c r="DA42" s="49" t="str">
        <f t="shared" si="99"/>
        <v/>
      </c>
      <c r="DB42" s="49" t="str">
        <f t="shared" si="99"/>
        <v/>
      </c>
      <c r="DC42" s="49" t="str">
        <f t="shared" si="99"/>
        <v/>
      </c>
      <c r="DD42" s="49" t="str">
        <f t="shared" si="99"/>
        <v/>
      </c>
      <c r="DE42" s="49" t="str">
        <f t="shared" si="99"/>
        <v/>
      </c>
      <c r="DF42" s="49" t="str">
        <f t="shared" si="99"/>
        <v/>
      </c>
      <c r="DG42" s="49" t="str">
        <f t="shared" si="99"/>
        <v/>
      </c>
      <c r="DH42" s="49" t="str">
        <f t="shared" si="99"/>
        <v/>
      </c>
      <c r="DI42" s="49" t="str">
        <f t="shared" si="99"/>
        <v/>
      </c>
      <c r="DJ42" s="49" t="str">
        <f t="shared" si="99"/>
        <v/>
      </c>
      <c r="DK42" s="49" t="str">
        <f t="shared" si="99"/>
        <v/>
      </c>
      <c r="DL42" s="49" t="str">
        <f t="shared" si="99"/>
        <v/>
      </c>
      <c r="DM42" s="49" t="str">
        <f t="shared" si="99"/>
        <v/>
      </c>
      <c r="DN42" s="49" t="str">
        <f t="shared" si="99"/>
        <v/>
      </c>
      <c r="DO42" s="49" t="str">
        <f t="shared" si="99"/>
        <v/>
      </c>
      <c r="DP42" s="49" t="str">
        <f t="shared" si="82"/>
        <v/>
      </c>
      <c r="DQ42" s="49" t="str">
        <f t="shared" si="70"/>
        <v/>
      </c>
      <c r="DR42" s="49" t="str">
        <f t="shared" si="70"/>
        <v/>
      </c>
      <c r="DS42" s="49" t="str">
        <f t="shared" si="70"/>
        <v/>
      </c>
      <c r="DT42" s="49" t="str">
        <f t="shared" si="70"/>
        <v/>
      </c>
      <c r="DU42" s="49" t="str">
        <f t="shared" si="70"/>
        <v/>
      </c>
      <c r="DV42" s="49" t="str">
        <f t="shared" si="70"/>
        <v/>
      </c>
      <c r="DW42" s="49" t="str">
        <f t="shared" si="83"/>
        <v/>
      </c>
      <c r="DX42" s="49" t="str">
        <f t="shared" si="83"/>
        <v/>
      </c>
      <c r="DY42" s="49" t="str">
        <f t="shared" si="83"/>
        <v/>
      </c>
      <c r="DZ42" s="183" t="str">
        <f t="shared" si="35"/>
        <v/>
      </c>
      <c r="EA42" s="49" t="str">
        <f t="shared" si="94"/>
        <v/>
      </c>
      <c r="EB42" s="49" t="str">
        <f t="shared" si="94"/>
        <v/>
      </c>
      <c r="EC42" s="49" t="str">
        <f t="shared" si="94"/>
        <v/>
      </c>
      <c r="ED42" s="49" t="str">
        <f t="shared" si="94"/>
        <v/>
      </c>
      <c r="EE42" s="49" t="str">
        <f t="shared" si="94"/>
        <v/>
      </c>
      <c r="EF42" s="49" t="str">
        <f t="shared" si="94"/>
        <v/>
      </c>
      <c r="EG42" s="49" t="str">
        <f t="shared" si="94"/>
        <v/>
      </c>
      <c r="EH42" s="49" t="str">
        <f t="shared" si="94"/>
        <v/>
      </c>
      <c r="EI42" s="49" t="str">
        <f t="shared" si="94"/>
        <v/>
      </c>
      <c r="EJ42" s="49" t="str">
        <f t="shared" si="94"/>
        <v/>
      </c>
      <c r="EK42" s="49" t="str">
        <f t="shared" si="94"/>
        <v/>
      </c>
      <c r="EL42" s="49" t="str">
        <f t="shared" si="94"/>
        <v/>
      </c>
      <c r="EM42" s="49" t="str">
        <f t="shared" si="94"/>
        <v/>
      </c>
      <c r="EN42" s="49" t="str">
        <f t="shared" si="94"/>
        <v/>
      </c>
      <c r="EO42" s="49" t="str">
        <f t="shared" si="94"/>
        <v/>
      </c>
      <c r="EP42" s="49" t="str">
        <f t="shared" si="84"/>
        <v/>
      </c>
      <c r="EQ42" s="49" t="str">
        <f t="shared" si="84"/>
        <v/>
      </c>
      <c r="ER42" s="49" t="str">
        <f t="shared" si="84"/>
        <v/>
      </c>
      <c r="ES42" s="49" t="str">
        <f t="shared" si="84"/>
        <v/>
      </c>
      <c r="ET42" s="49" t="str">
        <f t="shared" si="84"/>
        <v/>
      </c>
      <c r="EU42" s="49" t="str">
        <f t="shared" si="84"/>
        <v/>
      </c>
      <c r="EV42" s="49" t="str">
        <f t="shared" si="84"/>
        <v/>
      </c>
      <c r="EW42" s="49" t="str">
        <f t="shared" si="84"/>
        <v/>
      </c>
      <c r="EX42" s="49" t="str">
        <f t="shared" si="84"/>
        <v/>
      </c>
      <c r="EY42" s="49" t="str">
        <f t="shared" si="84"/>
        <v/>
      </c>
      <c r="EZ42" s="49" t="str">
        <f t="shared" si="84"/>
        <v/>
      </c>
      <c r="FA42" s="49" t="str">
        <f t="shared" si="84"/>
        <v/>
      </c>
      <c r="FB42" s="49" t="str">
        <f t="shared" si="84"/>
        <v/>
      </c>
      <c r="FC42" s="49" t="str">
        <f t="shared" si="84"/>
        <v/>
      </c>
      <c r="FD42" s="49" t="str">
        <f t="shared" si="71"/>
        <v/>
      </c>
      <c r="FE42" s="49" t="str">
        <f t="shared" si="71"/>
        <v/>
      </c>
      <c r="FF42" s="49" t="str">
        <f t="shared" si="71"/>
        <v/>
      </c>
      <c r="FG42" s="49" t="str">
        <f t="shared" si="71"/>
        <v/>
      </c>
      <c r="FH42" s="49" t="str">
        <f t="shared" si="71"/>
        <v/>
      </c>
      <c r="FI42" s="49" t="str">
        <f t="shared" si="71"/>
        <v/>
      </c>
      <c r="FJ42" s="49" t="str">
        <f t="shared" si="71"/>
        <v/>
      </c>
      <c r="FK42" s="49" t="str">
        <f t="shared" si="71"/>
        <v/>
      </c>
      <c r="FL42" s="49" t="str">
        <f t="shared" si="71"/>
        <v/>
      </c>
      <c r="FM42" s="49" t="str">
        <f t="shared" si="71"/>
        <v/>
      </c>
      <c r="FN42" s="49" t="str">
        <f t="shared" si="71"/>
        <v/>
      </c>
      <c r="FO42" s="49" t="str">
        <f t="shared" si="71"/>
        <v/>
      </c>
      <c r="FP42" s="49" t="str">
        <f t="shared" si="71"/>
        <v/>
      </c>
      <c r="FQ42" s="49" t="str">
        <f t="shared" si="71"/>
        <v/>
      </c>
      <c r="FR42" s="49" t="str">
        <f t="shared" si="71"/>
        <v/>
      </c>
      <c r="FS42" s="49" t="str">
        <f t="shared" si="71"/>
        <v/>
      </c>
      <c r="FT42" s="49" t="str">
        <f t="shared" si="72"/>
        <v/>
      </c>
      <c r="FU42" s="49" t="str">
        <f t="shared" si="72"/>
        <v/>
      </c>
      <c r="FV42" s="49" t="str">
        <f t="shared" si="72"/>
        <v/>
      </c>
      <c r="FW42" s="49" t="str">
        <f t="shared" si="72"/>
        <v/>
      </c>
      <c r="FX42" s="49" t="str">
        <f t="shared" si="72"/>
        <v/>
      </c>
      <c r="FY42" s="49" t="str">
        <f t="shared" si="72"/>
        <v/>
      </c>
      <c r="FZ42" s="49" t="str">
        <f t="shared" si="72"/>
        <v/>
      </c>
      <c r="GA42" s="49" t="str">
        <f t="shared" si="72"/>
        <v/>
      </c>
      <c r="GB42" s="49" t="str">
        <f t="shared" si="72"/>
        <v/>
      </c>
      <c r="GC42" s="49" t="str">
        <f t="shared" si="72"/>
        <v/>
      </c>
      <c r="GD42" s="49" t="str">
        <f t="shared" si="72"/>
        <v/>
      </c>
      <c r="GE42" s="49" t="str">
        <f t="shared" si="72"/>
        <v/>
      </c>
      <c r="GF42" s="49" t="str">
        <f t="shared" si="72"/>
        <v/>
      </c>
      <c r="GG42" s="49" t="str">
        <f t="shared" si="72"/>
        <v/>
      </c>
      <c r="GH42" s="49" t="str">
        <f t="shared" si="72"/>
        <v/>
      </c>
      <c r="GI42" s="49" t="str">
        <f t="shared" si="72"/>
        <v/>
      </c>
      <c r="GJ42" s="49" t="str">
        <f t="shared" si="73"/>
        <v/>
      </c>
      <c r="GK42" s="49" t="str">
        <f t="shared" si="73"/>
        <v/>
      </c>
      <c r="GL42" s="49" t="str">
        <f t="shared" si="73"/>
        <v/>
      </c>
      <c r="GM42" s="49" t="str">
        <f t="shared" si="73"/>
        <v/>
      </c>
      <c r="GN42" s="49" t="str">
        <f t="shared" si="73"/>
        <v/>
      </c>
      <c r="GO42" s="49" t="str">
        <f t="shared" si="73"/>
        <v/>
      </c>
      <c r="GP42" s="49" t="str">
        <f t="shared" si="73"/>
        <v/>
      </c>
      <c r="GQ42" s="49" t="str">
        <f t="shared" si="73"/>
        <v/>
      </c>
      <c r="GR42" s="49" t="str">
        <f t="shared" si="73"/>
        <v/>
      </c>
      <c r="GS42" s="49" t="str">
        <f t="shared" si="73"/>
        <v/>
      </c>
      <c r="GT42" s="49" t="str">
        <f t="shared" si="73"/>
        <v/>
      </c>
      <c r="GU42" s="49" t="str">
        <f t="shared" si="73"/>
        <v/>
      </c>
      <c r="GV42" s="49" t="str">
        <f t="shared" si="73"/>
        <v/>
      </c>
      <c r="GW42" s="49" t="str">
        <f t="shared" si="73"/>
        <v/>
      </c>
      <c r="GX42" s="49" t="str">
        <f t="shared" si="73"/>
        <v/>
      </c>
      <c r="GY42" s="49" t="str">
        <f t="shared" si="73"/>
        <v/>
      </c>
      <c r="GZ42" s="49" t="str">
        <f t="shared" si="74"/>
        <v/>
      </c>
      <c r="HA42" s="49" t="str">
        <f t="shared" si="74"/>
        <v/>
      </c>
      <c r="HB42" s="49" t="str">
        <f t="shared" si="74"/>
        <v/>
      </c>
      <c r="HC42" s="49" t="str">
        <f t="shared" si="74"/>
        <v/>
      </c>
      <c r="HD42" s="49" t="str">
        <f t="shared" si="74"/>
        <v/>
      </c>
      <c r="HE42" s="49" t="str">
        <f t="shared" si="74"/>
        <v/>
      </c>
      <c r="HF42" s="49" t="str">
        <f t="shared" si="74"/>
        <v/>
      </c>
      <c r="HG42" s="49" t="str">
        <f t="shared" si="74"/>
        <v/>
      </c>
      <c r="HH42" s="49" t="str">
        <f t="shared" si="74"/>
        <v/>
      </c>
      <c r="HI42" s="49" t="str">
        <f t="shared" si="74"/>
        <v/>
      </c>
      <c r="HJ42" s="49" t="str">
        <f t="shared" si="74"/>
        <v/>
      </c>
      <c r="HK42" s="49" t="str">
        <f t="shared" si="74"/>
        <v/>
      </c>
      <c r="HL42" s="49" t="str">
        <f t="shared" si="74"/>
        <v/>
      </c>
      <c r="HM42" s="49" t="str">
        <f t="shared" si="74"/>
        <v/>
      </c>
      <c r="HN42" s="49" t="str">
        <f t="shared" si="74"/>
        <v/>
      </c>
      <c r="HO42" s="49" t="str">
        <f t="shared" si="74"/>
        <v/>
      </c>
      <c r="HP42" s="49" t="str">
        <f t="shared" si="75"/>
        <v/>
      </c>
      <c r="HQ42" s="49" t="str">
        <f t="shared" si="75"/>
        <v/>
      </c>
      <c r="HR42" s="49" t="str">
        <f t="shared" si="44"/>
        <v/>
      </c>
      <c r="HS42" s="49" t="str">
        <f t="shared" si="16"/>
        <v/>
      </c>
      <c r="HT42" s="49" t="str">
        <f t="shared" si="16"/>
        <v/>
      </c>
      <c r="HU42" s="49" t="str">
        <f t="shared" si="16"/>
        <v/>
      </c>
      <c r="HV42" s="49" t="str">
        <f t="shared" si="16"/>
        <v/>
      </c>
      <c r="HW42" s="169" t="e">
        <f t="shared" si="54"/>
        <v>#N/A</v>
      </c>
      <c r="HX42" s="169" t="e">
        <f t="shared" si="54"/>
        <v>#N/A</v>
      </c>
      <c r="HY42" s="169" t="e">
        <f t="shared" si="54"/>
        <v>#N/A</v>
      </c>
      <c r="HZ42" s="169" t="e">
        <f t="shared" si="54"/>
        <v>#N/A</v>
      </c>
      <c r="IA42" s="169" t="e">
        <f t="shared" si="54"/>
        <v>#N/A</v>
      </c>
      <c r="IB42" s="169" t="e">
        <f t="shared" si="54"/>
        <v>#N/A</v>
      </c>
      <c r="IC42" s="169" t="e">
        <f t="shared" si="54"/>
        <v>#N/A</v>
      </c>
      <c r="ID42" s="169" t="e">
        <f t="shared" si="54"/>
        <v>#N/A</v>
      </c>
      <c r="IE42" s="169" t="e">
        <f t="shared" si="54"/>
        <v>#N/A</v>
      </c>
      <c r="IF42" s="169" t="e">
        <f t="shared" si="54"/>
        <v>#N/A</v>
      </c>
      <c r="IG42" s="169" t="e">
        <f t="shared" si="54"/>
        <v>#N/A</v>
      </c>
      <c r="IH42" s="169" t="e">
        <f t="shared" si="54"/>
        <v>#N/A</v>
      </c>
      <c r="II42" s="169" t="e">
        <f t="shared" si="54"/>
        <v>#N/A</v>
      </c>
      <c r="IJ42" s="169" t="e">
        <f t="shared" si="54"/>
        <v>#N/A</v>
      </c>
      <c r="IK42" s="169" t="e">
        <f t="shared" si="54"/>
        <v>#N/A</v>
      </c>
      <c r="IL42" s="169" t="e">
        <f t="shared" si="54"/>
        <v>#N/A</v>
      </c>
      <c r="IM42" s="169" t="e">
        <f t="shared" si="76"/>
        <v>#N/A</v>
      </c>
      <c r="IN42" s="169" t="e">
        <f t="shared" si="76"/>
        <v>#N/A</v>
      </c>
      <c r="IO42" s="169" t="e">
        <f t="shared" si="76"/>
        <v>#N/A</v>
      </c>
      <c r="IP42" s="169" t="e">
        <f t="shared" si="76"/>
        <v>#N/A</v>
      </c>
      <c r="IQ42" s="169" t="e">
        <f t="shared" si="76"/>
        <v>#N/A</v>
      </c>
      <c r="IR42" s="169" t="e">
        <f t="shared" si="76"/>
        <v>#N/A</v>
      </c>
      <c r="IS42" s="169" t="e">
        <f t="shared" si="76"/>
        <v>#N/A</v>
      </c>
      <c r="IT42" s="169" t="e">
        <f t="shared" si="76"/>
        <v>#N/A</v>
      </c>
      <c r="IU42" s="169" t="e">
        <f t="shared" si="76"/>
        <v>#N/A</v>
      </c>
      <c r="IV42" s="169" t="e">
        <f t="shared" si="76"/>
        <v>#N/A</v>
      </c>
      <c r="IW42" s="169" t="e">
        <f t="shared" si="76"/>
        <v>#N/A</v>
      </c>
      <c r="IX42" s="169" t="e">
        <f t="shared" si="76"/>
        <v>#N/A</v>
      </c>
      <c r="IY42" s="169" t="e">
        <f t="shared" si="76"/>
        <v>#N/A</v>
      </c>
      <c r="IZ42" s="169" t="e">
        <f t="shared" si="76"/>
        <v>#N/A</v>
      </c>
      <c r="JA42" s="169" t="e">
        <f t="shared" si="76"/>
        <v>#N/A</v>
      </c>
      <c r="JB42" s="169" t="e">
        <f t="shared" si="76"/>
        <v>#N/A</v>
      </c>
      <c r="JC42" s="169" t="e">
        <f t="shared" si="85"/>
        <v>#N/A</v>
      </c>
      <c r="JD42" s="169" t="e">
        <f t="shared" si="85"/>
        <v>#N/A</v>
      </c>
      <c r="JE42" s="169" t="e">
        <f t="shared" si="86"/>
        <v>#N/A</v>
      </c>
      <c r="JF42" s="169" t="e">
        <f t="shared" si="86"/>
        <v>#N/A</v>
      </c>
      <c r="JG42" s="169" t="e">
        <f t="shared" si="86"/>
        <v>#N/A</v>
      </c>
      <c r="JH42" s="169" t="e">
        <f t="shared" si="86"/>
        <v>#N/A</v>
      </c>
      <c r="JI42" s="169" t="e">
        <f t="shared" si="86"/>
        <v>#N/A</v>
      </c>
      <c r="JJ42" s="169" t="e">
        <f t="shared" si="86"/>
        <v>#N/A</v>
      </c>
      <c r="JK42" s="169" t="e">
        <f t="shared" si="86"/>
        <v>#N/A</v>
      </c>
      <c r="JL42" s="169" t="e">
        <f t="shared" si="86"/>
        <v>#N/A</v>
      </c>
      <c r="JM42" s="169" t="e">
        <f t="shared" si="86"/>
        <v>#N/A</v>
      </c>
      <c r="JN42" s="169" t="e">
        <f t="shared" si="86"/>
        <v>#N/A</v>
      </c>
      <c r="JO42" s="169" t="e">
        <f t="shared" si="86"/>
        <v>#N/A</v>
      </c>
      <c r="JP42" s="169" t="e">
        <f t="shared" si="86"/>
        <v>#N/A</v>
      </c>
      <c r="JQ42" s="169" t="e">
        <f t="shared" si="86"/>
        <v>#N/A</v>
      </c>
      <c r="JR42" s="169" t="e">
        <f t="shared" si="86"/>
        <v>#N/A</v>
      </c>
      <c r="JS42" s="169" t="e">
        <f t="shared" si="86"/>
        <v>#N/A</v>
      </c>
      <c r="JT42" s="169" t="e">
        <f t="shared" si="77"/>
        <v>#N/A</v>
      </c>
      <c r="JU42" s="169" t="e">
        <f t="shared" si="77"/>
        <v>#N/A</v>
      </c>
      <c r="JV42" s="169" t="e">
        <f t="shared" si="77"/>
        <v>#N/A</v>
      </c>
      <c r="JW42" s="169" t="e">
        <f t="shared" si="77"/>
        <v>#N/A</v>
      </c>
      <c r="JX42" s="169" t="e">
        <f t="shared" si="77"/>
        <v>#N/A</v>
      </c>
      <c r="JY42" s="169" t="e">
        <f t="shared" si="77"/>
        <v>#N/A</v>
      </c>
      <c r="JZ42" s="169" t="e">
        <f t="shared" si="77"/>
        <v>#N/A</v>
      </c>
      <c r="KA42" s="169" t="e">
        <f t="shared" si="77"/>
        <v>#N/A</v>
      </c>
      <c r="KB42" s="169" t="e">
        <f t="shared" si="77"/>
        <v>#N/A</v>
      </c>
      <c r="KC42" s="169" t="e">
        <f t="shared" si="77"/>
        <v>#N/A</v>
      </c>
      <c r="KD42" s="169" t="e">
        <f t="shared" si="77"/>
        <v>#N/A</v>
      </c>
      <c r="KE42" s="169" t="e">
        <f t="shared" si="77"/>
        <v>#N/A</v>
      </c>
      <c r="KF42" s="169" t="e">
        <f t="shared" si="77"/>
        <v>#N/A</v>
      </c>
      <c r="KG42" s="169" t="e">
        <f t="shared" si="77"/>
        <v>#N/A</v>
      </c>
      <c r="KH42" s="169" t="e">
        <f t="shared" si="77"/>
        <v>#N/A</v>
      </c>
      <c r="KI42" s="169" t="e">
        <f t="shared" si="77"/>
        <v>#N/A</v>
      </c>
      <c r="KJ42" s="169" t="e">
        <f t="shared" si="87"/>
        <v>#N/A</v>
      </c>
      <c r="KK42" s="169" t="e">
        <f t="shared" si="87"/>
        <v>#N/A</v>
      </c>
      <c r="KL42" s="169" t="e">
        <f t="shared" si="87"/>
        <v>#N/A</v>
      </c>
      <c r="KM42" s="169" t="e">
        <f t="shared" si="87"/>
        <v>#N/A</v>
      </c>
      <c r="KN42" s="169" t="e">
        <f t="shared" si="87"/>
        <v>#N/A</v>
      </c>
      <c r="KO42" s="169" t="e">
        <f t="shared" si="87"/>
        <v>#N/A</v>
      </c>
      <c r="KP42" s="169" t="e">
        <f t="shared" si="87"/>
        <v>#N/A</v>
      </c>
      <c r="KQ42" s="169" t="e">
        <f t="shared" si="87"/>
        <v>#N/A</v>
      </c>
      <c r="KR42" s="169" t="e">
        <f t="shared" si="87"/>
        <v>#N/A</v>
      </c>
      <c r="KS42" s="169" t="e">
        <f t="shared" si="87"/>
        <v>#N/A</v>
      </c>
      <c r="KT42" s="169" t="e">
        <f t="shared" si="87"/>
        <v>#N/A</v>
      </c>
      <c r="KU42" s="169" t="e">
        <f t="shared" si="87"/>
        <v>#N/A</v>
      </c>
      <c r="KV42" s="169" t="e">
        <f t="shared" si="87"/>
        <v>#N/A</v>
      </c>
      <c r="KW42" s="169" t="e">
        <f t="shared" si="87"/>
        <v>#N/A</v>
      </c>
      <c r="KX42" s="169" t="e">
        <f t="shared" si="87"/>
        <v>#N/A</v>
      </c>
      <c r="KY42" s="169" t="e">
        <f t="shared" si="87"/>
        <v>#N/A</v>
      </c>
      <c r="KZ42" s="169" t="e">
        <f t="shared" si="78"/>
        <v>#N/A</v>
      </c>
      <c r="LA42" s="169" t="e">
        <f t="shared" si="78"/>
        <v>#N/A</v>
      </c>
      <c r="LB42" s="169" t="e">
        <f t="shared" si="78"/>
        <v>#N/A</v>
      </c>
      <c r="LC42" s="169" t="e">
        <f t="shared" si="78"/>
        <v>#N/A</v>
      </c>
      <c r="LD42" s="169" t="e">
        <f t="shared" si="78"/>
        <v>#N/A</v>
      </c>
      <c r="LE42" s="169" t="e">
        <f t="shared" si="78"/>
        <v>#N/A</v>
      </c>
      <c r="LF42" s="169" t="e">
        <f t="shared" si="78"/>
        <v>#N/A</v>
      </c>
      <c r="LG42" s="169" t="e">
        <f t="shared" si="78"/>
        <v>#N/A</v>
      </c>
      <c r="LH42" s="169" t="e">
        <f t="shared" si="78"/>
        <v>#N/A</v>
      </c>
      <c r="LI42" s="169" t="e">
        <f t="shared" si="78"/>
        <v>#N/A</v>
      </c>
      <c r="LJ42" s="169" t="e">
        <f t="shared" si="78"/>
        <v>#N/A</v>
      </c>
      <c r="LK42" s="169" t="e">
        <f t="shared" si="78"/>
        <v>#N/A</v>
      </c>
      <c r="LL42" s="169" t="e">
        <f t="shared" si="78"/>
        <v>#N/A</v>
      </c>
      <c r="LM42" s="169" t="e">
        <f t="shared" si="78"/>
        <v>#N/A</v>
      </c>
      <c r="LN42" s="169" t="e">
        <f t="shared" si="88"/>
        <v>#N/A</v>
      </c>
      <c r="LO42" s="169" t="e">
        <f t="shared" si="88"/>
        <v>#N/A</v>
      </c>
      <c r="LP42" s="169" t="e">
        <f t="shared" si="88"/>
        <v>#N/A</v>
      </c>
      <c r="LQ42" s="169" t="e">
        <f t="shared" si="89"/>
        <v>#N/A</v>
      </c>
      <c r="LR42" s="169" t="e">
        <f t="shared" si="89"/>
        <v>#N/A</v>
      </c>
      <c r="LS42" s="169" t="e">
        <f t="shared" si="89"/>
        <v>#N/A</v>
      </c>
      <c r="LT42" s="169" t="e">
        <f t="shared" si="89"/>
        <v>#N/A</v>
      </c>
      <c r="LU42" s="169" t="e">
        <f t="shared" si="89"/>
        <v>#N/A</v>
      </c>
      <c r="LV42" s="169" t="e">
        <f t="shared" si="89"/>
        <v>#N/A</v>
      </c>
      <c r="LW42" s="169" t="e">
        <f t="shared" si="89"/>
        <v>#N/A</v>
      </c>
      <c r="LX42" s="169" t="e">
        <f t="shared" si="89"/>
        <v>#N/A</v>
      </c>
      <c r="LY42" s="169" t="e">
        <f t="shared" si="89"/>
        <v>#N/A</v>
      </c>
      <c r="LZ42" s="169" t="e">
        <f t="shared" si="89"/>
        <v>#N/A</v>
      </c>
      <c r="MA42" s="169" t="e">
        <f t="shared" si="89"/>
        <v>#N/A</v>
      </c>
      <c r="MB42" s="169" t="e">
        <f t="shared" si="89"/>
        <v>#N/A</v>
      </c>
      <c r="MC42" s="169" t="e">
        <f t="shared" si="89"/>
        <v>#N/A</v>
      </c>
      <c r="MD42" s="169" t="e">
        <f t="shared" si="89"/>
        <v>#N/A</v>
      </c>
      <c r="ME42" s="169" t="e">
        <f t="shared" si="89"/>
        <v>#N/A</v>
      </c>
      <c r="MF42" s="169" t="e">
        <f t="shared" si="79"/>
        <v>#N/A</v>
      </c>
      <c r="MG42" s="169" t="e">
        <f t="shared" si="79"/>
        <v>#N/A</v>
      </c>
      <c r="MH42" s="169" t="e">
        <f t="shared" si="79"/>
        <v>#N/A</v>
      </c>
      <c r="MI42" s="169" t="e">
        <f t="shared" si="79"/>
        <v>#N/A</v>
      </c>
      <c r="MJ42" s="169" t="e">
        <f t="shared" si="79"/>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90"/>
        <v>#N/A</v>
      </c>
      <c r="MW42" s="169" t="e">
        <f t="shared" si="90"/>
        <v>#N/A</v>
      </c>
      <c r="MX42" s="169" t="e">
        <f t="shared" si="90"/>
        <v>#N/A</v>
      </c>
      <c r="MY42" s="169" t="e">
        <f t="shared" si="90"/>
        <v>#N/A</v>
      </c>
      <c r="MZ42" s="169" t="e">
        <f t="shared" si="90"/>
        <v>#N/A</v>
      </c>
      <c r="NA42" s="169" t="e">
        <f t="shared" si="90"/>
        <v>#N/A</v>
      </c>
      <c r="NB42" s="169" t="e">
        <f t="shared" si="90"/>
        <v>#N/A</v>
      </c>
      <c r="NC42" s="169" t="e">
        <f t="shared" si="90"/>
        <v>#N/A</v>
      </c>
      <c r="ND42" s="169" t="e">
        <f t="shared" si="90"/>
        <v>#N/A</v>
      </c>
      <c r="NE42" s="169" t="e">
        <f t="shared" si="90"/>
        <v>#N/A</v>
      </c>
      <c r="NF42" s="169" t="e">
        <f t="shared" si="90"/>
        <v>#N/A</v>
      </c>
      <c r="NG42" s="169" t="e">
        <f t="shared" si="90"/>
        <v>#N/A</v>
      </c>
      <c r="NH42" s="169" t="e">
        <f t="shared" si="90"/>
        <v>#N/A</v>
      </c>
      <c r="NI42" s="169" t="e">
        <f t="shared" si="90"/>
        <v>#N/A</v>
      </c>
      <c r="NJ42" s="169" t="e">
        <f t="shared" si="90"/>
        <v>#N/A</v>
      </c>
      <c r="NK42" s="169" t="e">
        <f t="shared" si="90"/>
        <v>#N/A</v>
      </c>
      <c r="NL42" s="169" t="e">
        <f t="shared" si="80"/>
        <v>#N/A</v>
      </c>
      <c r="NM42" s="169" t="e">
        <f t="shared" si="80"/>
        <v>#N/A</v>
      </c>
      <c r="NN42" s="169" t="e">
        <f t="shared" si="80"/>
        <v>#N/A</v>
      </c>
      <c r="NO42" s="169" t="e">
        <f t="shared" si="80"/>
        <v>#N/A</v>
      </c>
      <c r="NP42" s="169" t="e">
        <f t="shared" si="80"/>
        <v>#N/A</v>
      </c>
      <c r="NQ42" s="169" t="e">
        <f t="shared" si="80"/>
        <v>#N/A</v>
      </c>
      <c r="NR42" s="169" t="e">
        <f t="shared" si="80"/>
        <v>#N/A</v>
      </c>
      <c r="NS42" s="169" t="e">
        <f t="shared" si="80"/>
        <v>#N/A</v>
      </c>
      <c r="NT42" s="169" t="e">
        <f t="shared" si="80"/>
        <v>#N/A</v>
      </c>
      <c r="NU42" s="169" t="e">
        <f t="shared" si="80"/>
        <v>#N/A</v>
      </c>
      <c r="NV42" s="169" t="e">
        <f t="shared" si="80"/>
        <v>#N/A</v>
      </c>
      <c r="NW42" s="169" t="e">
        <f t="shared" si="80"/>
        <v>#N/A</v>
      </c>
      <c r="NX42" s="169" t="e">
        <f t="shared" si="80"/>
        <v>#N/A</v>
      </c>
      <c r="NY42" s="169" t="e">
        <f t="shared" si="80"/>
        <v>#N/A</v>
      </c>
      <c r="NZ42" s="169" t="e">
        <f t="shared" si="91"/>
        <v>#N/A</v>
      </c>
      <c r="OA42" s="169" t="e">
        <f t="shared" si="91"/>
        <v>#N/A</v>
      </c>
      <c r="OB42" s="169" t="e">
        <f t="shared" si="91"/>
        <v>#N/A</v>
      </c>
      <c r="OC42" s="169" t="e">
        <f t="shared" si="92"/>
        <v>#N/A</v>
      </c>
      <c r="OD42" s="169" t="e">
        <f t="shared" si="92"/>
        <v>#N/A</v>
      </c>
      <c r="OE42" s="169" t="e">
        <f t="shared" si="92"/>
        <v>#N/A</v>
      </c>
      <c r="OF42" s="169" t="e">
        <f t="shared" si="92"/>
        <v>#N/A</v>
      </c>
      <c r="OG42" s="169" t="e">
        <f t="shared" si="92"/>
        <v>#N/A</v>
      </c>
      <c r="OH42" s="169" t="e">
        <f t="shared" si="92"/>
        <v>#N/A</v>
      </c>
      <c r="OI42" s="169" t="e">
        <f t="shared" si="92"/>
        <v>#N/A</v>
      </c>
      <c r="OJ42" s="169" t="e">
        <f t="shared" si="92"/>
        <v>#N/A</v>
      </c>
      <c r="OK42" s="169" t="e">
        <f t="shared" si="92"/>
        <v>#N/A</v>
      </c>
      <c r="OL42" s="169" t="e">
        <f t="shared" si="92"/>
        <v>#N/A</v>
      </c>
      <c r="OM42" s="169" t="e">
        <f t="shared" si="92"/>
        <v>#N/A</v>
      </c>
      <c r="ON42" s="169" t="e">
        <f t="shared" si="92"/>
        <v>#N/A</v>
      </c>
      <c r="OO42" s="169" t="e">
        <f t="shared" si="92"/>
        <v>#N/A</v>
      </c>
      <c r="OP42" s="169" t="e">
        <f t="shared" si="92"/>
        <v>#N/A</v>
      </c>
      <c r="OQ42" s="169" t="e">
        <f t="shared" si="92"/>
        <v>#N/A</v>
      </c>
      <c r="OR42" s="169" t="e">
        <f t="shared" si="81"/>
        <v>#N/A</v>
      </c>
      <c r="OS42" s="169" t="e">
        <f t="shared" si="81"/>
        <v>#N/A</v>
      </c>
      <c r="OT42" s="169" t="e">
        <f t="shared" si="81"/>
        <v>#N/A</v>
      </c>
      <c r="OU42" s="169" t="e">
        <f t="shared" si="81"/>
        <v>#N/A</v>
      </c>
      <c r="OV42" s="169" t="e">
        <f t="shared" si="81"/>
        <v>#N/A</v>
      </c>
      <c r="OW42" s="169" t="e">
        <f t="shared" si="81"/>
        <v>#N/A</v>
      </c>
      <c r="OX42" s="169" t="e">
        <f t="shared" si="81"/>
        <v>#N/A</v>
      </c>
      <c r="OY42" s="169" t="e">
        <f t="shared" si="81"/>
        <v>#N/A</v>
      </c>
      <c r="OZ42" s="169" t="e">
        <f t="shared" si="81"/>
        <v>#N/A</v>
      </c>
      <c r="PA42" s="169" t="e">
        <f t="shared" si="81"/>
        <v>#N/A</v>
      </c>
      <c r="PB42" s="169" t="e">
        <f t="shared" si="81"/>
        <v>#N/A</v>
      </c>
      <c r="PC42" s="169" t="e">
        <f t="shared" si="81"/>
        <v>#N/A</v>
      </c>
      <c r="PD42" s="169" t="e">
        <f t="shared" si="81"/>
        <v>#N/A</v>
      </c>
      <c r="PE42" s="169" t="e">
        <f t="shared" si="81"/>
        <v>#N/A</v>
      </c>
      <c r="PF42" s="169" t="e">
        <f t="shared" si="81"/>
        <v>#N/A</v>
      </c>
      <c r="PG42" s="169" t="e">
        <f t="shared" si="81"/>
        <v>#N/A</v>
      </c>
      <c r="PH42" s="169" t="e">
        <f t="shared" si="93"/>
        <v>#N/A</v>
      </c>
      <c r="PI42" s="169" t="e">
        <f t="shared" si="93"/>
        <v>#N/A</v>
      </c>
      <c r="PJ42" s="169" t="e">
        <f t="shared" si="93"/>
        <v>#N/A</v>
      </c>
      <c r="PK42" s="169" t="e">
        <f t="shared" si="93"/>
        <v>#N/A</v>
      </c>
      <c r="PL42" s="169" t="e">
        <f t="shared" si="93"/>
        <v>#N/A</v>
      </c>
      <c r="PM42" s="169" t="e">
        <f t="shared" si="93"/>
        <v>#N/A</v>
      </c>
      <c r="PN42" s="169" t="e">
        <f t="shared" si="93"/>
        <v>#N/A</v>
      </c>
      <c r="PO42" s="169" t="e">
        <f t="shared" si="93"/>
        <v>#N/A</v>
      </c>
    </row>
    <row r="43" spans="1:431" hidden="1" x14ac:dyDescent="0.75">
      <c r="A43" s="390"/>
      <c r="B43" s="396" t="str">
        <f>IF($R43="","",ROUND(_xlfn.NORM.INV(ABS(VLOOKUP($T$1,VLookups!$A$43:$B$44,2,FALSE)-B$2),$N43,$R43),0))</f>
        <v/>
      </c>
      <c r="C43" s="403" t="str">
        <f>IF(OR(D42="",B43=""),"",WORKDAY(C42,B42,$B$109:$B$148))</f>
        <v/>
      </c>
      <c r="D43" s="404" t="str">
        <f>IFERROR(IF(B43="","",WORKDAY(C43,B43-1,$B$109:$B$148)),"")</f>
        <v/>
      </c>
      <c r="E43" s="109"/>
      <c r="F43" s="117"/>
      <c r="G43" s="122" t="str">
        <f t="shared" si="30"/>
        <v/>
      </c>
      <c r="H43" s="95"/>
      <c r="I43" s="122" t="str">
        <f t="shared" si="31"/>
        <v/>
      </c>
      <c r="J43" s="117"/>
      <c r="K43" s="110"/>
      <c r="L43" s="124" t="str">
        <f t="shared" si="0"/>
        <v/>
      </c>
      <c r="M43" s="124" t="str">
        <f t="shared" si="1"/>
        <v/>
      </c>
      <c r="N43" s="73" t="str">
        <f t="shared" si="32"/>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0"/>
        <v/>
      </c>
      <c r="AE43" s="49" t="str">
        <f t="shared" si="100"/>
        <v/>
      </c>
      <c r="AF43" s="49" t="str">
        <f t="shared" si="100"/>
        <v/>
      </c>
      <c r="AG43" s="49" t="str">
        <f t="shared" si="100"/>
        <v/>
      </c>
      <c r="AH43" s="49" t="str">
        <f t="shared" si="100"/>
        <v/>
      </c>
      <c r="AI43" s="49" t="str">
        <f t="shared" si="100"/>
        <v/>
      </c>
      <c r="AJ43" s="49" t="str">
        <f t="shared" si="100"/>
        <v/>
      </c>
      <c r="AK43" s="49" t="str">
        <f t="shared" si="100"/>
        <v/>
      </c>
      <c r="AL43" s="49" t="str">
        <f t="shared" si="100"/>
        <v/>
      </c>
      <c r="AM43" s="49" t="str">
        <f t="shared" si="100"/>
        <v/>
      </c>
      <c r="AN43" s="49" t="str">
        <f t="shared" si="100"/>
        <v/>
      </c>
      <c r="AO43" s="49" t="str">
        <f t="shared" si="100"/>
        <v/>
      </c>
      <c r="AP43" s="49" t="str">
        <f t="shared" si="100"/>
        <v/>
      </c>
      <c r="AQ43" s="49" t="str">
        <f t="shared" si="100"/>
        <v/>
      </c>
      <c r="AR43" s="49" t="str">
        <f t="shared" si="100"/>
        <v/>
      </c>
      <c r="AS43" s="49" t="str">
        <f t="shared" si="100"/>
        <v/>
      </c>
      <c r="AT43" s="49" t="str">
        <f t="shared" si="96"/>
        <v/>
      </c>
      <c r="AU43" s="49" t="str">
        <f t="shared" si="96"/>
        <v/>
      </c>
      <c r="AV43" s="49" t="str">
        <f t="shared" si="96"/>
        <v/>
      </c>
      <c r="AW43" s="49" t="str">
        <f t="shared" si="96"/>
        <v/>
      </c>
      <c r="AX43" s="49" t="str">
        <f t="shared" si="96"/>
        <v/>
      </c>
      <c r="AY43" s="49" t="str">
        <f t="shared" si="96"/>
        <v/>
      </c>
      <c r="AZ43" s="49" t="str">
        <f t="shared" si="96"/>
        <v/>
      </c>
      <c r="BA43" s="49" t="str">
        <f t="shared" si="96"/>
        <v/>
      </c>
      <c r="BB43" s="49" t="str">
        <f t="shared" si="96"/>
        <v/>
      </c>
      <c r="BC43" s="49" t="str">
        <f t="shared" si="96"/>
        <v/>
      </c>
      <c r="BD43" s="49" t="str">
        <f t="shared" si="96"/>
        <v/>
      </c>
      <c r="BE43" s="49" t="str">
        <f t="shared" si="96"/>
        <v/>
      </c>
      <c r="BF43" s="49" t="str">
        <f t="shared" si="96"/>
        <v/>
      </c>
      <c r="BG43" s="49" t="str">
        <f t="shared" si="96"/>
        <v/>
      </c>
      <c r="BH43" s="49" t="str">
        <f t="shared" si="96"/>
        <v/>
      </c>
      <c r="BI43" s="49" t="str">
        <f t="shared" si="97"/>
        <v/>
      </c>
      <c r="BJ43" s="49" t="str">
        <f t="shared" si="97"/>
        <v/>
      </c>
      <c r="BK43" s="49" t="str">
        <f t="shared" si="97"/>
        <v/>
      </c>
      <c r="BL43" s="49" t="str">
        <f t="shared" si="97"/>
        <v/>
      </c>
      <c r="BM43" s="49" t="str">
        <f t="shared" si="97"/>
        <v/>
      </c>
      <c r="BN43" s="49" t="str">
        <f t="shared" si="97"/>
        <v/>
      </c>
      <c r="BO43" s="49" t="str">
        <f t="shared" si="97"/>
        <v/>
      </c>
      <c r="BP43" s="49" t="str">
        <f t="shared" si="97"/>
        <v/>
      </c>
      <c r="BQ43" s="49" t="str">
        <f t="shared" si="97"/>
        <v/>
      </c>
      <c r="BR43" s="49" t="str">
        <f t="shared" si="97"/>
        <v/>
      </c>
      <c r="BS43" s="49" t="str">
        <f t="shared" si="97"/>
        <v/>
      </c>
      <c r="BT43" s="49" t="str">
        <f t="shared" si="97"/>
        <v/>
      </c>
      <c r="BU43" s="49" t="str">
        <f t="shared" si="97"/>
        <v/>
      </c>
      <c r="BV43" s="49" t="str">
        <f t="shared" si="97"/>
        <v/>
      </c>
      <c r="BW43" s="49" t="str">
        <f t="shared" si="97"/>
        <v/>
      </c>
      <c r="BX43" s="49" t="str">
        <f t="shared" si="97"/>
        <v/>
      </c>
      <c r="BY43" s="49" t="str">
        <f t="shared" si="95"/>
        <v/>
      </c>
      <c r="BZ43" s="49" t="str">
        <f t="shared" si="95"/>
        <v/>
      </c>
      <c r="CA43" s="49" t="str">
        <f t="shared" si="95"/>
        <v/>
      </c>
      <c r="CB43" s="49" t="str">
        <f t="shared" si="95"/>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8"/>
        <v/>
      </c>
      <c r="CK43" s="49" t="str">
        <f t="shared" si="98"/>
        <v/>
      </c>
      <c r="CL43" s="49" t="str">
        <f t="shared" si="98"/>
        <v/>
      </c>
      <c r="CM43" s="49" t="str">
        <f t="shared" si="98"/>
        <v/>
      </c>
      <c r="CN43" s="49" t="str">
        <f t="shared" si="98"/>
        <v/>
      </c>
      <c r="CO43" s="49" t="str">
        <f t="shared" si="98"/>
        <v/>
      </c>
      <c r="CP43" s="49" t="str">
        <f t="shared" si="98"/>
        <v/>
      </c>
      <c r="CQ43" s="49" t="str">
        <f t="shared" si="98"/>
        <v/>
      </c>
      <c r="CR43" s="49" t="str">
        <f t="shared" si="98"/>
        <v/>
      </c>
      <c r="CS43" s="49" t="str">
        <f t="shared" si="98"/>
        <v/>
      </c>
      <c r="CT43" s="49" t="str">
        <f t="shared" si="98"/>
        <v/>
      </c>
      <c r="CU43" s="49" t="str">
        <f t="shared" si="98"/>
        <v/>
      </c>
      <c r="CV43" s="49" t="str">
        <f t="shared" si="98"/>
        <v/>
      </c>
      <c r="CW43" s="49" t="str">
        <f t="shared" si="98"/>
        <v/>
      </c>
      <c r="CX43" s="49" t="str">
        <f t="shared" si="98"/>
        <v/>
      </c>
      <c r="CY43" s="49" t="str">
        <f t="shared" si="98"/>
        <v/>
      </c>
      <c r="CZ43" s="49" t="str">
        <f t="shared" si="99"/>
        <v/>
      </c>
      <c r="DA43" s="49" t="str">
        <f t="shared" si="99"/>
        <v/>
      </c>
      <c r="DB43" s="49" t="str">
        <f t="shared" si="99"/>
        <v/>
      </c>
      <c r="DC43" s="49" t="str">
        <f t="shared" si="99"/>
        <v/>
      </c>
      <c r="DD43" s="49" t="str">
        <f t="shared" si="99"/>
        <v/>
      </c>
      <c r="DE43" s="49" t="str">
        <f t="shared" si="99"/>
        <v/>
      </c>
      <c r="DF43" s="49" t="str">
        <f t="shared" si="99"/>
        <v/>
      </c>
      <c r="DG43" s="49" t="str">
        <f t="shared" si="99"/>
        <v/>
      </c>
      <c r="DH43" s="49" t="str">
        <f t="shared" si="99"/>
        <v/>
      </c>
      <c r="DI43" s="49" t="str">
        <f t="shared" si="99"/>
        <v/>
      </c>
      <c r="DJ43" s="49" t="str">
        <f t="shared" si="99"/>
        <v/>
      </c>
      <c r="DK43" s="49" t="str">
        <f t="shared" si="99"/>
        <v/>
      </c>
      <c r="DL43" s="49" t="str">
        <f t="shared" si="99"/>
        <v/>
      </c>
      <c r="DM43" s="49" t="str">
        <f t="shared" si="99"/>
        <v/>
      </c>
      <c r="DN43" s="49" t="str">
        <f t="shared" si="99"/>
        <v/>
      </c>
      <c r="DO43" s="49" t="str">
        <f t="shared" si="99"/>
        <v/>
      </c>
      <c r="DP43" s="49" t="str">
        <f t="shared" si="82"/>
        <v/>
      </c>
      <c r="DQ43" s="49" t="str">
        <f t="shared" si="70"/>
        <v/>
      </c>
      <c r="DR43" s="49" t="str">
        <f t="shared" si="70"/>
        <v/>
      </c>
      <c r="DS43" s="49" t="str">
        <f t="shared" si="70"/>
        <v/>
      </c>
      <c r="DT43" s="49" t="str">
        <f t="shared" si="70"/>
        <v/>
      </c>
      <c r="DU43" s="49" t="str">
        <f t="shared" si="70"/>
        <v/>
      </c>
      <c r="DV43" s="49" t="str">
        <f t="shared" si="70"/>
        <v/>
      </c>
      <c r="DW43" s="49" t="str">
        <f t="shared" si="83"/>
        <v/>
      </c>
      <c r="DX43" s="49" t="str">
        <f t="shared" si="83"/>
        <v/>
      </c>
      <c r="DY43" s="49" t="str">
        <f t="shared" si="83"/>
        <v/>
      </c>
      <c r="DZ43" s="183" t="str">
        <f t="shared" si="35"/>
        <v/>
      </c>
      <c r="EA43" s="49" t="str">
        <f t="shared" si="94"/>
        <v/>
      </c>
      <c r="EB43" s="49" t="str">
        <f t="shared" si="94"/>
        <v/>
      </c>
      <c r="EC43" s="49" t="str">
        <f t="shared" si="94"/>
        <v/>
      </c>
      <c r="ED43" s="49" t="str">
        <f t="shared" si="94"/>
        <v/>
      </c>
      <c r="EE43" s="49" t="str">
        <f t="shared" si="94"/>
        <v/>
      </c>
      <c r="EF43" s="49" t="str">
        <f t="shared" si="94"/>
        <v/>
      </c>
      <c r="EG43" s="49" t="str">
        <f t="shared" si="94"/>
        <v/>
      </c>
      <c r="EH43" s="49" t="str">
        <f t="shared" si="94"/>
        <v/>
      </c>
      <c r="EI43" s="49" t="str">
        <f t="shared" si="94"/>
        <v/>
      </c>
      <c r="EJ43" s="49" t="str">
        <f t="shared" si="94"/>
        <v/>
      </c>
      <c r="EK43" s="49" t="str">
        <f t="shared" si="94"/>
        <v/>
      </c>
      <c r="EL43" s="49" t="str">
        <f t="shared" si="94"/>
        <v/>
      </c>
      <c r="EM43" s="49" t="str">
        <f t="shared" si="94"/>
        <v/>
      </c>
      <c r="EN43" s="49" t="str">
        <f t="shared" si="94"/>
        <v/>
      </c>
      <c r="EO43" s="49" t="str">
        <f t="shared" si="94"/>
        <v/>
      </c>
      <c r="EP43" s="49" t="str">
        <f t="shared" si="84"/>
        <v/>
      </c>
      <c r="EQ43" s="49" t="str">
        <f t="shared" si="84"/>
        <v/>
      </c>
      <c r="ER43" s="49" t="str">
        <f t="shared" si="84"/>
        <v/>
      </c>
      <c r="ES43" s="49" t="str">
        <f t="shared" si="84"/>
        <v/>
      </c>
      <c r="ET43" s="49" t="str">
        <f t="shared" si="84"/>
        <v/>
      </c>
      <c r="EU43" s="49" t="str">
        <f t="shared" si="84"/>
        <v/>
      </c>
      <c r="EV43" s="49" t="str">
        <f t="shared" si="84"/>
        <v/>
      </c>
      <c r="EW43" s="49" t="str">
        <f t="shared" si="84"/>
        <v/>
      </c>
      <c r="EX43" s="49" t="str">
        <f t="shared" si="84"/>
        <v/>
      </c>
      <c r="EY43" s="49" t="str">
        <f t="shared" si="84"/>
        <v/>
      </c>
      <c r="EZ43" s="49" t="str">
        <f t="shared" si="84"/>
        <v/>
      </c>
      <c r="FA43" s="49" t="str">
        <f t="shared" si="84"/>
        <v/>
      </c>
      <c r="FB43" s="49" t="str">
        <f t="shared" si="84"/>
        <v/>
      </c>
      <c r="FC43" s="49" t="str">
        <f t="shared" si="84"/>
        <v/>
      </c>
      <c r="FD43" s="49" t="str">
        <f t="shared" si="71"/>
        <v/>
      </c>
      <c r="FE43" s="49" t="str">
        <f t="shared" si="71"/>
        <v/>
      </c>
      <c r="FF43" s="49" t="str">
        <f t="shared" si="71"/>
        <v/>
      </c>
      <c r="FG43" s="49" t="str">
        <f t="shared" si="71"/>
        <v/>
      </c>
      <c r="FH43" s="49" t="str">
        <f t="shared" si="71"/>
        <v/>
      </c>
      <c r="FI43" s="49" t="str">
        <f t="shared" si="71"/>
        <v/>
      </c>
      <c r="FJ43" s="49" t="str">
        <f t="shared" si="71"/>
        <v/>
      </c>
      <c r="FK43" s="49" t="str">
        <f t="shared" si="71"/>
        <v/>
      </c>
      <c r="FL43" s="49" t="str">
        <f t="shared" si="71"/>
        <v/>
      </c>
      <c r="FM43" s="49" t="str">
        <f t="shared" si="71"/>
        <v/>
      </c>
      <c r="FN43" s="49" t="str">
        <f t="shared" si="71"/>
        <v/>
      </c>
      <c r="FO43" s="49" t="str">
        <f t="shared" si="71"/>
        <v/>
      </c>
      <c r="FP43" s="49" t="str">
        <f t="shared" si="71"/>
        <v/>
      </c>
      <c r="FQ43" s="49" t="str">
        <f t="shared" si="71"/>
        <v/>
      </c>
      <c r="FR43" s="49" t="str">
        <f t="shared" si="71"/>
        <v/>
      </c>
      <c r="FS43" s="49" t="str">
        <f t="shared" si="71"/>
        <v/>
      </c>
      <c r="FT43" s="49" t="str">
        <f t="shared" si="72"/>
        <v/>
      </c>
      <c r="FU43" s="49" t="str">
        <f t="shared" si="72"/>
        <v/>
      </c>
      <c r="FV43" s="49" t="str">
        <f t="shared" si="72"/>
        <v/>
      </c>
      <c r="FW43" s="49" t="str">
        <f t="shared" si="72"/>
        <v/>
      </c>
      <c r="FX43" s="49" t="str">
        <f t="shared" si="72"/>
        <v/>
      </c>
      <c r="FY43" s="49" t="str">
        <f t="shared" si="72"/>
        <v/>
      </c>
      <c r="FZ43" s="49" t="str">
        <f t="shared" si="72"/>
        <v/>
      </c>
      <c r="GA43" s="49" t="str">
        <f t="shared" si="72"/>
        <v/>
      </c>
      <c r="GB43" s="49" t="str">
        <f t="shared" si="72"/>
        <v/>
      </c>
      <c r="GC43" s="49" t="str">
        <f t="shared" si="72"/>
        <v/>
      </c>
      <c r="GD43" s="49" t="str">
        <f t="shared" si="72"/>
        <v/>
      </c>
      <c r="GE43" s="49" t="str">
        <f t="shared" si="72"/>
        <v/>
      </c>
      <c r="GF43" s="49" t="str">
        <f t="shared" si="72"/>
        <v/>
      </c>
      <c r="GG43" s="49" t="str">
        <f t="shared" si="72"/>
        <v/>
      </c>
      <c r="GH43" s="49" t="str">
        <f t="shared" si="72"/>
        <v/>
      </c>
      <c r="GI43" s="49" t="str">
        <f t="shared" si="72"/>
        <v/>
      </c>
      <c r="GJ43" s="49" t="str">
        <f t="shared" si="73"/>
        <v/>
      </c>
      <c r="GK43" s="49" t="str">
        <f t="shared" si="73"/>
        <v/>
      </c>
      <c r="GL43" s="49" t="str">
        <f t="shared" si="73"/>
        <v/>
      </c>
      <c r="GM43" s="49" t="str">
        <f t="shared" si="73"/>
        <v/>
      </c>
      <c r="GN43" s="49" t="str">
        <f t="shared" si="73"/>
        <v/>
      </c>
      <c r="GO43" s="49" t="str">
        <f t="shared" si="73"/>
        <v/>
      </c>
      <c r="GP43" s="49" t="str">
        <f t="shared" si="73"/>
        <v/>
      </c>
      <c r="GQ43" s="49" t="str">
        <f t="shared" si="73"/>
        <v/>
      </c>
      <c r="GR43" s="49" t="str">
        <f t="shared" si="73"/>
        <v/>
      </c>
      <c r="GS43" s="49" t="str">
        <f t="shared" si="73"/>
        <v/>
      </c>
      <c r="GT43" s="49" t="str">
        <f t="shared" si="73"/>
        <v/>
      </c>
      <c r="GU43" s="49" t="str">
        <f t="shared" si="73"/>
        <v/>
      </c>
      <c r="GV43" s="49" t="str">
        <f t="shared" si="73"/>
        <v/>
      </c>
      <c r="GW43" s="49" t="str">
        <f t="shared" si="73"/>
        <v/>
      </c>
      <c r="GX43" s="49" t="str">
        <f t="shared" si="73"/>
        <v/>
      </c>
      <c r="GY43" s="49" t="str">
        <f t="shared" si="73"/>
        <v/>
      </c>
      <c r="GZ43" s="49" t="str">
        <f t="shared" si="74"/>
        <v/>
      </c>
      <c r="HA43" s="49" t="str">
        <f t="shared" si="74"/>
        <v/>
      </c>
      <c r="HB43" s="49" t="str">
        <f t="shared" si="74"/>
        <v/>
      </c>
      <c r="HC43" s="49" t="str">
        <f t="shared" si="74"/>
        <v/>
      </c>
      <c r="HD43" s="49" t="str">
        <f t="shared" si="74"/>
        <v/>
      </c>
      <c r="HE43" s="49" t="str">
        <f t="shared" si="74"/>
        <v/>
      </c>
      <c r="HF43" s="49" t="str">
        <f t="shared" si="74"/>
        <v/>
      </c>
      <c r="HG43" s="49" t="str">
        <f t="shared" si="74"/>
        <v/>
      </c>
      <c r="HH43" s="49" t="str">
        <f t="shared" si="74"/>
        <v/>
      </c>
      <c r="HI43" s="49" t="str">
        <f t="shared" si="74"/>
        <v/>
      </c>
      <c r="HJ43" s="49" t="str">
        <f t="shared" si="74"/>
        <v/>
      </c>
      <c r="HK43" s="49" t="str">
        <f t="shared" si="74"/>
        <v/>
      </c>
      <c r="HL43" s="49" t="str">
        <f t="shared" si="74"/>
        <v/>
      </c>
      <c r="HM43" s="49" t="str">
        <f t="shared" si="74"/>
        <v/>
      </c>
      <c r="HN43" s="49" t="str">
        <f t="shared" si="74"/>
        <v/>
      </c>
      <c r="HO43" s="49" t="str">
        <f t="shared" si="74"/>
        <v/>
      </c>
      <c r="HP43" s="49" t="str">
        <f t="shared" si="75"/>
        <v/>
      </c>
      <c r="HQ43" s="49" t="str">
        <f t="shared" si="75"/>
        <v/>
      </c>
      <c r="HR43" s="49" t="str">
        <f t="shared" si="44"/>
        <v/>
      </c>
      <c r="HS43" s="49" t="str">
        <f t="shared" si="16"/>
        <v/>
      </c>
      <c r="HT43" s="49" t="str">
        <f t="shared" si="16"/>
        <v/>
      </c>
      <c r="HU43" s="49" t="str">
        <f t="shared" si="16"/>
        <v/>
      </c>
      <c r="HV43" s="49" t="str">
        <f t="shared" si="16"/>
        <v/>
      </c>
      <c r="HW43" s="169" t="e">
        <f t="shared" si="54"/>
        <v>#N/A</v>
      </c>
      <c r="HX43" s="169" t="e">
        <f t="shared" si="54"/>
        <v>#N/A</v>
      </c>
      <c r="HY43" s="169" t="e">
        <f t="shared" si="54"/>
        <v>#N/A</v>
      </c>
      <c r="HZ43" s="169" t="e">
        <f t="shared" si="54"/>
        <v>#N/A</v>
      </c>
      <c r="IA43" s="169" t="e">
        <f t="shared" si="54"/>
        <v>#N/A</v>
      </c>
      <c r="IB43" s="169" t="e">
        <f t="shared" si="54"/>
        <v>#N/A</v>
      </c>
      <c r="IC43" s="169" t="e">
        <f t="shared" si="54"/>
        <v>#N/A</v>
      </c>
      <c r="ID43" s="169" t="e">
        <f t="shared" si="54"/>
        <v>#N/A</v>
      </c>
      <c r="IE43" s="169" t="e">
        <f t="shared" si="54"/>
        <v>#N/A</v>
      </c>
      <c r="IF43" s="169" t="e">
        <f t="shared" si="54"/>
        <v>#N/A</v>
      </c>
      <c r="IG43" s="169" t="e">
        <f t="shared" si="54"/>
        <v>#N/A</v>
      </c>
      <c r="IH43" s="169" t="e">
        <f t="shared" si="54"/>
        <v>#N/A</v>
      </c>
      <c r="II43" s="169" t="e">
        <f t="shared" si="54"/>
        <v>#N/A</v>
      </c>
      <c r="IJ43" s="169" t="e">
        <f t="shared" si="54"/>
        <v>#N/A</v>
      </c>
      <c r="IK43" s="169" t="e">
        <f t="shared" si="54"/>
        <v>#N/A</v>
      </c>
      <c r="IL43" s="169" t="e">
        <f t="shared" si="54"/>
        <v>#N/A</v>
      </c>
      <c r="IM43" s="169" t="e">
        <f t="shared" si="76"/>
        <v>#N/A</v>
      </c>
      <c r="IN43" s="169" t="e">
        <f t="shared" si="76"/>
        <v>#N/A</v>
      </c>
      <c r="IO43" s="169" t="e">
        <f t="shared" si="76"/>
        <v>#N/A</v>
      </c>
      <c r="IP43" s="169" t="e">
        <f t="shared" si="76"/>
        <v>#N/A</v>
      </c>
      <c r="IQ43" s="169" t="e">
        <f t="shared" si="76"/>
        <v>#N/A</v>
      </c>
      <c r="IR43" s="169" t="e">
        <f t="shared" si="76"/>
        <v>#N/A</v>
      </c>
      <c r="IS43" s="169" t="e">
        <f t="shared" si="76"/>
        <v>#N/A</v>
      </c>
      <c r="IT43" s="169" t="e">
        <f t="shared" si="76"/>
        <v>#N/A</v>
      </c>
      <c r="IU43" s="169" t="e">
        <f t="shared" si="76"/>
        <v>#N/A</v>
      </c>
      <c r="IV43" s="169" t="e">
        <f t="shared" si="76"/>
        <v>#N/A</v>
      </c>
      <c r="IW43" s="169" t="e">
        <f t="shared" si="76"/>
        <v>#N/A</v>
      </c>
      <c r="IX43" s="169" t="e">
        <f t="shared" si="76"/>
        <v>#N/A</v>
      </c>
      <c r="IY43" s="169" t="e">
        <f t="shared" si="76"/>
        <v>#N/A</v>
      </c>
      <c r="IZ43" s="169" t="e">
        <f t="shared" si="76"/>
        <v>#N/A</v>
      </c>
      <c r="JA43" s="169" t="e">
        <f t="shared" si="76"/>
        <v>#N/A</v>
      </c>
      <c r="JB43" s="169" t="e">
        <f t="shared" si="76"/>
        <v>#N/A</v>
      </c>
      <c r="JC43" s="169" t="e">
        <f t="shared" si="85"/>
        <v>#N/A</v>
      </c>
      <c r="JD43" s="169" t="e">
        <f t="shared" si="85"/>
        <v>#N/A</v>
      </c>
      <c r="JE43" s="169" t="e">
        <f t="shared" si="86"/>
        <v>#N/A</v>
      </c>
      <c r="JF43" s="169" t="e">
        <f t="shared" si="86"/>
        <v>#N/A</v>
      </c>
      <c r="JG43" s="169" t="e">
        <f t="shared" si="86"/>
        <v>#N/A</v>
      </c>
      <c r="JH43" s="169" t="e">
        <f t="shared" si="86"/>
        <v>#N/A</v>
      </c>
      <c r="JI43" s="169" t="e">
        <f t="shared" si="86"/>
        <v>#N/A</v>
      </c>
      <c r="JJ43" s="169" t="e">
        <f t="shared" si="86"/>
        <v>#N/A</v>
      </c>
      <c r="JK43" s="169" t="e">
        <f t="shared" si="86"/>
        <v>#N/A</v>
      </c>
      <c r="JL43" s="169" t="e">
        <f t="shared" si="86"/>
        <v>#N/A</v>
      </c>
      <c r="JM43" s="169" t="e">
        <f t="shared" si="86"/>
        <v>#N/A</v>
      </c>
      <c r="JN43" s="169" t="e">
        <f t="shared" si="86"/>
        <v>#N/A</v>
      </c>
      <c r="JO43" s="169" t="e">
        <f t="shared" si="86"/>
        <v>#N/A</v>
      </c>
      <c r="JP43" s="169" t="e">
        <f t="shared" si="86"/>
        <v>#N/A</v>
      </c>
      <c r="JQ43" s="169" t="e">
        <f t="shared" si="86"/>
        <v>#N/A</v>
      </c>
      <c r="JR43" s="169" t="e">
        <f t="shared" si="86"/>
        <v>#N/A</v>
      </c>
      <c r="JS43" s="169" t="e">
        <f t="shared" si="86"/>
        <v>#N/A</v>
      </c>
      <c r="JT43" s="169" t="e">
        <f t="shared" si="77"/>
        <v>#N/A</v>
      </c>
      <c r="JU43" s="169" t="e">
        <f t="shared" si="77"/>
        <v>#N/A</v>
      </c>
      <c r="JV43" s="169" t="e">
        <f t="shared" si="77"/>
        <v>#N/A</v>
      </c>
      <c r="JW43" s="169" t="e">
        <f t="shared" si="77"/>
        <v>#N/A</v>
      </c>
      <c r="JX43" s="169" t="e">
        <f t="shared" si="77"/>
        <v>#N/A</v>
      </c>
      <c r="JY43" s="169" t="e">
        <f t="shared" si="77"/>
        <v>#N/A</v>
      </c>
      <c r="JZ43" s="169" t="e">
        <f t="shared" si="77"/>
        <v>#N/A</v>
      </c>
      <c r="KA43" s="169" t="e">
        <f t="shared" si="77"/>
        <v>#N/A</v>
      </c>
      <c r="KB43" s="169" t="e">
        <f t="shared" si="77"/>
        <v>#N/A</v>
      </c>
      <c r="KC43" s="169" t="e">
        <f t="shared" si="77"/>
        <v>#N/A</v>
      </c>
      <c r="KD43" s="169" t="e">
        <f t="shared" si="77"/>
        <v>#N/A</v>
      </c>
      <c r="KE43" s="169" t="e">
        <f t="shared" si="77"/>
        <v>#N/A</v>
      </c>
      <c r="KF43" s="169" t="e">
        <f t="shared" si="77"/>
        <v>#N/A</v>
      </c>
      <c r="KG43" s="169" t="e">
        <f t="shared" si="77"/>
        <v>#N/A</v>
      </c>
      <c r="KH43" s="169" t="e">
        <f t="shared" si="77"/>
        <v>#N/A</v>
      </c>
      <c r="KI43" s="169" t="e">
        <f t="shared" si="77"/>
        <v>#N/A</v>
      </c>
      <c r="KJ43" s="169" t="e">
        <f t="shared" si="87"/>
        <v>#N/A</v>
      </c>
      <c r="KK43" s="169" t="e">
        <f t="shared" si="87"/>
        <v>#N/A</v>
      </c>
      <c r="KL43" s="169" t="e">
        <f t="shared" si="87"/>
        <v>#N/A</v>
      </c>
      <c r="KM43" s="169" t="e">
        <f t="shared" si="87"/>
        <v>#N/A</v>
      </c>
      <c r="KN43" s="169" t="e">
        <f t="shared" si="87"/>
        <v>#N/A</v>
      </c>
      <c r="KO43" s="169" t="e">
        <f t="shared" si="87"/>
        <v>#N/A</v>
      </c>
      <c r="KP43" s="169" t="e">
        <f t="shared" si="87"/>
        <v>#N/A</v>
      </c>
      <c r="KQ43" s="169" t="e">
        <f t="shared" si="87"/>
        <v>#N/A</v>
      </c>
      <c r="KR43" s="169" t="e">
        <f t="shared" si="87"/>
        <v>#N/A</v>
      </c>
      <c r="KS43" s="169" t="e">
        <f t="shared" si="87"/>
        <v>#N/A</v>
      </c>
      <c r="KT43" s="169" t="e">
        <f t="shared" si="87"/>
        <v>#N/A</v>
      </c>
      <c r="KU43" s="169" t="e">
        <f t="shared" si="87"/>
        <v>#N/A</v>
      </c>
      <c r="KV43" s="169" t="e">
        <f t="shared" si="87"/>
        <v>#N/A</v>
      </c>
      <c r="KW43" s="169" t="e">
        <f t="shared" si="87"/>
        <v>#N/A</v>
      </c>
      <c r="KX43" s="169" t="e">
        <f t="shared" si="87"/>
        <v>#N/A</v>
      </c>
      <c r="KY43" s="169" t="e">
        <f t="shared" si="87"/>
        <v>#N/A</v>
      </c>
      <c r="KZ43" s="169" t="e">
        <f t="shared" si="78"/>
        <v>#N/A</v>
      </c>
      <c r="LA43" s="169" t="e">
        <f t="shared" si="78"/>
        <v>#N/A</v>
      </c>
      <c r="LB43" s="169" t="e">
        <f t="shared" si="78"/>
        <v>#N/A</v>
      </c>
      <c r="LC43" s="169" t="e">
        <f t="shared" si="78"/>
        <v>#N/A</v>
      </c>
      <c r="LD43" s="169" t="e">
        <f t="shared" si="78"/>
        <v>#N/A</v>
      </c>
      <c r="LE43" s="169" t="e">
        <f t="shared" si="78"/>
        <v>#N/A</v>
      </c>
      <c r="LF43" s="169" t="e">
        <f t="shared" si="78"/>
        <v>#N/A</v>
      </c>
      <c r="LG43" s="169" t="e">
        <f t="shared" si="78"/>
        <v>#N/A</v>
      </c>
      <c r="LH43" s="169" t="e">
        <f t="shared" si="78"/>
        <v>#N/A</v>
      </c>
      <c r="LI43" s="169" t="e">
        <f t="shared" si="78"/>
        <v>#N/A</v>
      </c>
      <c r="LJ43" s="169" t="e">
        <f t="shared" si="78"/>
        <v>#N/A</v>
      </c>
      <c r="LK43" s="169" t="e">
        <f t="shared" si="78"/>
        <v>#N/A</v>
      </c>
      <c r="LL43" s="169" t="e">
        <f t="shared" si="78"/>
        <v>#N/A</v>
      </c>
      <c r="LM43" s="169" t="e">
        <f t="shared" si="78"/>
        <v>#N/A</v>
      </c>
      <c r="LN43" s="169" t="e">
        <f t="shared" si="88"/>
        <v>#N/A</v>
      </c>
      <c r="LO43" s="169" t="e">
        <f t="shared" si="88"/>
        <v>#N/A</v>
      </c>
      <c r="LP43" s="169" t="e">
        <f t="shared" si="88"/>
        <v>#N/A</v>
      </c>
      <c r="LQ43" s="169" t="e">
        <f t="shared" si="89"/>
        <v>#N/A</v>
      </c>
      <c r="LR43" s="169" t="e">
        <f t="shared" si="89"/>
        <v>#N/A</v>
      </c>
      <c r="LS43" s="169" t="e">
        <f t="shared" si="89"/>
        <v>#N/A</v>
      </c>
      <c r="LT43" s="169" t="e">
        <f t="shared" si="89"/>
        <v>#N/A</v>
      </c>
      <c r="LU43" s="169" t="e">
        <f t="shared" si="89"/>
        <v>#N/A</v>
      </c>
      <c r="LV43" s="169" t="e">
        <f t="shared" si="89"/>
        <v>#N/A</v>
      </c>
      <c r="LW43" s="169" t="e">
        <f t="shared" si="89"/>
        <v>#N/A</v>
      </c>
      <c r="LX43" s="169" t="e">
        <f t="shared" si="89"/>
        <v>#N/A</v>
      </c>
      <c r="LY43" s="169" t="e">
        <f t="shared" si="89"/>
        <v>#N/A</v>
      </c>
      <c r="LZ43" s="169" t="e">
        <f t="shared" si="89"/>
        <v>#N/A</v>
      </c>
      <c r="MA43" s="169" t="e">
        <f t="shared" si="89"/>
        <v>#N/A</v>
      </c>
      <c r="MB43" s="169" t="e">
        <f t="shared" si="89"/>
        <v>#N/A</v>
      </c>
      <c r="MC43" s="169" t="e">
        <f t="shared" si="89"/>
        <v>#N/A</v>
      </c>
      <c r="MD43" s="169" t="e">
        <f t="shared" si="89"/>
        <v>#N/A</v>
      </c>
      <c r="ME43" s="169" t="e">
        <f t="shared" si="89"/>
        <v>#N/A</v>
      </c>
      <c r="MF43" s="169" t="e">
        <f t="shared" si="79"/>
        <v>#N/A</v>
      </c>
      <c r="MG43" s="169" t="e">
        <f t="shared" si="79"/>
        <v>#N/A</v>
      </c>
      <c r="MH43" s="169" t="e">
        <f t="shared" si="79"/>
        <v>#N/A</v>
      </c>
      <c r="MI43" s="169" t="e">
        <f t="shared" si="79"/>
        <v>#N/A</v>
      </c>
      <c r="MJ43" s="169" t="e">
        <f t="shared" si="79"/>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90"/>
        <v>#N/A</v>
      </c>
      <c r="MW43" s="169" t="e">
        <f t="shared" si="90"/>
        <v>#N/A</v>
      </c>
      <c r="MX43" s="169" t="e">
        <f t="shared" si="90"/>
        <v>#N/A</v>
      </c>
      <c r="MY43" s="169" t="e">
        <f t="shared" si="90"/>
        <v>#N/A</v>
      </c>
      <c r="MZ43" s="169" t="e">
        <f t="shared" si="90"/>
        <v>#N/A</v>
      </c>
      <c r="NA43" s="169" t="e">
        <f t="shared" si="90"/>
        <v>#N/A</v>
      </c>
      <c r="NB43" s="169" t="e">
        <f t="shared" si="90"/>
        <v>#N/A</v>
      </c>
      <c r="NC43" s="169" t="e">
        <f t="shared" si="90"/>
        <v>#N/A</v>
      </c>
      <c r="ND43" s="169" t="e">
        <f t="shared" si="90"/>
        <v>#N/A</v>
      </c>
      <c r="NE43" s="169" t="e">
        <f t="shared" si="90"/>
        <v>#N/A</v>
      </c>
      <c r="NF43" s="169" t="e">
        <f t="shared" si="90"/>
        <v>#N/A</v>
      </c>
      <c r="NG43" s="169" t="e">
        <f t="shared" si="90"/>
        <v>#N/A</v>
      </c>
      <c r="NH43" s="169" t="e">
        <f t="shared" si="90"/>
        <v>#N/A</v>
      </c>
      <c r="NI43" s="169" t="e">
        <f t="shared" si="90"/>
        <v>#N/A</v>
      </c>
      <c r="NJ43" s="169" t="e">
        <f t="shared" si="90"/>
        <v>#N/A</v>
      </c>
      <c r="NK43" s="169" t="e">
        <f t="shared" si="90"/>
        <v>#N/A</v>
      </c>
      <c r="NL43" s="169" t="e">
        <f t="shared" si="80"/>
        <v>#N/A</v>
      </c>
      <c r="NM43" s="169" t="e">
        <f t="shared" si="80"/>
        <v>#N/A</v>
      </c>
      <c r="NN43" s="169" t="e">
        <f t="shared" si="80"/>
        <v>#N/A</v>
      </c>
      <c r="NO43" s="169" t="e">
        <f t="shared" si="80"/>
        <v>#N/A</v>
      </c>
      <c r="NP43" s="169" t="e">
        <f t="shared" si="80"/>
        <v>#N/A</v>
      </c>
      <c r="NQ43" s="169" t="e">
        <f t="shared" si="80"/>
        <v>#N/A</v>
      </c>
      <c r="NR43" s="169" t="e">
        <f t="shared" si="80"/>
        <v>#N/A</v>
      </c>
      <c r="NS43" s="169" t="e">
        <f t="shared" si="80"/>
        <v>#N/A</v>
      </c>
      <c r="NT43" s="169" t="e">
        <f t="shared" si="80"/>
        <v>#N/A</v>
      </c>
      <c r="NU43" s="169" t="e">
        <f t="shared" si="80"/>
        <v>#N/A</v>
      </c>
      <c r="NV43" s="169" t="e">
        <f t="shared" si="80"/>
        <v>#N/A</v>
      </c>
      <c r="NW43" s="169" t="e">
        <f t="shared" si="80"/>
        <v>#N/A</v>
      </c>
      <c r="NX43" s="169" t="e">
        <f t="shared" si="80"/>
        <v>#N/A</v>
      </c>
      <c r="NY43" s="169" t="e">
        <f t="shared" si="80"/>
        <v>#N/A</v>
      </c>
      <c r="NZ43" s="169" t="e">
        <f t="shared" si="91"/>
        <v>#N/A</v>
      </c>
      <c r="OA43" s="169" t="e">
        <f t="shared" si="91"/>
        <v>#N/A</v>
      </c>
      <c r="OB43" s="169" t="e">
        <f t="shared" si="91"/>
        <v>#N/A</v>
      </c>
      <c r="OC43" s="169" t="e">
        <f t="shared" si="92"/>
        <v>#N/A</v>
      </c>
      <c r="OD43" s="169" t="e">
        <f t="shared" si="92"/>
        <v>#N/A</v>
      </c>
      <c r="OE43" s="169" t="e">
        <f t="shared" si="92"/>
        <v>#N/A</v>
      </c>
      <c r="OF43" s="169" t="e">
        <f t="shared" si="92"/>
        <v>#N/A</v>
      </c>
      <c r="OG43" s="169" t="e">
        <f t="shared" si="92"/>
        <v>#N/A</v>
      </c>
      <c r="OH43" s="169" t="e">
        <f t="shared" si="92"/>
        <v>#N/A</v>
      </c>
      <c r="OI43" s="169" t="e">
        <f t="shared" si="92"/>
        <v>#N/A</v>
      </c>
      <c r="OJ43" s="169" t="e">
        <f t="shared" si="92"/>
        <v>#N/A</v>
      </c>
      <c r="OK43" s="169" t="e">
        <f t="shared" si="92"/>
        <v>#N/A</v>
      </c>
      <c r="OL43" s="169" t="e">
        <f t="shared" si="92"/>
        <v>#N/A</v>
      </c>
      <c r="OM43" s="169" t="e">
        <f t="shared" si="92"/>
        <v>#N/A</v>
      </c>
      <c r="ON43" s="169" t="e">
        <f t="shared" si="92"/>
        <v>#N/A</v>
      </c>
      <c r="OO43" s="169" t="e">
        <f t="shared" si="92"/>
        <v>#N/A</v>
      </c>
      <c r="OP43" s="169" t="e">
        <f t="shared" si="92"/>
        <v>#N/A</v>
      </c>
      <c r="OQ43" s="169" t="e">
        <f t="shared" si="92"/>
        <v>#N/A</v>
      </c>
      <c r="OR43" s="169" t="e">
        <f t="shared" si="81"/>
        <v>#N/A</v>
      </c>
      <c r="OS43" s="169" t="e">
        <f t="shared" si="81"/>
        <v>#N/A</v>
      </c>
      <c r="OT43" s="169" t="e">
        <f t="shared" si="81"/>
        <v>#N/A</v>
      </c>
      <c r="OU43" s="169" t="e">
        <f t="shared" si="81"/>
        <v>#N/A</v>
      </c>
      <c r="OV43" s="169" t="e">
        <f t="shared" si="81"/>
        <v>#N/A</v>
      </c>
      <c r="OW43" s="169" t="e">
        <f t="shared" si="81"/>
        <v>#N/A</v>
      </c>
      <c r="OX43" s="169" t="e">
        <f t="shared" si="81"/>
        <v>#N/A</v>
      </c>
      <c r="OY43" s="169" t="e">
        <f t="shared" si="81"/>
        <v>#N/A</v>
      </c>
      <c r="OZ43" s="169" t="e">
        <f t="shared" si="81"/>
        <v>#N/A</v>
      </c>
      <c r="PA43" s="169" t="e">
        <f t="shared" si="81"/>
        <v>#N/A</v>
      </c>
      <c r="PB43" s="169" t="e">
        <f t="shared" si="81"/>
        <v>#N/A</v>
      </c>
      <c r="PC43" s="169" t="e">
        <f t="shared" si="81"/>
        <v>#N/A</v>
      </c>
      <c r="PD43" s="169" t="e">
        <f t="shared" si="81"/>
        <v>#N/A</v>
      </c>
      <c r="PE43" s="169" t="e">
        <f t="shared" si="81"/>
        <v>#N/A</v>
      </c>
      <c r="PF43" s="169" t="e">
        <f t="shared" si="81"/>
        <v>#N/A</v>
      </c>
      <c r="PG43" s="169" t="e">
        <f t="shared" si="81"/>
        <v>#N/A</v>
      </c>
      <c r="PH43" s="169" t="e">
        <f t="shared" si="93"/>
        <v>#N/A</v>
      </c>
      <c r="PI43" s="169" t="e">
        <f t="shared" si="93"/>
        <v>#N/A</v>
      </c>
      <c r="PJ43" s="169" t="e">
        <f t="shared" si="93"/>
        <v>#N/A</v>
      </c>
      <c r="PK43" s="169" t="e">
        <f t="shared" si="93"/>
        <v>#N/A</v>
      </c>
      <c r="PL43" s="169" t="e">
        <f t="shared" si="93"/>
        <v>#N/A</v>
      </c>
      <c r="PM43" s="169" t="e">
        <f t="shared" si="93"/>
        <v>#N/A</v>
      </c>
      <c r="PN43" s="169" t="e">
        <f t="shared" si="93"/>
        <v>#N/A</v>
      </c>
      <c r="PO43" s="169" t="e">
        <f t="shared" si="93"/>
        <v>#N/A</v>
      </c>
    </row>
    <row r="44" spans="1:431" hidden="1" x14ac:dyDescent="0.75">
      <c r="A44" s="390"/>
      <c r="B44" s="396" t="str">
        <f>IF($R44="","",ROUND(_xlfn.NORM.INV(ABS(VLOOKUP($T$1,VLookups!$A$43:$B$44,2,FALSE)-B$2),$N44,$R44),0))</f>
        <v/>
      </c>
      <c r="C44" s="403" t="str">
        <f>IF(OR(D43="",B44=""),"",WORKDAY(C43,B43,$B$109:$B$148))</f>
        <v/>
      </c>
      <c r="D44" s="404" t="str">
        <f>IFERROR(IF(B44="","",WORKDAY(C44,B44-1,$B$109:$B$148)),"")</f>
        <v/>
      </c>
      <c r="E44" s="109"/>
      <c r="F44" s="117"/>
      <c r="G44" s="122" t="str">
        <f t="shared" si="30"/>
        <v/>
      </c>
      <c r="H44" s="95"/>
      <c r="I44" s="122" t="str">
        <f t="shared" si="31"/>
        <v/>
      </c>
      <c r="J44" s="117"/>
      <c r="K44" s="110"/>
      <c r="L44" s="124" t="str">
        <f t="shared" si="0"/>
        <v/>
      </c>
      <c r="M44" s="124" t="str">
        <f t="shared" si="1"/>
        <v/>
      </c>
      <c r="N44" s="73" t="str">
        <f t="shared" si="32"/>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0"/>
        <v/>
      </c>
      <c r="AE44" s="49" t="str">
        <f t="shared" si="100"/>
        <v/>
      </c>
      <c r="AF44" s="49" t="str">
        <f t="shared" si="100"/>
        <v/>
      </c>
      <c r="AG44" s="49" t="str">
        <f t="shared" si="100"/>
        <v/>
      </c>
      <c r="AH44" s="49" t="str">
        <f t="shared" si="100"/>
        <v/>
      </c>
      <c r="AI44" s="49" t="str">
        <f t="shared" si="100"/>
        <v/>
      </c>
      <c r="AJ44" s="49" t="str">
        <f t="shared" si="100"/>
        <v/>
      </c>
      <c r="AK44" s="49" t="str">
        <f t="shared" si="100"/>
        <v/>
      </c>
      <c r="AL44" s="49" t="str">
        <f t="shared" si="100"/>
        <v/>
      </c>
      <c r="AM44" s="49" t="str">
        <f t="shared" si="100"/>
        <v/>
      </c>
      <c r="AN44" s="49" t="str">
        <f t="shared" si="100"/>
        <v/>
      </c>
      <c r="AO44" s="49" t="str">
        <f t="shared" si="100"/>
        <v/>
      </c>
      <c r="AP44" s="49" t="str">
        <f t="shared" si="100"/>
        <v/>
      </c>
      <c r="AQ44" s="49" t="str">
        <f t="shared" si="100"/>
        <v/>
      </c>
      <c r="AR44" s="49" t="str">
        <f t="shared" si="100"/>
        <v/>
      </c>
      <c r="AS44" s="49" t="str">
        <f t="shared" si="100"/>
        <v/>
      </c>
      <c r="AT44" s="49" t="str">
        <f t="shared" si="96"/>
        <v/>
      </c>
      <c r="AU44" s="49" t="str">
        <f t="shared" si="96"/>
        <v/>
      </c>
      <c r="AV44" s="49" t="str">
        <f t="shared" si="96"/>
        <v/>
      </c>
      <c r="AW44" s="49" t="str">
        <f t="shared" si="96"/>
        <v/>
      </c>
      <c r="AX44" s="49" t="str">
        <f t="shared" si="96"/>
        <v/>
      </c>
      <c r="AY44" s="49" t="str">
        <f t="shared" si="96"/>
        <v/>
      </c>
      <c r="AZ44" s="49" t="str">
        <f t="shared" si="96"/>
        <v/>
      </c>
      <c r="BA44" s="49" t="str">
        <f t="shared" si="96"/>
        <v/>
      </c>
      <c r="BB44" s="49" t="str">
        <f t="shared" si="96"/>
        <v/>
      </c>
      <c r="BC44" s="49" t="str">
        <f t="shared" si="96"/>
        <v/>
      </c>
      <c r="BD44" s="49" t="str">
        <f t="shared" si="96"/>
        <v/>
      </c>
      <c r="BE44" s="49" t="str">
        <f t="shared" si="96"/>
        <v/>
      </c>
      <c r="BF44" s="49" t="str">
        <f t="shared" si="96"/>
        <v/>
      </c>
      <c r="BG44" s="49" t="str">
        <f t="shared" si="96"/>
        <v/>
      </c>
      <c r="BH44" s="49" t="str">
        <f t="shared" si="96"/>
        <v/>
      </c>
      <c r="BI44" s="49" t="str">
        <f t="shared" si="97"/>
        <v/>
      </c>
      <c r="BJ44" s="49" t="str">
        <f t="shared" si="97"/>
        <v/>
      </c>
      <c r="BK44" s="49" t="str">
        <f t="shared" si="97"/>
        <v/>
      </c>
      <c r="BL44" s="49" t="str">
        <f t="shared" si="97"/>
        <v/>
      </c>
      <c r="BM44" s="49" t="str">
        <f t="shared" si="97"/>
        <v/>
      </c>
      <c r="BN44" s="49" t="str">
        <f t="shared" si="97"/>
        <v/>
      </c>
      <c r="BO44" s="49" t="str">
        <f t="shared" si="97"/>
        <v/>
      </c>
      <c r="BP44" s="49" t="str">
        <f t="shared" si="97"/>
        <v/>
      </c>
      <c r="BQ44" s="49" t="str">
        <f t="shared" si="97"/>
        <v/>
      </c>
      <c r="BR44" s="49" t="str">
        <f t="shared" si="97"/>
        <v/>
      </c>
      <c r="BS44" s="49" t="str">
        <f t="shared" si="97"/>
        <v/>
      </c>
      <c r="BT44" s="49" t="str">
        <f t="shared" si="97"/>
        <v/>
      </c>
      <c r="BU44" s="49" t="str">
        <f t="shared" si="97"/>
        <v/>
      </c>
      <c r="BV44" s="49" t="str">
        <f t="shared" si="97"/>
        <v/>
      </c>
      <c r="BW44" s="49" t="str">
        <f t="shared" si="97"/>
        <v/>
      </c>
      <c r="BX44" s="49" t="str">
        <f t="shared" si="97"/>
        <v/>
      </c>
      <c r="BY44" s="49" t="str">
        <f t="shared" si="95"/>
        <v/>
      </c>
      <c r="BZ44" s="49" t="str">
        <f t="shared" si="95"/>
        <v/>
      </c>
      <c r="CA44" s="49" t="str">
        <f t="shared" si="95"/>
        <v/>
      </c>
      <c r="CB44" s="49" t="str">
        <f t="shared" si="95"/>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8"/>
        <v/>
      </c>
      <c r="CK44" s="49" t="str">
        <f t="shared" si="98"/>
        <v/>
      </c>
      <c r="CL44" s="49" t="str">
        <f t="shared" si="98"/>
        <v/>
      </c>
      <c r="CM44" s="49" t="str">
        <f t="shared" si="98"/>
        <v/>
      </c>
      <c r="CN44" s="49" t="str">
        <f t="shared" si="98"/>
        <v/>
      </c>
      <c r="CO44" s="49" t="str">
        <f t="shared" si="98"/>
        <v/>
      </c>
      <c r="CP44" s="49" t="str">
        <f t="shared" si="98"/>
        <v/>
      </c>
      <c r="CQ44" s="49" t="str">
        <f t="shared" si="98"/>
        <v/>
      </c>
      <c r="CR44" s="49" t="str">
        <f t="shared" si="98"/>
        <v/>
      </c>
      <c r="CS44" s="49" t="str">
        <f t="shared" si="98"/>
        <v/>
      </c>
      <c r="CT44" s="49" t="str">
        <f t="shared" si="98"/>
        <v/>
      </c>
      <c r="CU44" s="49" t="str">
        <f t="shared" si="98"/>
        <v/>
      </c>
      <c r="CV44" s="49" t="str">
        <f t="shared" si="98"/>
        <v/>
      </c>
      <c r="CW44" s="49" t="str">
        <f t="shared" si="98"/>
        <v/>
      </c>
      <c r="CX44" s="49" t="str">
        <f t="shared" si="98"/>
        <v/>
      </c>
      <c r="CY44" s="49" t="str">
        <f t="shared" si="98"/>
        <v/>
      </c>
      <c r="CZ44" s="49" t="str">
        <f t="shared" si="99"/>
        <v/>
      </c>
      <c r="DA44" s="49" t="str">
        <f t="shared" si="99"/>
        <v/>
      </c>
      <c r="DB44" s="49" t="str">
        <f t="shared" si="99"/>
        <v/>
      </c>
      <c r="DC44" s="49" t="str">
        <f t="shared" si="99"/>
        <v/>
      </c>
      <c r="DD44" s="49" t="str">
        <f t="shared" si="99"/>
        <v/>
      </c>
      <c r="DE44" s="49" t="str">
        <f t="shared" si="99"/>
        <v/>
      </c>
      <c r="DF44" s="49" t="str">
        <f t="shared" si="99"/>
        <v/>
      </c>
      <c r="DG44" s="49" t="str">
        <f t="shared" si="99"/>
        <v/>
      </c>
      <c r="DH44" s="49" t="str">
        <f t="shared" si="99"/>
        <v/>
      </c>
      <c r="DI44" s="49" t="str">
        <f t="shared" si="99"/>
        <v/>
      </c>
      <c r="DJ44" s="49" t="str">
        <f t="shared" si="99"/>
        <v/>
      </c>
      <c r="DK44" s="49" t="str">
        <f t="shared" si="99"/>
        <v/>
      </c>
      <c r="DL44" s="49" t="str">
        <f t="shared" si="99"/>
        <v/>
      </c>
      <c r="DM44" s="49" t="str">
        <f t="shared" si="99"/>
        <v/>
      </c>
      <c r="DN44" s="49" t="str">
        <f t="shared" si="99"/>
        <v/>
      </c>
      <c r="DO44" s="49" t="str">
        <f t="shared" si="99"/>
        <v/>
      </c>
      <c r="DP44" s="49" t="str">
        <f t="shared" si="82"/>
        <v/>
      </c>
      <c r="DQ44" s="49" t="str">
        <f t="shared" si="70"/>
        <v/>
      </c>
      <c r="DR44" s="49" t="str">
        <f t="shared" si="70"/>
        <v/>
      </c>
      <c r="DS44" s="49" t="str">
        <f t="shared" si="70"/>
        <v/>
      </c>
      <c r="DT44" s="49" t="str">
        <f t="shared" si="70"/>
        <v/>
      </c>
      <c r="DU44" s="49" t="str">
        <f t="shared" si="70"/>
        <v/>
      </c>
      <c r="DV44" s="49" t="str">
        <f t="shared" si="70"/>
        <v/>
      </c>
      <c r="DW44" s="49" t="str">
        <f t="shared" si="83"/>
        <v/>
      </c>
      <c r="DX44" s="49" t="str">
        <f t="shared" si="83"/>
        <v/>
      </c>
      <c r="DY44" s="49" t="str">
        <f t="shared" si="83"/>
        <v/>
      </c>
      <c r="DZ44" s="183" t="str">
        <f t="shared" si="35"/>
        <v/>
      </c>
      <c r="EA44" s="49" t="str">
        <f t="shared" si="94"/>
        <v/>
      </c>
      <c r="EB44" s="49" t="str">
        <f t="shared" si="94"/>
        <v/>
      </c>
      <c r="EC44" s="49" t="str">
        <f t="shared" si="94"/>
        <v/>
      </c>
      <c r="ED44" s="49" t="str">
        <f t="shared" si="94"/>
        <v/>
      </c>
      <c r="EE44" s="49" t="str">
        <f t="shared" si="94"/>
        <v/>
      </c>
      <c r="EF44" s="49" t="str">
        <f t="shared" si="94"/>
        <v/>
      </c>
      <c r="EG44" s="49" t="str">
        <f t="shared" si="94"/>
        <v/>
      </c>
      <c r="EH44" s="49" t="str">
        <f t="shared" si="94"/>
        <v/>
      </c>
      <c r="EI44" s="49" t="str">
        <f t="shared" si="94"/>
        <v/>
      </c>
      <c r="EJ44" s="49" t="str">
        <f t="shared" si="94"/>
        <v/>
      </c>
      <c r="EK44" s="49" t="str">
        <f t="shared" si="94"/>
        <v/>
      </c>
      <c r="EL44" s="49" t="str">
        <f t="shared" si="94"/>
        <v/>
      </c>
      <c r="EM44" s="49" t="str">
        <f t="shared" si="94"/>
        <v/>
      </c>
      <c r="EN44" s="49" t="str">
        <f t="shared" si="94"/>
        <v/>
      </c>
      <c r="EO44" s="49" t="str">
        <f t="shared" si="94"/>
        <v/>
      </c>
      <c r="EP44" s="49" t="str">
        <f t="shared" si="84"/>
        <v/>
      </c>
      <c r="EQ44" s="49" t="str">
        <f t="shared" si="84"/>
        <v/>
      </c>
      <c r="ER44" s="49" t="str">
        <f t="shared" si="84"/>
        <v/>
      </c>
      <c r="ES44" s="49" t="str">
        <f t="shared" si="84"/>
        <v/>
      </c>
      <c r="ET44" s="49" t="str">
        <f t="shared" si="84"/>
        <v/>
      </c>
      <c r="EU44" s="49" t="str">
        <f t="shared" si="84"/>
        <v/>
      </c>
      <c r="EV44" s="49" t="str">
        <f t="shared" si="84"/>
        <v/>
      </c>
      <c r="EW44" s="49" t="str">
        <f t="shared" si="84"/>
        <v/>
      </c>
      <c r="EX44" s="49" t="str">
        <f t="shared" si="84"/>
        <v/>
      </c>
      <c r="EY44" s="49" t="str">
        <f t="shared" si="84"/>
        <v/>
      </c>
      <c r="EZ44" s="49" t="str">
        <f t="shared" si="84"/>
        <v/>
      </c>
      <c r="FA44" s="49" t="str">
        <f t="shared" si="84"/>
        <v/>
      </c>
      <c r="FB44" s="49" t="str">
        <f t="shared" si="84"/>
        <v/>
      </c>
      <c r="FC44" s="49" t="str">
        <f t="shared" si="84"/>
        <v/>
      </c>
      <c r="FD44" s="49" t="str">
        <f t="shared" si="71"/>
        <v/>
      </c>
      <c r="FE44" s="49" t="str">
        <f t="shared" si="71"/>
        <v/>
      </c>
      <c r="FF44" s="49" t="str">
        <f t="shared" si="71"/>
        <v/>
      </c>
      <c r="FG44" s="49" t="str">
        <f t="shared" si="71"/>
        <v/>
      </c>
      <c r="FH44" s="49" t="str">
        <f t="shared" si="71"/>
        <v/>
      </c>
      <c r="FI44" s="49" t="str">
        <f t="shared" si="71"/>
        <v/>
      </c>
      <c r="FJ44" s="49" t="str">
        <f t="shared" si="71"/>
        <v/>
      </c>
      <c r="FK44" s="49" t="str">
        <f t="shared" si="71"/>
        <v/>
      </c>
      <c r="FL44" s="49" t="str">
        <f t="shared" si="71"/>
        <v/>
      </c>
      <c r="FM44" s="49" t="str">
        <f t="shared" si="71"/>
        <v/>
      </c>
      <c r="FN44" s="49" t="str">
        <f t="shared" si="71"/>
        <v/>
      </c>
      <c r="FO44" s="49" t="str">
        <f t="shared" si="71"/>
        <v/>
      </c>
      <c r="FP44" s="49" t="str">
        <f t="shared" si="71"/>
        <v/>
      </c>
      <c r="FQ44" s="49" t="str">
        <f t="shared" si="71"/>
        <v/>
      </c>
      <c r="FR44" s="49" t="str">
        <f t="shared" si="71"/>
        <v/>
      </c>
      <c r="FS44" s="49" t="str">
        <f t="shared" si="71"/>
        <v/>
      </c>
      <c r="FT44" s="49" t="str">
        <f t="shared" si="72"/>
        <v/>
      </c>
      <c r="FU44" s="49" t="str">
        <f t="shared" si="72"/>
        <v/>
      </c>
      <c r="FV44" s="49" t="str">
        <f t="shared" si="72"/>
        <v/>
      </c>
      <c r="FW44" s="49" t="str">
        <f t="shared" si="72"/>
        <v/>
      </c>
      <c r="FX44" s="49" t="str">
        <f t="shared" si="72"/>
        <v/>
      </c>
      <c r="FY44" s="49" t="str">
        <f t="shared" si="72"/>
        <v/>
      </c>
      <c r="FZ44" s="49" t="str">
        <f t="shared" si="72"/>
        <v/>
      </c>
      <c r="GA44" s="49" t="str">
        <f t="shared" si="72"/>
        <v/>
      </c>
      <c r="GB44" s="49" t="str">
        <f t="shared" si="72"/>
        <v/>
      </c>
      <c r="GC44" s="49" t="str">
        <f t="shared" si="72"/>
        <v/>
      </c>
      <c r="GD44" s="49" t="str">
        <f t="shared" si="72"/>
        <v/>
      </c>
      <c r="GE44" s="49" t="str">
        <f t="shared" si="72"/>
        <v/>
      </c>
      <c r="GF44" s="49" t="str">
        <f t="shared" si="72"/>
        <v/>
      </c>
      <c r="GG44" s="49" t="str">
        <f t="shared" si="72"/>
        <v/>
      </c>
      <c r="GH44" s="49" t="str">
        <f t="shared" si="72"/>
        <v/>
      </c>
      <c r="GI44" s="49" t="str">
        <f t="shared" si="72"/>
        <v/>
      </c>
      <c r="GJ44" s="49" t="str">
        <f t="shared" si="73"/>
        <v/>
      </c>
      <c r="GK44" s="49" t="str">
        <f t="shared" si="73"/>
        <v/>
      </c>
      <c r="GL44" s="49" t="str">
        <f t="shared" si="73"/>
        <v/>
      </c>
      <c r="GM44" s="49" t="str">
        <f t="shared" si="73"/>
        <v/>
      </c>
      <c r="GN44" s="49" t="str">
        <f t="shared" si="73"/>
        <v/>
      </c>
      <c r="GO44" s="49" t="str">
        <f t="shared" si="73"/>
        <v/>
      </c>
      <c r="GP44" s="49" t="str">
        <f t="shared" si="73"/>
        <v/>
      </c>
      <c r="GQ44" s="49" t="str">
        <f t="shared" si="73"/>
        <v/>
      </c>
      <c r="GR44" s="49" t="str">
        <f t="shared" si="73"/>
        <v/>
      </c>
      <c r="GS44" s="49" t="str">
        <f t="shared" si="73"/>
        <v/>
      </c>
      <c r="GT44" s="49" t="str">
        <f t="shared" si="73"/>
        <v/>
      </c>
      <c r="GU44" s="49" t="str">
        <f t="shared" si="73"/>
        <v/>
      </c>
      <c r="GV44" s="49" t="str">
        <f t="shared" si="73"/>
        <v/>
      </c>
      <c r="GW44" s="49" t="str">
        <f t="shared" si="73"/>
        <v/>
      </c>
      <c r="GX44" s="49" t="str">
        <f t="shared" si="73"/>
        <v/>
      </c>
      <c r="GY44" s="49" t="str">
        <f t="shared" si="73"/>
        <v/>
      </c>
      <c r="GZ44" s="49" t="str">
        <f t="shared" si="74"/>
        <v/>
      </c>
      <c r="HA44" s="49" t="str">
        <f t="shared" si="74"/>
        <v/>
      </c>
      <c r="HB44" s="49" t="str">
        <f t="shared" si="74"/>
        <v/>
      </c>
      <c r="HC44" s="49" t="str">
        <f t="shared" si="74"/>
        <v/>
      </c>
      <c r="HD44" s="49" t="str">
        <f t="shared" si="74"/>
        <v/>
      </c>
      <c r="HE44" s="49" t="str">
        <f t="shared" si="74"/>
        <v/>
      </c>
      <c r="HF44" s="49" t="str">
        <f t="shared" si="74"/>
        <v/>
      </c>
      <c r="HG44" s="49" t="str">
        <f t="shared" si="74"/>
        <v/>
      </c>
      <c r="HH44" s="49" t="str">
        <f t="shared" si="74"/>
        <v/>
      </c>
      <c r="HI44" s="49" t="str">
        <f t="shared" si="74"/>
        <v/>
      </c>
      <c r="HJ44" s="49" t="str">
        <f t="shared" si="74"/>
        <v/>
      </c>
      <c r="HK44" s="49" t="str">
        <f t="shared" si="74"/>
        <v/>
      </c>
      <c r="HL44" s="49" t="str">
        <f t="shared" si="74"/>
        <v/>
      </c>
      <c r="HM44" s="49" t="str">
        <f t="shared" si="74"/>
        <v/>
      </c>
      <c r="HN44" s="49" t="str">
        <f t="shared" si="74"/>
        <v/>
      </c>
      <c r="HO44" s="49" t="str">
        <f t="shared" si="74"/>
        <v/>
      </c>
      <c r="HP44" s="49" t="str">
        <f t="shared" si="75"/>
        <v/>
      </c>
      <c r="HQ44" s="49" t="str">
        <f t="shared" si="75"/>
        <v/>
      </c>
      <c r="HR44" s="49" t="str">
        <f t="shared" si="44"/>
        <v/>
      </c>
      <c r="HS44" s="49" t="str">
        <f t="shared" si="16"/>
        <v/>
      </c>
      <c r="HT44" s="49" t="str">
        <f t="shared" si="16"/>
        <v/>
      </c>
      <c r="HU44" s="49" t="str">
        <f t="shared" si="16"/>
        <v/>
      </c>
      <c r="HV44" s="49" t="str">
        <f t="shared" si="16"/>
        <v/>
      </c>
      <c r="HW44" s="169" t="e">
        <f t="shared" si="54"/>
        <v>#N/A</v>
      </c>
      <c r="HX44" s="169" t="e">
        <f t="shared" si="54"/>
        <v>#N/A</v>
      </c>
      <c r="HY44" s="169" t="e">
        <f t="shared" si="54"/>
        <v>#N/A</v>
      </c>
      <c r="HZ44" s="169" t="e">
        <f t="shared" si="54"/>
        <v>#N/A</v>
      </c>
      <c r="IA44" s="169" t="e">
        <f t="shared" si="54"/>
        <v>#N/A</v>
      </c>
      <c r="IB44" s="169" t="e">
        <f t="shared" si="54"/>
        <v>#N/A</v>
      </c>
      <c r="IC44" s="169" t="e">
        <f t="shared" si="54"/>
        <v>#N/A</v>
      </c>
      <c r="ID44" s="169" t="e">
        <f t="shared" si="54"/>
        <v>#N/A</v>
      </c>
      <c r="IE44" s="169" t="e">
        <f t="shared" si="54"/>
        <v>#N/A</v>
      </c>
      <c r="IF44" s="169" t="e">
        <f t="shared" si="54"/>
        <v>#N/A</v>
      </c>
      <c r="IG44" s="169" t="e">
        <f t="shared" si="54"/>
        <v>#N/A</v>
      </c>
      <c r="IH44" s="169" t="e">
        <f t="shared" si="54"/>
        <v>#N/A</v>
      </c>
      <c r="II44" s="169" t="e">
        <f t="shared" si="54"/>
        <v>#N/A</v>
      </c>
      <c r="IJ44" s="169" t="e">
        <f t="shared" si="54"/>
        <v>#N/A</v>
      </c>
      <c r="IK44" s="169" t="e">
        <f t="shared" si="54"/>
        <v>#N/A</v>
      </c>
      <c r="IL44" s="169" t="e">
        <f t="shared" si="54"/>
        <v>#N/A</v>
      </c>
      <c r="IM44" s="169" t="e">
        <f t="shared" si="76"/>
        <v>#N/A</v>
      </c>
      <c r="IN44" s="169" t="e">
        <f t="shared" si="76"/>
        <v>#N/A</v>
      </c>
      <c r="IO44" s="169" t="e">
        <f t="shared" si="76"/>
        <v>#N/A</v>
      </c>
      <c r="IP44" s="169" t="e">
        <f t="shared" si="76"/>
        <v>#N/A</v>
      </c>
      <c r="IQ44" s="169" t="e">
        <f t="shared" si="76"/>
        <v>#N/A</v>
      </c>
      <c r="IR44" s="169" t="e">
        <f t="shared" si="76"/>
        <v>#N/A</v>
      </c>
      <c r="IS44" s="169" t="e">
        <f t="shared" si="76"/>
        <v>#N/A</v>
      </c>
      <c r="IT44" s="169" t="e">
        <f t="shared" si="76"/>
        <v>#N/A</v>
      </c>
      <c r="IU44" s="169" t="e">
        <f t="shared" si="76"/>
        <v>#N/A</v>
      </c>
      <c r="IV44" s="169" t="e">
        <f t="shared" si="76"/>
        <v>#N/A</v>
      </c>
      <c r="IW44" s="169" t="e">
        <f t="shared" si="76"/>
        <v>#N/A</v>
      </c>
      <c r="IX44" s="169" t="e">
        <f t="shared" si="76"/>
        <v>#N/A</v>
      </c>
      <c r="IY44" s="169" t="e">
        <f t="shared" si="76"/>
        <v>#N/A</v>
      </c>
      <c r="IZ44" s="169" t="e">
        <f t="shared" si="76"/>
        <v>#N/A</v>
      </c>
      <c r="JA44" s="169" t="e">
        <f t="shared" si="76"/>
        <v>#N/A</v>
      </c>
      <c r="JB44" s="169" t="e">
        <f t="shared" si="76"/>
        <v>#N/A</v>
      </c>
      <c r="JC44" s="169" t="e">
        <f t="shared" si="85"/>
        <v>#N/A</v>
      </c>
      <c r="JD44" s="169" t="e">
        <f t="shared" si="85"/>
        <v>#N/A</v>
      </c>
      <c r="JE44" s="169" t="e">
        <f t="shared" si="86"/>
        <v>#N/A</v>
      </c>
      <c r="JF44" s="169" t="e">
        <f t="shared" si="86"/>
        <v>#N/A</v>
      </c>
      <c r="JG44" s="169" t="e">
        <f t="shared" si="86"/>
        <v>#N/A</v>
      </c>
      <c r="JH44" s="169" t="e">
        <f t="shared" si="86"/>
        <v>#N/A</v>
      </c>
      <c r="JI44" s="169" t="e">
        <f t="shared" si="86"/>
        <v>#N/A</v>
      </c>
      <c r="JJ44" s="169" t="e">
        <f t="shared" si="86"/>
        <v>#N/A</v>
      </c>
      <c r="JK44" s="169" t="e">
        <f t="shared" si="86"/>
        <v>#N/A</v>
      </c>
      <c r="JL44" s="169" t="e">
        <f t="shared" si="86"/>
        <v>#N/A</v>
      </c>
      <c r="JM44" s="169" t="e">
        <f t="shared" si="86"/>
        <v>#N/A</v>
      </c>
      <c r="JN44" s="169" t="e">
        <f t="shared" si="86"/>
        <v>#N/A</v>
      </c>
      <c r="JO44" s="169" t="e">
        <f t="shared" si="86"/>
        <v>#N/A</v>
      </c>
      <c r="JP44" s="169" t="e">
        <f t="shared" si="86"/>
        <v>#N/A</v>
      </c>
      <c r="JQ44" s="169" t="e">
        <f t="shared" si="86"/>
        <v>#N/A</v>
      </c>
      <c r="JR44" s="169" t="e">
        <f t="shared" si="86"/>
        <v>#N/A</v>
      </c>
      <c r="JS44" s="169" t="e">
        <f t="shared" si="86"/>
        <v>#N/A</v>
      </c>
      <c r="JT44" s="169" t="e">
        <f t="shared" si="77"/>
        <v>#N/A</v>
      </c>
      <c r="JU44" s="169" t="e">
        <f t="shared" si="77"/>
        <v>#N/A</v>
      </c>
      <c r="JV44" s="169" t="e">
        <f t="shared" si="77"/>
        <v>#N/A</v>
      </c>
      <c r="JW44" s="169" t="e">
        <f t="shared" si="77"/>
        <v>#N/A</v>
      </c>
      <c r="JX44" s="169" t="e">
        <f t="shared" si="77"/>
        <v>#N/A</v>
      </c>
      <c r="JY44" s="169" t="e">
        <f t="shared" si="77"/>
        <v>#N/A</v>
      </c>
      <c r="JZ44" s="169" t="e">
        <f t="shared" si="77"/>
        <v>#N/A</v>
      </c>
      <c r="KA44" s="169" t="e">
        <f t="shared" si="77"/>
        <v>#N/A</v>
      </c>
      <c r="KB44" s="169" t="e">
        <f t="shared" si="77"/>
        <v>#N/A</v>
      </c>
      <c r="KC44" s="169" t="e">
        <f t="shared" si="77"/>
        <v>#N/A</v>
      </c>
      <c r="KD44" s="169" t="e">
        <f t="shared" si="77"/>
        <v>#N/A</v>
      </c>
      <c r="KE44" s="169" t="e">
        <f t="shared" si="77"/>
        <v>#N/A</v>
      </c>
      <c r="KF44" s="169" t="e">
        <f t="shared" si="77"/>
        <v>#N/A</v>
      </c>
      <c r="KG44" s="169" t="e">
        <f t="shared" si="77"/>
        <v>#N/A</v>
      </c>
      <c r="KH44" s="169" t="e">
        <f t="shared" si="77"/>
        <v>#N/A</v>
      </c>
      <c r="KI44" s="169" t="e">
        <f t="shared" si="77"/>
        <v>#N/A</v>
      </c>
      <c r="KJ44" s="169" t="e">
        <f t="shared" si="87"/>
        <v>#N/A</v>
      </c>
      <c r="KK44" s="169" t="e">
        <f t="shared" si="87"/>
        <v>#N/A</v>
      </c>
      <c r="KL44" s="169" t="e">
        <f t="shared" si="87"/>
        <v>#N/A</v>
      </c>
      <c r="KM44" s="169" t="e">
        <f t="shared" si="87"/>
        <v>#N/A</v>
      </c>
      <c r="KN44" s="169" t="e">
        <f t="shared" si="87"/>
        <v>#N/A</v>
      </c>
      <c r="KO44" s="169" t="e">
        <f t="shared" si="87"/>
        <v>#N/A</v>
      </c>
      <c r="KP44" s="169" t="e">
        <f t="shared" si="87"/>
        <v>#N/A</v>
      </c>
      <c r="KQ44" s="169" t="e">
        <f t="shared" si="87"/>
        <v>#N/A</v>
      </c>
      <c r="KR44" s="169" t="e">
        <f t="shared" si="87"/>
        <v>#N/A</v>
      </c>
      <c r="KS44" s="169" t="e">
        <f t="shared" si="87"/>
        <v>#N/A</v>
      </c>
      <c r="KT44" s="169" t="e">
        <f t="shared" si="87"/>
        <v>#N/A</v>
      </c>
      <c r="KU44" s="169" t="e">
        <f t="shared" si="87"/>
        <v>#N/A</v>
      </c>
      <c r="KV44" s="169" t="e">
        <f t="shared" si="87"/>
        <v>#N/A</v>
      </c>
      <c r="KW44" s="169" t="e">
        <f t="shared" si="87"/>
        <v>#N/A</v>
      </c>
      <c r="KX44" s="169" t="e">
        <f t="shared" si="87"/>
        <v>#N/A</v>
      </c>
      <c r="KY44" s="169" t="e">
        <f t="shared" si="87"/>
        <v>#N/A</v>
      </c>
      <c r="KZ44" s="169" t="e">
        <f t="shared" si="78"/>
        <v>#N/A</v>
      </c>
      <c r="LA44" s="169" t="e">
        <f t="shared" si="78"/>
        <v>#N/A</v>
      </c>
      <c r="LB44" s="169" t="e">
        <f t="shared" si="78"/>
        <v>#N/A</v>
      </c>
      <c r="LC44" s="169" t="e">
        <f t="shared" si="78"/>
        <v>#N/A</v>
      </c>
      <c r="LD44" s="169" t="e">
        <f t="shared" si="78"/>
        <v>#N/A</v>
      </c>
      <c r="LE44" s="169" t="e">
        <f t="shared" si="78"/>
        <v>#N/A</v>
      </c>
      <c r="LF44" s="169" t="e">
        <f t="shared" si="78"/>
        <v>#N/A</v>
      </c>
      <c r="LG44" s="169" t="e">
        <f t="shared" si="78"/>
        <v>#N/A</v>
      </c>
      <c r="LH44" s="169" t="e">
        <f t="shared" si="78"/>
        <v>#N/A</v>
      </c>
      <c r="LI44" s="169" t="e">
        <f t="shared" si="78"/>
        <v>#N/A</v>
      </c>
      <c r="LJ44" s="169" t="e">
        <f t="shared" si="78"/>
        <v>#N/A</v>
      </c>
      <c r="LK44" s="169" t="e">
        <f t="shared" si="78"/>
        <v>#N/A</v>
      </c>
      <c r="LL44" s="169" t="e">
        <f t="shared" si="78"/>
        <v>#N/A</v>
      </c>
      <c r="LM44" s="169" t="e">
        <f t="shared" si="78"/>
        <v>#N/A</v>
      </c>
      <c r="LN44" s="169" t="e">
        <f t="shared" si="88"/>
        <v>#N/A</v>
      </c>
      <c r="LO44" s="169" t="e">
        <f t="shared" si="88"/>
        <v>#N/A</v>
      </c>
      <c r="LP44" s="169" t="e">
        <f t="shared" si="88"/>
        <v>#N/A</v>
      </c>
      <c r="LQ44" s="169" t="e">
        <f t="shared" si="89"/>
        <v>#N/A</v>
      </c>
      <c r="LR44" s="169" t="e">
        <f t="shared" si="89"/>
        <v>#N/A</v>
      </c>
      <c r="LS44" s="169" t="e">
        <f t="shared" si="89"/>
        <v>#N/A</v>
      </c>
      <c r="LT44" s="169" t="e">
        <f t="shared" si="89"/>
        <v>#N/A</v>
      </c>
      <c r="LU44" s="169" t="e">
        <f t="shared" si="89"/>
        <v>#N/A</v>
      </c>
      <c r="LV44" s="169" t="e">
        <f t="shared" si="89"/>
        <v>#N/A</v>
      </c>
      <c r="LW44" s="169" t="e">
        <f t="shared" si="89"/>
        <v>#N/A</v>
      </c>
      <c r="LX44" s="169" t="e">
        <f t="shared" si="89"/>
        <v>#N/A</v>
      </c>
      <c r="LY44" s="169" t="e">
        <f t="shared" si="89"/>
        <v>#N/A</v>
      </c>
      <c r="LZ44" s="169" t="e">
        <f t="shared" si="89"/>
        <v>#N/A</v>
      </c>
      <c r="MA44" s="169" t="e">
        <f t="shared" si="89"/>
        <v>#N/A</v>
      </c>
      <c r="MB44" s="169" t="e">
        <f t="shared" si="89"/>
        <v>#N/A</v>
      </c>
      <c r="MC44" s="169" t="e">
        <f t="shared" si="89"/>
        <v>#N/A</v>
      </c>
      <c r="MD44" s="169" t="e">
        <f t="shared" si="89"/>
        <v>#N/A</v>
      </c>
      <c r="ME44" s="169" t="e">
        <f t="shared" si="89"/>
        <v>#N/A</v>
      </c>
      <c r="MF44" s="169" t="e">
        <f t="shared" si="79"/>
        <v>#N/A</v>
      </c>
      <c r="MG44" s="169" t="e">
        <f t="shared" si="79"/>
        <v>#N/A</v>
      </c>
      <c r="MH44" s="169" t="e">
        <f t="shared" si="79"/>
        <v>#N/A</v>
      </c>
      <c r="MI44" s="169" t="e">
        <f t="shared" si="79"/>
        <v>#N/A</v>
      </c>
      <c r="MJ44" s="169" t="e">
        <f t="shared" si="79"/>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90"/>
        <v>#N/A</v>
      </c>
      <c r="MW44" s="169" t="e">
        <f t="shared" si="90"/>
        <v>#N/A</v>
      </c>
      <c r="MX44" s="169" t="e">
        <f t="shared" si="90"/>
        <v>#N/A</v>
      </c>
      <c r="MY44" s="169" t="e">
        <f t="shared" si="90"/>
        <v>#N/A</v>
      </c>
      <c r="MZ44" s="169" t="e">
        <f t="shared" si="90"/>
        <v>#N/A</v>
      </c>
      <c r="NA44" s="169" t="e">
        <f t="shared" si="90"/>
        <v>#N/A</v>
      </c>
      <c r="NB44" s="169" t="e">
        <f t="shared" si="90"/>
        <v>#N/A</v>
      </c>
      <c r="NC44" s="169" t="e">
        <f t="shared" si="90"/>
        <v>#N/A</v>
      </c>
      <c r="ND44" s="169" t="e">
        <f t="shared" si="90"/>
        <v>#N/A</v>
      </c>
      <c r="NE44" s="169" t="e">
        <f t="shared" si="90"/>
        <v>#N/A</v>
      </c>
      <c r="NF44" s="169" t="e">
        <f t="shared" si="90"/>
        <v>#N/A</v>
      </c>
      <c r="NG44" s="169" t="e">
        <f t="shared" si="90"/>
        <v>#N/A</v>
      </c>
      <c r="NH44" s="169" t="e">
        <f t="shared" si="90"/>
        <v>#N/A</v>
      </c>
      <c r="NI44" s="169" t="e">
        <f t="shared" si="90"/>
        <v>#N/A</v>
      </c>
      <c r="NJ44" s="169" t="e">
        <f t="shared" si="90"/>
        <v>#N/A</v>
      </c>
      <c r="NK44" s="169" t="e">
        <f t="shared" si="90"/>
        <v>#N/A</v>
      </c>
      <c r="NL44" s="169" t="e">
        <f t="shared" si="80"/>
        <v>#N/A</v>
      </c>
      <c r="NM44" s="169" t="e">
        <f t="shared" si="80"/>
        <v>#N/A</v>
      </c>
      <c r="NN44" s="169" t="e">
        <f t="shared" si="80"/>
        <v>#N/A</v>
      </c>
      <c r="NO44" s="169" t="e">
        <f t="shared" si="80"/>
        <v>#N/A</v>
      </c>
      <c r="NP44" s="169" t="e">
        <f t="shared" si="80"/>
        <v>#N/A</v>
      </c>
      <c r="NQ44" s="169" t="e">
        <f t="shared" si="80"/>
        <v>#N/A</v>
      </c>
      <c r="NR44" s="169" t="e">
        <f t="shared" si="80"/>
        <v>#N/A</v>
      </c>
      <c r="NS44" s="169" t="e">
        <f t="shared" si="80"/>
        <v>#N/A</v>
      </c>
      <c r="NT44" s="169" t="e">
        <f t="shared" si="80"/>
        <v>#N/A</v>
      </c>
      <c r="NU44" s="169" t="e">
        <f t="shared" si="80"/>
        <v>#N/A</v>
      </c>
      <c r="NV44" s="169" t="e">
        <f t="shared" si="80"/>
        <v>#N/A</v>
      </c>
      <c r="NW44" s="169" t="e">
        <f t="shared" si="80"/>
        <v>#N/A</v>
      </c>
      <c r="NX44" s="169" t="e">
        <f t="shared" si="80"/>
        <v>#N/A</v>
      </c>
      <c r="NY44" s="169" t="e">
        <f t="shared" si="80"/>
        <v>#N/A</v>
      </c>
      <c r="NZ44" s="169" t="e">
        <f t="shared" si="91"/>
        <v>#N/A</v>
      </c>
      <c r="OA44" s="169" t="e">
        <f t="shared" si="91"/>
        <v>#N/A</v>
      </c>
      <c r="OB44" s="169" t="e">
        <f t="shared" si="91"/>
        <v>#N/A</v>
      </c>
      <c r="OC44" s="169" t="e">
        <f t="shared" si="92"/>
        <v>#N/A</v>
      </c>
      <c r="OD44" s="169" t="e">
        <f t="shared" si="92"/>
        <v>#N/A</v>
      </c>
      <c r="OE44" s="169" t="e">
        <f t="shared" si="92"/>
        <v>#N/A</v>
      </c>
      <c r="OF44" s="169" t="e">
        <f t="shared" si="92"/>
        <v>#N/A</v>
      </c>
      <c r="OG44" s="169" t="e">
        <f t="shared" si="92"/>
        <v>#N/A</v>
      </c>
      <c r="OH44" s="169" t="e">
        <f t="shared" si="92"/>
        <v>#N/A</v>
      </c>
      <c r="OI44" s="169" t="e">
        <f t="shared" si="92"/>
        <v>#N/A</v>
      </c>
      <c r="OJ44" s="169" t="e">
        <f t="shared" si="92"/>
        <v>#N/A</v>
      </c>
      <c r="OK44" s="169" t="e">
        <f t="shared" si="92"/>
        <v>#N/A</v>
      </c>
      <c r="OL44" s="169" t="e">
        <f t="shared" si="92"/>
        <v>#N/A</v>
      </c>
      <c r="OM44" s="169" t="e">
        <f t="shared" si="92"/>
        <v>#N/A</v>
      </c>
      <c r="ON44" s="169" t="e">
        <f t="shared" si="92"/>
        <v>#N/A</v>
      </c>
      <c r="OO44" s="169" t="e">
        <f t="shared" si="92"/>
        <v>#N/A</v>
      </c>
      <c r="OP44" s="169" t="e">
        <f t="shared" si="92"/>
        <v>#N/A</v>
      </c>
      <c r="OQ44" s="169" t="e">
        <f t="shared" si="92"/>
        <v>#N/A</v>
      </c>
      <c r="OR44" s="169" t="e">
        <f t="shared" si="81"/>
        <v>#N/A</v>
      </c>
      <c r="OS44" s="169" t="e">
        <f t="shared" si="81"/>
        <v>#N/A</v>
      </c>
      <c r="OT44" s="169" t="e">
        <f t="shared" si="81"/>
        <v>#N/A</v>
      </c>
      <c r="OU44" s="169" t="e">
        <f t="shared" si="81"/>
        <v>#N/A</v>
      </c>
      <c r="OV44" s="169" t="e">
        <f t="shared" si="81"/>
        <v>#N/A</v>
      </c>
      <c r="OW44" s="169" t="e">
        <f t="shared" si="81"/>
        <v>#N/A</v>
      </c>
      <c r="OX44" s="169" t="e">
        <f t="shared" si="81"/>
        <v>#N/A</v>
      </c>
      <c r="OY44" s="169" t="e">
        <f t="shared" si="81"/>
        <v>#N/A</v>
      </c>
      <c r="OZ44" s="169" t="e">
        <f t="shared" si="81"/>
        <v>#N/A</v>
      </c>
      <c r="PA44" s="169" t="e">
        <f t="shared" si="81"/>
        <v>#N/A</v>
      </c>
      <c r="PB44" s="169" t="e">
        <f t="shared" si="81"/>
        <v>#N/A</v>
      </c>
      <c r="PC44" s="169" t="e">
        <f t="shared" si="81"/>
        <v>#N/A</v>
      </c>
      <c r="PD44" s="169" t="e">
        <f t="shared" si="81"/>
        <v>#N/A</v>
      </c>
      <c r="PE44" s="169" t="e">
        <f t="shared" si="81"/>
        <v>#N/A</v>
      </c>
      <c r="PF44" s="169" t="e">
        <f t="shared" si="81"/>
        <v>#N/A</v>
      </c>
      <c r="PG44" s="169" t="e">
        <f t="shared" si="81"/>
        <v>#N/A</v>
      </c>
      <c r="PH44" s="169" t="e">
        <f t="shared" si="93"/>
        <v>#N/A</v>
      </c>
      <c r="PI44" s="169" t="e">
        <f t="shared" si="93"/>
        <v>#N/A</v>
      </c>
      <c r="PJ44" s="169" t="e">
        <f t="shared" si="93"/>
        <v>#N/A</v>
      </c>
      <c r="PK44" s="169" t="e">
        <f t="shared" si="93"/>
        <v>#N/A</v>
      </c>
      <c r="PL44" s="169" t="e">
        <f t="shared" si="93"/>
        <v>#N/A</v>
      </c>
      <c r="PM44" s="169" t="e">
        <f t="shared" si="93"/>
        <v>#N/A</v>
      </c>
      <c r="PN44" s="169" t="e">
        <f t="shared" si="93"/>
        <v>#N/A</v>
      </c>
      <c r="PO44" s="169" t="e">
        <f t="shared" si="93"/>
        <v>#N/A</v>
      </c>
    </row>
    <row r="45" spans="1:431" hidden="1" x14ac:dyDescent="0.75">
      <c r="A45" s="390"/>
      <c r="B45" s="396" t="str">
        <f>IF($R45="","",ROUND(_xlfn.NORM.INV(ABS(VLOOKUP($T$1,VLookups!$A$43:$B$44,2,FALSE)-B$2),$N45,$R45),0))</f>
        <v/>
      </c>
      <c r="C45" s="403" t="str">
        <f>IF(OR(D44="",B45=""),"",WORKDAY(C44,B44,$B$109:$B$148))</f>
        <v/>
      </c>
      <c r="D45" s="404" t="str">
        <f>IFERROR(IF(B45="","",WORKDAY(C45,B45-1,$B$109:$B$148)),"")</f>
        <v/>
      </c>
      <c r="E45" s="109"/>
      <c r="F45" s="117"/>
      <c r="G45" s="122" t="str">
        <f t="shared" si="30"/>
        <v/>
      </c>
      <c r="H45" s="95"/>
      <c r="I45" s="122" t="str">
        <f t="shared" si="31"/>
        <v/>
      </c>
      <c r="J45" s="117"/>
      <c r="K45" s="110"/>
      <c r="L45" s="124" t="str">
        <f t="shared" si="0"/>
        <v/>
      </c>
      <c r="M45" s="124" t="str">
        <f t="shared" si="1"/>
        <v/>
      </c>
      <c r="N45" s="73" t="str">
        <f t="shared" si="32"/>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0"/>
        <v/>
      </c>
      <c r="AE45" s="49" t="str">
        <f t="shared" si="100"/>
        <v/>
      </c>
      <c r="AF45" s="49" t="str">
        <f t="shared" si="100"/>
        <v/>
      </c>
      <c r="AG45" s="49" t="str">
        <f t="shared" si="100"/>
        <v/>
      </c>
      <c r="AH45" s="49" t="str">
        <f t="shared" si="100"/>
        <v/>
      </c>
      <c r="AI45" s="49" t="str">
        <f t="shared" si="100"/>
        <v/>
      </c>
      <c r="AJ45" s="49" t="str">
        <f t="shared" si="100"/>
        <v/>
      </c>
      <c r="AK45" s="49" t="str">
        <f t="shared" si="100"/>
        <v/>
      </c>
      <c r="AL45" s="49" t="str">
        <f t="shared" si="100"/>
        <v/>
      </c>
      <c r="AM45" s="49" t="str">
        <f t="shared" si="100"/>
        <v/>
      </c>
      <c r="AN45" s="49" t="str">
        <f t="shared" si="100"/>
        <v/>
      </c>
      <c r="AO45" s="49" t="str">
        <f t="shared" si="100"/>
        <v/>
      </c>
      <c r="AP45" s="49" t="str">
        <f t="shared" si="100"/>
        <v/>
      </c>
      <c r="AQ45" s="49" t="str">
        <f t="shared" si="100"/>
        <v/>
      </c>
      <c r="AR45" s="49" t="str">
        <f t="shared" si="100"/>
        <v/>
      </c>
      <c r="AS45" s="49" t="str">
        <f t="shared" si="100"/>
        <v/>
      </c>
      <c r="AT45" s="49" t="str">
        <f t="shared" si="96"/>
        <v/>
      </c>
      <c r="AU45" s="49" t="str">
        <f t="shared" si="96"/>
        <v/>
      </c>
      <c r="AV45" s="49" t="str">
        <f t="shared" si="96"/>
        <v/>
      </c>
      <c r="AW45" s="49" t="str">
        <f t="shared" si="96"/>
        <v/>
      </c>
      <c r="AX45" s="49" t="str">
        <f t="shared" si="96"/>
        <v/>
      </c>
      <c r="AY45" s="49" t="str">
        <f t="shared" si="96"/>
        <v/>
      </c>
      <c r="AZ45" s="49" t="str">
        <f t="shared" si="96"/>
        <v/>
      </c>
      <c r="BA45" s="49" t="str">
        <f t="shared" si="96"/>
        <v/>
      </c>
      <c r="BB45" s="49" t="str">
        <f t="shared" si="96"/>
        <v/>
      </c>
      <c r="BC45" s="49" t="str">
        <f t="shared" si="96"/>
        <v/>
      </c>
      <c r="BD45" s="49" t="str">
        <f t="shared" si="96"/>
        <v/>
      </c>
      <c r="BE45" s="49" t="str">
        <f t="shared" si="96"/>
        <v/>
      </c>
      <c r="BF45" s="49" t="str">
        <f t="shared" si="96"/>
        <v/>
      </c>
      <c r="BG45" s="49" t="str">
        <f t="shared" si="96"/>
        <v/>
      </c>
      <c r="BH45" s="49" t="str">
        <f t="shared" si="96"/>
        <v/>
      </c>
      <c r="BI45" s="49" t="str">
        <f t="shared" si="97"/>
        <v/>
      </c>
      <c r="BJ45" s="49" t="str">
        <f t="shared" si="97"/>
        <v/>
      </c>
      <c r="BK45" s="49" t="str">
        <f t="shared" si="97"/>
        <v/>
      </c>
      <c r="BL45" s="49" t="str">
        <f t="shared" si="97"/>
        <v/>
      </c>
      <c r="BM45" s="49" t="str">
        <f t="shared" si="97"/>
        <v/>
      </c>
      <c r="BN45" s="49" t="str">
        <f t="shared" si="97"/>
        <v/>
      </c>
      <c r="BO45" s="49" t="str">
        <f t="shared" si="97"/>
        <v/>
      </c>
      <c r="BP45" s="49" t="str">
        <f t="shared" si="97"/>
        <v/>
      </c>
      <c r="BQ45" s="49" t="str">
        <f t="shared" si="97"/>
        <v/>
      </c>
      <c r="BR45" s="49" t="str">
        <f t="shared" si="97"/>
        <v/>
      </c>
      <c r="BS45" s="49" t="str">
        <f t="shared" si="97"/>
        <v/>
      </c>
      <c r="BT45" s="49" t="str">
        <f t="shared" si="97"/>
        <v/>
      </c>
      <c r="BU45" s="49" t="str">
        <f t="shared" si="97"/>
        <v/>
      </c>
      <c r="BV45" s="49" t="str">
        <f t="shared" si="97"/>
        <v/>
      </c>
      <c r="BW45" s="49" t="str">
        <f t="shared" si="97"/>
        <v/>
      </c>
      <c r="BX45" s="49" t="str">
        <f t="shared" si="97"/>
        <v/>
      </c>
      <c r="BY45" s="49" t="str">
        <f t="shared" si="95"/>
        <v/>
      </c>
      <c r="BZ45" s="49" t="str">
        <f t="shared" si="95"/>
        <v/>
      </c>
      <c r="CA45" s="49" t="str">
        <f t="shared" si="95"/>
        <v/>
      </c>
      <c r="CB45" s="49" t="str">
        <f t="shared" si="95"/>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8"/>
        <v/>
      </c>
      <c r="CK45" s="49" t="str">
        <f t="shared" si="98"/>
        <v/>
      </c>
      <c r="CL45" s="49" t="str">
        <f t="shared" si="98"/>
        <v/>
      </c>
      <c r="CM45" s="49" t="str">
        <f t="shared" si="98"/>
        <v/>
      </c>
      <c r="CN45" s="49" t="str">
        <f t="shared" si="98"/>
        <v/>
      </c>
      <c r="CO45" s="49" t="str">
        <f t="shared" si="98"/>
        <v/>
      </c>
      <c r="CP45" s="49" t="str">
        <f t="shared" si="98"/>
        <v/>
      </c>
      <c r="CQ45" s="49" t="str">
        <f t="shared" si="98"/>
        <v/>
      </c>
      <c r="CR45" s="49" t="str">
        <f t="shared" si="98"/>
        <v/>
      </c>
      <c r="CS45" s="49" t="str">
        <f t="shared" si="98"/>
        <v/>
      </c>
      <c r="CT45" s="49" t="str">
        <f t="shared" si="98"/>
        <v/>
      </c>
      <c r="CU45" s="49" t="str">
        <f t="shared" si="98"/>
        <v/>
      </c>
      <c r="CV45" s="49" t="str">
        <f t="shared" si="98"/>
        <v/>
      </c>
      <c r="CW45" s="49" t="str">
        <f t="shared" si="98"/>
        <v/>
      </c>
      <c r="CX45" s="49" t="str">
        <f t="shared" si="98"/>
        <v/>
      </c>
      <c r="CY45" s="49" t="str">
        <f t="shared" si="98"/>
        <v/>
      </c>
      <c r="CZ45" s="49" t="str">
        <f t="shared" si="99"/>
        <v/>
      </c>
      <c r="DA45" s="49" t="str">
        <f t="shared" si="99"/>
        <v/>
      </c>
      <c r="DB45" s="49" t="str">
        <f t="shared" si="99"/>
        <v/>
      </c>
      <c r="DC45" s="49" t="str">
        <f t="shared" si="99"/>
        <v/>
      </c>
      <c r="DD45" s="49" t="str">
        <f t="shared" si="99"/>
        <v/>
      </c>
      <c r="DE45" s="49" t="str">
        <f t="shared" si="99"/>
        <v/>
      </c>
      <c r="DF45" s="49" t="str">
        <f t="shared" si="99"/>
        <v/>
      </c>
      <c r="DG45" s="49" t="str">
        <f t="shared" si="99"/>
        <v/>
      </c>
      <c r="DH45" s="49" t="str">
        <f t="shared" si="99"/>
        <v/>
      </c>
      <c r="DI45" s="49" t="str">
        <f t="shared" si="99"/>
        <v/>
      </c>
      <c r="DJ45" s="49" t="str">
        <f t="shared" si="99"/>
        <v/>
      </c>
      <c r="DK45" s="49" t="str">
        <f t="shared" si="99"/>
        <v/>
      </c>
      <c r="DL45" s="49" t="str">
        <f t="shared" si="99"/>
        <v/>
      </c>
      <c r="DM45" s="49" t="str">
        <f t="shared" si="99"/>
        <v/>
      </c>
      <c r="DN45" s="49" t="str">
        <f t="shared" si="99"/>
        <v/>
      </c>
      <c r="DO45" s="49" t="str">
        <f t="shared" si="99"/>
        <v/>
      </c>
      <c r="DP45" s="49" t="str">
        <f t="shared" si="82"/>
        <v/>
      </c>
      <c r="DQ45" s="49" t="str">
        <f t="shared" si="70"/>
        <v/>
      </c>
      <c r="DR45" s="49" t="str">
        <f t="shared" si="70"/>
        <v/>
      </c>
      <c r="DS45" s="49" t="str">
        <f t="shared" si="70"/>
        <v/>
      </c>
      <c r="DT45" s="49" t="str">
        <f t="shared" si="70"/>
        <v/>
      </c>
      <c r="DU45" s="49" t="str">
        <f t="shared" si="70"/>
        <v/>
      </c>
      <c r="DV45" s="49" t="str">
        <f t="shared" si="70"/>
        <v/>
      </c>
      <c r="DW45" s="49" t="str">
        <f t="shared" si="83"/>
        <v/>
      </c>
      <c r="DX45" s="49" t="str">
        <f t="shared" si="83"/>
        <v/>
      </c>
      <c r="DY45" s="49" t="str">
        <f t="shared" si="83"/>
        <v/>
      </c>
      <c r="DZ45" s="183" t="str">
        <f t="shared" si="35"/>
        <v/>
      </c>
      <c r="EA45" s="49" t="str">
        <f t="shared" si="94"/>
        <v/>
      </c>
      <c r="EB45" s="49" t="str">
        <f t="shared" si="94"/>
        <v/>
      </c>
      <c r="EC45" s="49" t="str">
        <f t="shared" si="94"/>
        <v/>
      </c>
      <c r="ED45" s="49" t="str">
        <f t="shared" si="94"/>
        <v/>
      </c>
      <c r="EE45" s="49" t="str">
        <f t="shared" si="94"/>
        <v/>
      </c>
      <c r="EF45" s="49" t="str">
        <f t="shared" si="94"/>
        <v/>
      </c>
      <c r="EG45" s="49" t="str">
        <f t="shared" si="94"/>
        <v/>
      </c>
      <c r="EH45" s="49" t="str">
        <f t="shared" si="94"/>
        <v/>
      </c>
      <c r="EI45" s="49" t="str">
        <f t="shared" si="94"/>
        <v/>
      </c>
      <c r="EJ45" s="49" t="str">
        <f t="shared" si="94"/>
        <v/>
      </c>
      <c r="EK45" s="49" t="str">
        <f t="shared" si="94"/>
        <v/>
      </c>
      <c r="EL45" s="49" t="str">
        <f t="shared" si="94"/>
        <v/>
      </c>
      <c r="EM45" s="49" t="str">
        <f t="shared" si="94"/>
        <v/>
      </c>
      <c r="EN45" s="49" t="str">
        <f t="shared" si="94"/>
        <v/>
      </c>
      <c r="EO45" s="49" t="str">
        <f t="shared" si="94"/>
        <v/>
      </c>
      <c r="EP45" s="49" t="str">
        <f t="shared" si="84"/>
        <v/>
      </c>
      <c r="EQ45" s="49" t="str">
        <f t="shared" si="84"/>
        <v/>
      </c>
      <c r="ER45" s="49" t="str">
        <f t="shared" si="84"/>
        <v/>
      </c>
      <c r="ES45" s="49" t="str">
        <f t="shared" si="84"/>
        <v/>
      </c>
      <c r="ET45" s="49" t="str">
        <f t="shared" si="84"/>
        <v/>
      </c>
      <c r="EU45" s="49" t="str">
        <f t="shared" si="84"/>
        <v/>
      </c>
      <c r="EV45" s="49" t="str">
        <f t="shared" si="84"/>
        <v/>
      </c>
      <c r="EW45" s="49" t="str">
        <f t="shared" si="84"/>
        <v/>
      </c>
      <c r="EX45" s="49" t="str">
        <f t="shared" si="84"/>
        <v/>
      </c>
      <c r="EY45" s="49" t="str">
        <f t="shared" si="84"/>
        <v/>
      </c>
      <c r="EZ45" s="49" t="str">
        <f t="shared" si="84"/>
        <v/>
      </c>
      <c r="FA45" s="49" t="str">
        <f t="shared" si="84"/>
        <v/>
      </c>
      <c r="FB45" s="49" t="str">
        <f t="shared" si="84"/>
        <v/>
      </c>
      <c r="FC45" s="49" t="str">
        <f t="shared" si="84"/>
        <v/>
      </c>
      <c r="FD45" s="49" t="str">
        <f t="shared" si="71"/>
        <v/>
      </c>
      <c r="FE45" s="49" t="str">
        <f t="shared" si="71"/>
        <v/>
      </c>
      <c r="FF45" s="49" t="str">
        <f t="shared" si="71"/>
        <v/>
      </c>
      <c r="FG45" s="49" t="str">
        <f t="shared" si="71"/>
        <v/>
      </c>
      <c r="FH45" s="49" t="str">
        <f t="shared" si="71"/>
        <v/>
      </c>
      <c r="FI45" s="49" t="str">
        <f t="shared" si="71"/>
        <v/>
      </c>
      <c r="FJ45" s="49" t="str">
        <f t="shared" si="71"/>
        <v/>
      </c>
      <c r="FK45" s="49" t="str">
        <f t="shared" si="71"/>
        <v/>
      </c>
      <c r="FL45" s="49" t="str">
        <f t="shared" si="71"/>
        <v/>
      </c>
      <c r="FM45" s="49" t="str">
        <f t="shared" si="71"/>
        <v/>
      </c>
      <c r="FN45" s="49" t="str">
        <f t="shared" si="71"/>
        <v/>
      </c>
      <c r="FO45" s="49" t="str">
        <f t="shared" si="71"/>
        <v/>
      </c>
      <c r="FP45" s="49" t="str">
        <f t="shared" si="71"/>
        <v/>
      </c>
      <c r="FQ45" s="49" t="str">
        <f t="shared" si="71"/>
        <v/>
      </c>
      <c r="FR45" s="49" t="str">
        <f t="shared" si="71"/>
        <v/>
      </c>
      <c r="FS45" s="49" t="str">
        <f t="shared" si="71"/>
        <v/>
      </c>
      <c r="FT45" s="49" t="str">
        <f t="shared" si="72"/>
        <v/>
      </c>
      <c r="FU45" s="49" t="str">
        <f t="shared" si="72"/>
        <v/>
      </c>
      <c r="FV45" s="49" t="str">
        <f t="shared" si="72"/>
        <v/>
      </c>
      <c r="FW45" s="49" t="str">
        <f t="shared" si="72"/>
        <v/>
      </c>
      <c r="FX45" s="49" t="str">
        <f t="shared" si="72"/>
        <v/>
      </c>
      <c r="FY45" s="49" t="str">
        <f t="shared" si="72"/>
        <v/>
      </c>
      <c r="FZ45" s="49" t="str">
        <f t="shared" si="72"/>
        <v/>
      </c>
      <c r="GA45" s="49" t="str">
        <f t="shared" si="72"/>
        <v/>
      </c>
      <c r="GB45" s="49" t="str">
        <f t="shared" si="72"/>
        <v/>
      </c>
      <c r="GC45" s="49" t="str">
        <f t="shared" si="72"/>
        <v/>
      </c>
      <c r="GD45" s="49" t="str">
        <f t="shared" si="72"/>
        <v/>
      </c>
      <c r="GE45" s="49" t="str">
        <f t="shared" si="72"/>
        <v/>
      </c>
      <c r="GF45" s="49" t="str">
        <f t="shared" si="72"/>
        <v/>
      </c>
      <c r="GG45" s="49" t="str">
        <f t="shared" si="72"/>
        <v/>
      </c>
      <c r="GH45" s="49" t="str">
        <f t="shared" si="72"/>
        <v/>
      </c>
      <c r="GI45" s="49" t="str">
        <f t="shared" si="72"/>
        <v/>
      </c>
      <c r="GJ45" s="49" t="str">
        <f t="shared" si="73"/>
        <v/>
      </c>
      <c r="GK45" s="49" t="str">
        <f t="shared" si="73"/>
        <v/>
      </c>
      <c r="GL45" s="49" t="str">
        <f t="shared" si="73"/>
        <v/>
      </c>
      <c r="GM45" s="49" t="str">
        <f t="shared" si="73"/>
        <v/>
      </c>
      <c r="GN45" s="49" t="str">
        <f t="shared" si="73"/>
        <v/>
      </c>
      <c r="GO45" s="49" t="str">
        <f t="shared" si="73"/>
        <v/>
      </c>
      <c r="GP45" s="49" t="str">
        <f t="shared" si="73"/>
        <v/>
      </c>
      <c r="GQ45" s="49" t="str">
        <f t="shared" si="73"/>
        <v/>
      </c>
      <c r="GR45" s="49" t="str">
        <f t="shared" si="73"/>
        <v/>
      </c>
      <c r="GS45" s="49" t="str">
        <f t="shared" si="73"/>
        <v/>
      </c>
      <c r="GT45" s="49" t="str">
        <f t="shared" si="73"/>
        <v/>
      </c>
      <c r="GU45" s="49" t="str">
        <f t="shared" si="73"/>
        <v/>
      </c>
      <c r="GV45" s="49" t="str">
        <f t="shared" si="73"/>
        <v/>
      </c>
      <c r="GW45" s="49" t="str">
        <f t="shared" si="73"/>
        <v/>
      </c>
      <c r="GX45" s="49" t="str">
        <f t="shared" si="73"/>
        <v/>
      </c>
      <c r="GY45" s="49" t="str">
        <f t="shared" si="73"/>
        <v/>
      </c>
      <c r="GZ45" s="49" t="str">
        <f t="shared" si="74"/>
        <v/>
      </c>
      <c r="HA45" s="49" t="str">
        <f t="shared" si="74"/>
        <v/>
      </c>
      <c r="HB45" s="49" t="str">
        <f t="shared" si="74"/>
        <v/>
      </c>
      <c r="HC45" s="49" t="str">
        <f t="shared" si="74"/>
        <v/>
      </c>
      <c r="HD45" s="49" t="str">
        <f t="shared" si="74"/>
        <v/>
      </c>
      <c r="HE45" s="49" t="str">
        <f t="shared" si="74"/>
        <v/>
      </c>
      <c r="HF45" s="49" t="str">
        <f t="shared" si="74"/>
        <v/>
      </c>
      <c r="HG45" s="49" t="str">
        <f t="shared" si="74"/>
        <v/>
      </c>
      <c r="HH45" s="49" t="str">
        <f t="shared" si="74"/>
        <v/>
      </c>
      <c r="HI45" s="49" t="str">
        <f t="shared" si="74"/>
        <v/>
      </c>
      <c r="HJ45" s="49" t="str">
        <f t="shared" si="74"/>
        <v/>
      </c>
      <c r="HK45" s="49" t="str">
        <f t="shared" si="74"/>
        <v/>
      </c>
      <c r="HL45" s="49" t="str">
        <f t="shared" si="74"/>
        <v/>
      </c>
      <c r="HM45" s="49" t="str">
        <f t="shared" si="74"/>
        <v/>
      </c>
      <c r="HN45" s="49" t="str">
        <f t="shared" si="74"/>
        <v/>
      </c>
      <c r="HO45" s="49" t="str">
        <f t="shared" si="74"/>
        <v/>
      </c>
      <c r="HP45" s="49" t="str">
        <f t="shared" si="75"/>
        <v/>
      </c>
      <c r="HQ45" s="49" t="str">
        <f t="shared" si="75"/>
        <v/>
      </c>
      <c r="HR45" s="49" t="str">
        <f t="shared" si="44"/>
        <v/>
      </c>
      <c r="HS45" s="49" t="str">
        <f t="shared" si="16"/>
        <v/>
      </c>
      <c r="HT45" s="49" t="str">
        <f t="shared" si="16"/>
        <v/>
      </c>
      <c r="HU45" s="49" t="str">
        <f t="shared" si="16"/>
        <v/>
      </c>
      <c r="HV45" s="49" t="str">
        <f t="shared" si="16"/>
        <v/>
      </c>
      <c r="HW45" s="169" t="e">
        <f t="shared" si="54"/>
        <v>#N/A</v>
      </c>
      <c r="HX45" s="169" t="e">
        <f t="shared" si="54"/>
        <v>#N/A</v>
      </c>
      <c r="HY45" s="169" t="e">
        <f t="shared" si="54"/>
        <v>#N/A</v>
      </c>
      <c r="HZ45" s="169" t="e">
        <f t="shared" si="54"/>
        <v>#N/A</v>
      </c>
      <c r="IA45" s="169" t="e">
        <f t="shared" si="54"/>
        <v>#N/A</v>
      </c>
      <c r="IB45" s="169" t="e">
        <f t="shared" si="54"/>
        <v>#N/A</v>
      </c>
      <c r="IC45" s="169" t="e">
        <f t="shared" si="54"/>
        <v>#N/A</v>
      </c>
      <c r="ID45" s="169" t="e">
        <f t="shared" si="54"/>
        <v>#N/A</v>
      </c>
      <c r="IE45" s="169" t="e">
        <f t="shared" si="54"/>
        <v>#N/A</v>
      </c>
      <c r="IF45" s="169" t="e">
        <f t="shared" si="54"/>
        <v>#N/A</v>
      </c>
      <c r="IG45" s="169" t="e">
        <f t="shared" si="54"/>
        <v>#N/A</v>
      </c>
      <c r="IH45" s="169" t="e">
        <f t="shared" si="54"/>
        <v>#N/A</v>
      </c>
      <c r="II45" s="169" t="e">
        <f t="shared" si="54"/>
        <v>#N/A</v>
      </c>
      <c r="IJ45" s="169" t="e">
        <f t="shared" si="54"/>
        <v>#N/A</v>
      </c>
      <c r="IK45" s="169" t="e">
        <f t="shared" si="54"/>
        <v>#N/A</v>
      </c>
      <c r="IL45" s="169" t="e">
        <f t="shared" si="54"/>
        <v>#N/A</v>
      </c>
      <c r="IM45" s="169" t="e">
        <f t="shared" si="76"/>
        <v>#N/A</v>
      </c>
      <c r="IN45" s="169" t="e">
        <f t="shared" si="76"/>
        <v>#N/A</v>
      </c>
      <c r="IO45" s="169" t="e">
        <f t="shared" si="76"/>
        <v>#N/A</v>
      </c>
      <c r="IP45" s="169" t="e">
        <f t="shared" si="76"/>
        <v>#N/A</v>
      </c>
      <c r="IQ45" s="169" t="e">
        <f t="shared" si="76"/>
        <v>#N/A</v>
      </c>
      <c r="IR45" s="169" t="e">
        <f t="shared" si="76"/>
        <v>#N/A</v>
      </c>
      <c r="IS45" s="169" t="e">
        <f t="shared" si="76"/>
        <v>#N/A</v>
      </c>
      <c r="IT45" s="169" t="e">
        <f t="shared" si="76"/>
        <v>#N/A</v>
      </c>
      <c r="IU45" s="169" t="e">
        <f t="shared" si="76"/>
        <v>#N/A</v>
      </c>
      <c r="IV45" s="169" t="e">
        <f t="shared" si="76"/>
        <v>#N/A</v>
      </c>
      <c r="IW45" s="169" t="e">
        <f t="shared" si="76"/>
        <v>#N/A</v>
      </c>
      <c r="IX45" s="169" t="e">
        <f t="shared" si="76"/>
        <v>#N/A</v>
      </c>
      <c r="IY45" s="169" t="e">
        <f t="shared" si="76"/>
        <v>#N/A</v>
      </c>
      <c r="IZ45" s="169" t="e">
        <f t="shared" si="76"/>
        <v>#N/A</v>
      </c>
      <c r="JA45" s="169" t="e">
        <f t="shared" si="76"/>
        <v>#N/A</v>
      </c>
      <c r="JB45" s="169" t="e">
        <f t="shared" si="76"/>
        <v>#N/A</v>
      </c>
      <c r="JC45" s="169" t="e">
        <f t="shared" si="85"/>
        <v>#N/A</v>
      </c>
      <c r="JD45" s="169" t="e">
        <f t="shared" si="85"/>
        <v>#N/A</v>
      </c>
      <c r="JE45" s="169" t="e">
        <f t="shared" si="86"/>
        <v>#N/A</v>
      </c>
      <c r="JF45" s="169" t="e">
        <f t="shared" si="86"/>
        <v>#N/A</v>
      </c>
      <c r="JG45" s="169" t="e">
        <f t="shared" si="86"/>
        <v>#N/A</v>
      </c>
      <c r="JH45" s="169" t="e">
        <f t="shared" si="86"/>
        <v>#N/A</v>
      </c>
      <c r="JI45" s="169" t="e">
        <f t="shared" si="86"/>
        <v>#N/A</v>
      </c>
      <c r="JJ45" s="169" t="e">
        <f t="shared" si="86"/>
        <v>#N/A</v>
      </c>
      <c r="JK45" s="169" t="e">
        <f t="shared" si="86"/>
        <v>#N/A</v>
      </c>
      <c r="JL45" s="169" t="e">
        <f t="shared" si="86"/>
        <v>#N/A</v>
      </c>
      <c r="JM45" s="169" t="e">
        <f t="shared" si="86"/>
        <v>#N/A</v>
      </c>
      <c r="JN45" s="169" t="e">
        <f t="shared" si="86"/>
        <v>#N/A</v>
      </c>
      <c r="JO45" s="169" t="e">
        <f t="shared" si="86"/>
        <v>#N/A</v>
      </c>
      <c r="JP45" s="169" t="e">
        <f t="shared" si="86"/>
        <v>#N/A</v>
      </c>
      <c r="JQ45" s="169" t="e">
        <f t="shared" si="86"/>
        <v>#N/A</v>
      </c>
      <c r="JR45" s="169" t="e">
        <f t="shared" si="86"/>
        <v>#N/A</v>
      </c>
      <c r="JS45" s="169" t="e">
        <f t="shared" si="86"/>
        <v>#N/A</v>
      </c>
      <c r="JT45" s="169" t="e">
        <f t="shared" si="77"/>
        <v>#N/A</v>
      </c>
      <c r="JU45" s="169" t="e">
        <f t="shared" si="77"/>
        <v>#N/A</v>
      </c>
      <c r="JV45" s="169" t="e">
        <f t="shared" si="77"/>
        <v>#N/A</v>
      </c>
      <c r="JW45" s="169" t="e">
        <f t="shared" si="77"/>
        <v>#N/A</v>
      </c>
      <c r="JX45" s="169" t="e">
        <f t="shared" si="77"/>
        <v>#N/A</v>
      </c>
      <c r="JY45" s="169" t="e">
        <f t="shared" si="77"/>
        <v>#N/A</v>
      </c>
      <c r="JZ45" s="169" t="e">
        <f t="shared" si="77"/>
        <v>#N/A</v>
      </c>
      <c r="KA45" s="169" t="e">
        <f t="shared" si="77"/>
        <v>#N/A</v>
      </c>
      <c r="KB45" s="169" t="e">
        <f t="shared" si="77"/>
        <v>#N/A</v>
      </c>
      <c r="KC45" s="169" t="e">
        <f t="shared" si="77"/>
        <v>#N/A</v>
      </c>
      <c r="KD45" s="169" t="e">
        <f t="shared" si="77"/>
        <v>#N/A</v>
      </c>
      <c r="KE45" s="169" t="e">
        <f t="shared" si="77"/>
        <v>#N/A</v>
      </c>
      <c r="KF45" s="169" t="e">
        <f t="shared" si="77"/>
        <v>#N/A</v>
      </c>
      <c r="KG45" s="169" t="e">
        <f t="shared" si="77"/>
        <v>#N/A</v>
      </c>
      <c r="KH45" s="169" t="e">
        <f t="shared" si="77"/>
        <v>#N/A</v>
      </c>
      <c r="KI45" s="169" t="e">
        <f t="shared" si="77"/>
        <v>#N/A</v>
      </c>
      <c r="KJ45" s="169" t="e">
        <f t="shared" si="87"/>
        <v>#N/A</v>
      </c>
      <c r="KK45" s="169" t="e">
        <f t="shared" si="87"/>
        <v>#N/A</v>
      </c>
      <c r="KL45" s="169" t="e">
        <f t="shared" si="87"/>
        <v>#N/A</v>
      </c>
      <c r="KM45" s="169" t="e">
        <f t="shared" si="87"/>
        <v>#N/A</v>
      </c>
      <c r="KN45" s="169" t="e">
        <f t="shared" si="87"/>
        <v>#N/A</v>
      </c>
      <c r="KO45" s="169" t="e">
        <f t="shared" si="87"/>
        <v>#N/A</v>
      </c>
      <c r="KP45" s="169" t="e">
        <f t="shared" si="87"/>
        <v>#N/A</v>
      </c>
      <c r="KQ45" s="169" t="e">
        <f t="shared" si="87"/>
        <v>#N/A</v>
      </c>
      <c r="KR45" s="169" t="e">
        <f t="shared" si="87"/>
        <v>#N/A</v>
      </c>
      <c r="KS45" s="169" t="e">
        <f t="shared" si="87"/>
        <v>#N/A</v>
      </c>
      <c r="KT45" s="169" t="e">
        <f t="shared" si="87"/>
        <v>#N/A</v>
      </c>
      <c r="KU45" s="169" t="e">
        <f t="shared" si="87"/>
        <v>#N/A</v>
      </c>
      <c r="KV45" s="169" t="e">
        <f t="shared" si="87"/>
        <v>#N/A</v>
      </c>
      <c r="KW45" s="169" t="e">
        <f t="shared" si="87"/>
        <v>#N/A</v>
      </c>
      <c r="KX45" s="169" t="e">
        <f t="shared" si="87"/>
        <v>#N/A</v>
      </c>
      <c r="KY45" s="169" t="e">
        <f t="shared" si="87"/>
        <v>#N/A</v>
      </c>
      <c r="KZ45" s="169" t="e">
        <f t="shared" si="78"/>
        <v>#N/A</v>
      </c>
      <c r="LA45" s="169" t="e">
        <f t="shared" si="78"/>
        <v>#N/A</v>
      </c>
      <c r="LB45" s="169" t="e">
        <f t="shared" si="78"/>
        <v>#N/A</v>
      </c>
      <c r="LC45" s="169" t="e">
        <f t="shared" si="78"/>
        <v>#N/A</v>
      </c>
      <c r="LD45" s="169" t="e">
        <f t="shared" si="78"/>
        <v>#N/A</v>
      </c>
      <c r="LE45" s="169" t="e">
        <f t="shared" si="78"/>
        <v>#N/A</v>
      </c>
      <c r="LF45" s="169" t="e">
        <f t="shared" si="78"/>
        <v>#N/A</v>
      </c>
      <c r="LG45" s="169" t="e">
        <f t="shared" si="78"/>
        <v>#N/A</v>
      </c>
      <c r="LH45" s="169" t="e">
        <f t="shared" si="78"/>
        <v>#N/A</v>
      </c>
      <c r="LI45" s="169" t="e">
        <f t="shared" si="78"/>
        <v>#N/A</v>
      </c>
      <c r="LJ45" s="169" t="e">
        <f t="shared" si="78"/>
        <v>#N/A</v>
      </c>
      <c r="LK45" s="169" t="e">
        <f t="shared" si="78"/>
        <v>#N/A</v>
      </c>
      <c r="LL45" s="169" t="e">
        <f t="shared" si="78"/>
        <v>#N/A</v>
      </c>
      <c r="LM45" s="169" t="e">
        <f t="shared" si="78"/>
        <v>#N/A</v>
      </c>
      <c r="LN45" s="169" t="e">
        <f t="shared" si="88"/>
        <v>#N/A</v>
      </c>
      <c r="LO45" s="169" t="e">
        <f t="shared" si="88"/>
        <v>#N/A</v>
      </c>
      <c r="LP45" s="169" t="e">
        <f t="shared" si="88"/>
        <v>#N/A</v>
      </c>
      <c r="LQ45" s="169" t="e">
        <f t="shared" si="89"/>
        <v>#N/A</v>
      </c>
      <c r="LR45" s="169" t="e">
        <f t="shared" si="89"/>
        <v>#N/A</v>
      </c>
      <c r="LS45" s="169" t="e">
        <f t="shared" si="89"/>
        <v>#N/A</v>
      </c>
      <c r="LT45" s="169" t="e">
        <f t="shared" si="89"/>
        <v>#N/A</v>
      </c>
      <c r="LU45" s="169" t="e">
        <f t="shared" si="89"/>
        <v>#N/A</v>
      </c>
      <c r="LV45" s="169" t="e">
        <f t="shared" si="89"/>
        <v>#N/A</v>
      </c>
      <c r="LW45" s="169" t="e">
        <f t="shared" si="89"/>
        <v>#N/A</v>
      </c>
      <c r="LX45" s="169" t="e">
        <f t="shared" si="89"/>
        <v>#N/A</v>
      </c>
      <c r="LY45" s="169" t="e">
        <f t="shared" si="89"/>
        <v>#N/A</v>
      </c>
      <c r="LZ45" s="169" t="e">
        <f t="shared" si="89"/>
        <v>#N/A</v>
      </c>
      <c r="MA45" s="169" t="e">
        <f t="shared" si="89"/>
        <v>#N/A</v>
      </c>
      <c r="MB45" s="169" t="e">
        <f t="shared" si="89"/>
        <v>#N/A</v>
      </c>
      <c r="MC45" s="169" t="e">
        <f t="shared" si="89"/>
        <v>#N/A</v>
      </c>
      <c r="MD45" s="169" t="e">
        <f t="shared" si="89"/>
        <v>#N/A</v>
      </c>
      <c r="ME45" s="169" t="e">
        <f t="shared" si="89"/>
        <v>#N/A</v>
      </c>
      <c r="MF45" s="169" t="e">
        <f t="shared" si="79"/>
        <v>#N/A</v>
      </c>
      <c r="MG45" s="169" t="e">
        <f t="shared" si="79"/>
        <v>#N/A</v>
      </c>
      <c r="MH45" s="169" t="e">
        <f t="shared" si="79"/>
        <v>#N/A</v>
      </c>
      <c r="MI45" s="169" t="e">
        <f t="shared" si="79"/>
        <v>#N/A</v>
      </c>
      <c r="MJ45" s="169" t="e">
        <f t="shared" si="79"/>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90"/>
        <v>#N/A</v>
      </c>
      <c r="MW45" s="169" t="e">
        <f t="shared" si="90"/>
        <v>#N/A</v>
      </c>
      <c r="MX45" s="169" t="e">
        <f t="shared" si="90"/>
        <v>#N/A</v>
      </c>
      <c r="MY45" s="169" t="e">
        <f t="shared" si="90"/>
        <v>#N/A</v>
      </c>
      <c r="MZ45" s="169" t="e">
        <f t="shared" si="90"/>
        <v>#N/A</v>
      </c>
      <c r="NA45" s="169" t="e">
        <f t="shared" si="90"/>
        <v>#N/A</v>
      </c>
      <c r="NB45" s="169" t="e">
        <f t="shared" si="90"/>
        <v>#N/A</v>
      </c>
      <c r="NC45" s="169" t="e">
        <f t="shared" si="90"/>
        <v>#N/A</v>
      </c>
      <c r="ND45" s="169" t="e">
        <f t="shared" si="90"/>
        <v>#N/A</v>
      </c>
      <c r="NE45" s="169" t="e">
        <f t="shared" si="90"/>
        <v>#N/A</v>
      </c>
      <c r="NF45" s="169" t="e">
        <f t="shared" si="90"/>
        <v>#N/A</v>
      </c>
      <c r="NG45" s="169" t="e">
        <f t="shared" si="90"/>
        <v>#N/A</v>
      </c>
      <c r="NH45" s="169" t="e">
        <f t="shared" si="90"/>
        <v>#N/A</v>
      </c>
      <c r="NI45" s="169" t="e">
        <f t="shared" si="90"/>
        <v>#N/A</v>
      </c>
      <c r="NJ45" s="169" t="e">
        <f t="shared" si="90"/>
        <v>#N/A</v>
      </c>
      <c r="NK45" s="169" t="e">
        <f t="shared" si="90"/>
        <v>#N/A</v>
      </c>
      <c r="NL45" s="169" t="e">
        <f t="shared" si="80"/>
        <v>#N/A</v>
      </c>
      <c r="NM45" s="169" t="e">
        <f t="shared" si="80"/>
        <v>#N/A</v>
      </c>
      <c r="NN45" s="169" t="e">
        <f t="shared" si="80"/>
        <v>#N/A</v>
      </c>
      <c r="NO45" s="169" t="e">
        <f t="shared" si="80"/>
        <v>#N/A</v>
      </c>
      <c r="NP45" s="169" t="e">
        <f t="shared" si="80"/>
        <v>#N/A</v>
      </c>
      <c r="NQ45" s="169" t="e">
        <f t="shared" si="80"/>
        <v>#N/A</v>
      </c>
      <c r="NR45" s="169" t="e">
        <f t="shared" si="80"/>
        <v>#N/A</v>
      </c>
      <c r="NS45" s="169" t="e">
        <f t="shared" si="80"/>
        <v>#N/A</v>
      </c>
      <c r="NT45" s="169" t="e">
        <f t="shared" si="80"/>
        <v>#N/A</v>
      </c>
      <c r="NU45" s="169" t="e">
        <f t="shared" si="80"/>
        <v>#N/A</v>
      </c>
      <c r="NV45" s="169" t="e">
        <f t="shared" si="80"/>
        <v>#N/A</v>
      </c>
      <c r="NW45" s="169" t="e">
        <f t="shared" si="80"/>
        <v>#N/A</v>
      </c>
      <c r="NX45" s="169" t="e">
        <f t="shared" si="80"/>
        <v>#N/A</v>
      </c>
      <c r="NY45" s="169" t="e">
        <f t="shared" si="80"/>
        <v>#N/A</v>
      </c>
      <c r="NZ45" s="169" t="e">
        <f t="shared" si="91"/>
        <v>#N/A</v>
      </c>
      <c r="OA45" s="169" t="e">
        <f t="shared" si="91"/>
        <v>#N/A</v>
      </c>
      <c r="OB45" s="169" t="e">
        <f t="shared" si="91"/>
        <v>#N/A</v>
      </c>
      <c r="OC45" s="169" t="e">
        <f t="shared" si="92"/>
        <v>#N/A</v>
      </c>
      <c r="OD45" s="169" t="e">
        <f t="shared" si="92"/>
        <v>#N/A</v>
      </c>
      <c r="OE45" s="169" t="e">
        <f t="shared" si="92"/>
        <v>#N/A</v>
      </c>
      <c r="OF45" s="169" t="e">
        <f t="shared" si="92"/>
        <v>#N/A</v>
      </c>
      <c r="OG45" s="169" t="e">
        <f t="shared" si="92"/>
        <v>#N/A</v>
      </c>
      <c r="OH45" s="169" t="e">
        <f t="shared" si="92"/>
        <v>#N/A</v>
      </c>
      <c r="OI45" s="169" t="e">
        <f t="shared" si="92"/>
        <v>#N/A</v>
      </c>
      <c r="OJ45" s="169" t="e">
        <f t="shared" si="92"/>
        <v>#N/A</v>
      </c>
      <c r="OK45" s="169" t="e">
        <f t="shared" si="92"/>
        <v>#N/A</v>
      </c>
      <c r="OL45" s="169" t="e">
        <f t="shared" si="92"/>
        <v>#N/A</v>
      </c>
      <c r="OM45" s="169" t="e">
        <f t="shared" si="92"/>
        <v>#N/A</v>
      </c>
      <c r="ON45" s="169" t="e">
        <f t="shared" si="92"/>
        <v>#N/A</v>
      </c>
      <c r="OO45" s="169" t="e">
        <f t="shared" si="92"/>
        <v>#N/A</v>
      </c>
      <c r="OP45" s="169" t="e">
        <f t="shared" si="92"/>
        <v>#N/A</v>
      </c>
      <c r="OQ45" s="169" t="e">
        <f t="shared" si="92"/>
        <v>#N/A</v>
      </c>
      <c r="OR45" s="169" t="e">
        <f t="shared" si="81"/>
        <v>#N/A</v>
      </c>
      <c r="OS45" s="169" t="e">
        <f t="shared" si="81"/>
        <v>#N/A</v>
      </c>
      <c r="OT45" s="169" t="e">
        <f t="shared" si="81"/>
        <v>#N/A</v>
      </c>
      <c r="OU45" s="169" t="e">
        <f t="shared" si="81"/>
        <v>#N/A</v>
      </c>
      <c r="OV45" s="169" t="e">
        <f t="shared" si="81"/>
        <v>#N/A</v>
      </c>
      <c r="OW45" s="169" t="e">
        <f t="shared" si="81"/>
        <v>#N/A</v>
      </c>
      <c r="OX45" s="169" t="e">
        <f t="shared" si="81"/>
        <v>#N/A</v>
      </c>
      <c r="OY45" s="169" t="e">
        <f t="shared" si="81"/>
        <v>#N/A</v>
      </c>
      <c r="OZ45" s="169" t="e">
        <f t="shared" si="81"/>
        <v>#N/A</v>
      </c>
      <c r="PA45" s="169" t="e">
        <f t="shared" si="81"/>
        <v>#N/A</v>
      </c>
      <c r="PB45" s="169" t="e">
        <f t="shared" si="81"/>
        <v>#N/A</v>
      </c>
      <c r="PC45" s="169" t="e">
        <f t="shared" si="81"/>
        <v>#N/A</v>
      </c>
      <c r="PD45" s="169" t="e">
        <f t="shared" si="81"/>
        <v>#N/A</v>
      </c>
      <c r="PE45" s="169" t="e">
        <f t="shared" si="81"/>
        <v>#N/A</v>
      </c>
      <c r="PF45" s="169" t="e">
        <f t="shared" si="81"/>
        <v>#N/A</v>
      </c>
      <c r="PG45" s="169" t="e">
        <f t="shared" si="81"/>
        <v>#N/A</v>
      </c>
      <c r="PH45" s="169" t="e">
        <f t="shared" si="93"/>
        <v>#N/A</v>
      </c>
      <c r="PI45" s="169" t="e">
        <f t="shared" si="93"/>
        <v>#N/A</v>
      </c>
      <c r="PJ45" s="169" t="e">
        <f t="shared" si="93"/>
        <v>#N/A</v>
      </c>
      <c r="PK45" s="169" t="e">
        <f t="shared" si="93"/>
        <v>#N/A</v>
      </c>
      <c r="PL45" s="169" t="e">
        <f t="shared" si="93"/>
        <v>#N/A</v>
      </c>
      <c r="PM45" s="169" t="e">
        <f t="shared" si="93"/>
        <v>#N/A</v>
      </c>
      <c r="PN45" s="169" t="e">
        <f t="shared" si="93"/>
        <v>#N/A</v>
      </c>
      <c r="PO45" s="169" t="e">
        <f t="shared" si="93"/>
        <v>#N/A</v>
      </c>
    </row>
    <row r="46" spans="1:431" hidden="1" x14ac:dyDescent="0.75">
      <c r="A46" s="390"/>
      <c r="B46" s="396" t="str">
        <f>IF($R46="","",ROUND(_xlfn.NORM.INV(ABS(VLOOKUP($T$1,VLookups!$A$43:$B$44,2,FALSE)-B$2),$N46,$R46),0))</f>
        <v/>
      </c>
      <c r="C46" s="403" t="str">
        <f>IF(OR(D45="",B46=""),"",WORKDAY(C45,B45,$B$109:$B$148))</f>
        <v/>
      </c>
      <c r="D46" s="404" t="str">
        <f>IFERROR(IF(B46="","",WORKDAY(C46,B46-1,$B$109:$B$148)),"")</f>
        <v/>
      </c>
      <c r="E46" s="109"/>
      <c r="F46" s="117"/>
      <c r="G46" s="122" t="str">
        <f t="shared" si="30"/>
        <v/>
      </c>
      <c r="H46" s="95"/>
      <c r="I46" s="122" t="str">
        <f t="shared" si="31"/>
        <v/>
      </c>
      <c r="J46" s="117"/>
      <c r="K46" s="110"/>
      <c r="L46" s="124" t="str">
        <f t="shared" si="0"/>
        <v/>
      </c>
      <c r="M46" s="124" t="str">
        <f t="shared" si="1"/>
        <v/>
      </c>
      <c r="N46" s="73" t="str">
        <f t="shared" si="32"/>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0"/>
        <v/>
      </c>
      <c r="AE46" s="49" t="str">
        <f t="shared" si="100"/>
        <v/>
      </c>
      <c r="AF46" s="49" t="str">
        <f t="shared" si="100"/>
        <v/>
      </c>
      <c r="AG46" s="49" t="str">
        <f t="shared" si="100"/>
        <v/>
      </c>
      <c r="AH46" s="49" t="str">
        <f t="shared" si="100"/>
        <v/>
      </c>
      <c r="AI46" s="49" t="str">
        <f t="shared" si="100"/>
        <v/>
      </c>
      <c r="AJ46" s="49" t="str">
        <f t="shared" si="100"/>
        <v/>
      </c>
      <c r="AK46" s="49" t="str">
        <f t="shared" si="100"/>
        <v/>
      </c>
      <c r="AL46" s="49" t="str">
        <f t="shared" si="100"/>
        <v/>
      </c>
      <c r="AM46" s="49" t="str">
        <f t="shared" si="100"/>
        <v/>
      </c>
      <c r="AN46" s="49" t="str">
        <f t="shared" si="100"/>
        <v/>
      </c>
      <c r="AO46" s="49" t="str">
        <f t="shared" si="100"/>
        <v/>
      </c>
      <c r="AP46" s="49" t="str">
        <f t="shared" si="100"/>
        <v/>
      </c>
      <c r="AQ46" s="49" t="str">
        <f t="shared" si="100"/>
        <v/>
      </c>
      <c r="AR46" s="49" t="str">
        <f t="shared" si="100"/>
        <v/>
      </c>
      <c r="AS46" s="49" t="str">
        <f t="shared" si="100"/>
        <v/>
      </c>
      <c r="AT46" s="49" t="str">
        <f t="shared" si="96"/>
        <v/>
      </c>
      <c r="AU46" s="49" t="str">
        <f t="shared" si="96"/>
        <v/>
      </c>
      <c r="AV46" s="49" t="str">
        <f t="shared" si="96"/>
        <v/>
      </c>
      <c r="AW46" s="49" t="str">
        <f t="shared" si="96"/>
        <v/>
      </c>
      <c r="AX46" s="49" t="str">
        <f t="shared" si="96"/>
        <v/>
      </c>
      <c r="AY46" s="49" t="str">
        <f t="shared" si="96"/>
        <v/>
      </c>
      <c r="AZ46" s="49" t="str">
        <f t="shared" si="96"/>
        <v/>
      </c>
      <c r="BA46" s="49" t="str">
        <f t="shared" si="96"/>
        <v/>
      </c>
      <c r="BB46" s="49" t="str">
        <f t="shared" si="96"/>
        <v/>
      </c>
      <c r="BC46" s="49" t="str">
        <f t="shared" si="96"/>
        <v/>
      </c>
      <c r="BD46" s="49" t="str">
        <f t="shared" si="96"/>
        <v/>
      </c>
      <c r="BE46" s="49" t="str">
        <f t="shared" si="96"/>
        <v/>
      </c>
      <c r="BF46" s="49" t="str">
        <f t="shared" si="96"/>
        <v/>
      </c>
      <c r="BG46" s="49" t="str">
        <f t="shared" si="96"/>
        <v/>
      </c>
      <c r="BH46" s="49" t="str">
        <f t="shared" si="96"/>
        <v/>
      </c>
      <c r="BI46" s="49" t="str">
        <f t="shared" si="97"/>
        <v/>
      </c>
      <c r="BJ46" s="49" t="str">
        <f t="shared" si="97"/>
        <v/>
      </c>
      <c r="BK46" s="49" t="str">
        <f t="shared" si="97"/>
        <v/>
      </c>
      <c r="BL46" s="49" t="str">
        <f t="shared" si="97"/>
        <v/>
      </c>
      <c r="BM46" s="49" t="str">
        <f t="shared" si="97"/>
        <v/>
      </c>
      <c r="BN46" s="49" t="str">
        <f t="shared" si="97"/>
        <v/>
      </c>
      <c r="BO46" s="49" t="str">
        <f t="shared" si="97"/>
        <v/>
      </c>
      <c r="BP46" s="49" t="str">
        <f t="shared" si="97"/>
        <v/>
      </c>
      <c r="BQ46" s="49" t="str">
        <f t="shared" si="97"/>
        <v/>
      </c>
      <c r="BR46" s="49" t="str">
        <f t="shared" si="97"/>
        <v/>
      </c>
      <c r="BS46" s="49" t="str">
        <f t="shared" si="97"/>
        <v/>
      </c>
      <c r="BT46" s="49" t="str">
        <f t="shared" si="97"/>
        <v/>
      </c>
      <c r="BU46" s="49" t="str">
        <f t="shared" si="97"/>
        <v/>
      </c>
      <c r="BV46" s="49" t="str">
        <f t="shared" si="97"/>
        <v/>
      </c>
      <c r="BW46" s="49" t="str">
        <f t="shared" si="97"/>
        <v/>
      </c>
      <c r="BX46" s="49" t="str">
        <f t="shared" si="97"/>
        <v/>
      </c>
      <c r="BY46" s="49" t="str">
        <f t="shared" si="95"/>
        <v/>
      </c>
      <c r="BZ46" s="49" t="str">
        <f t="shared" si="95"/>
        <v/>
      </c>
      <c r="CA46" s="49" t="str">
        <f t="shared" si="95"/>
        <v/>
      </c>
      <c r="CB46" s="49" t="str">
        <f t="shared" si="95"/>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8"/>
        <v/>
      </c>
      <c r="CK46" s="49" t="str">
        <f t="shared" si="98"/>
        <v/>
      </c>
      <c r="CL46" s="49" t="str">
        <f t="shared" si="98"/>
        <v/>
      </c>
      <c r="CM46" s="49" t="str">
        <f t="shared" si="98"/>
        <v/>
      </c>
      <c r="CN46" s="49" t="str">
        <f t="shared" si="98"/>
        <v/>
      </c>
      <c r="CO46" s="49" t="str">
        <f t="shared" si="98"/>
        <v/>
      </c>
      <c r="CP46" s="49" t="str">
        <f t="shared" si="98"/>
        <v/>
      </c>
      <c r="CQ46" s="49" t="str">
        <f t="shared" si="98"/>
        <v/>
      </c>
      <c r="CR46" s="49" t="str">
        <f t="shared" si="98"/>
        <v/>
      </c>
      <c r="CS46" s="49" t="str">
        <f t="shared" si="98"/>
        <v/>
      </c>
      <c r="CT46" s="49" t="str">
        <f t="shared" si="98"/>
        <v/>
      </c>
      <c r="CU46" s="49" t="str">
        <f t="shared" si="98"/>
        <v/>
      </c>
      <c r="CV46" s="49" t="str">
        <f t="shared" si="98"/>
        <v/>
      </c>
      <c r="CW46" s="49" t="str">
        <f t="shared" si="98"/>
        <v/>
      </c>
      <c r="CX46" s="49" t="str">
        <f t="shared" si="98"/>
        <v/>
      </c>
      <c r="CY46" s="49" t="str">
        <f t="shared" si="98"/>
        <v/>
      </c>
      <c r="CZ46" s="49" t="str">
        <f t="shared" si="99"/>
        <v/>
      </c>
      <c r="DA46" s="49" t="str">
        <f t="shared" si="99"/>
        <v/>
      </c>
      <c r="DB46" s="49" t="str">
        <f t="shared" si="99"/>
        <v/>
      </c>
      <c r="DC46" s="49" t="str">
        <f t="shared" si="99"/>
        <v/>
      </c>
      <c r="DD46" s="49" t="str">
        <f t="shared" si="99"/>
        <v/>
      </c>
      <c r="DE46" s="49" t="str">
        <f t="shared" si="99"/>
        <v/>
      </c>
      <c r="DF46" s="49" t="str">
        <f t="shared" si="99"/>
        <v/>
      </c>
      <c r="DG46" s="49" t="str">
        <f t="shared" si="99"/>
        <v/>
      </c>
      <c r="DH46" s="49" t="str">
        <f t="shared" si="99"/>
        <v/>
      </c>
      <c r="DI46" s="49" t="str">
        <f t="shared" si="99"/>
        <v/>
      </c>
      <c r="DJ46" s="49" t="str">
        <f t="shared" si="99"/>
        <v/>
      </c>
      <c r="DK46" s="49" t="str">
        <f t="shared" si="99"/>
        <v/>
      </c>
      <c r="DL46" s="49" t="str">
        <f t="shared" si="99"/>
        <v/>
      </c>
      <c r="DM46" s="49" t="str">
        <f t="shared" si="99"/>
        <v/>
      </c>
      <c r="DN46" s="49" t="str">
        <f t="shared" si="99"/>
        <v/>
      </c>
      <c r="DO46" s="49" t="str">
        <f t="shared" si="99"/>
        <v/>
      </c>
      <c r="DP46" s="49" t="str">
        <f t="shared" si="82"/>
        <v/>
      </c>
      <c r="DQ46" s="49" t="str">
        <f t="shared" si="70"/>
        <v/>
      </c>
      <c r="DR46" s="49" t="str">
        <f t="shared" si="70"/>
        <v/>
      </c>
      <c r="DS46" s="49" t="str">
        <f t="shared" si="70"/>
        <v/>
      </c>
      <c r="DT46" s="49" t="str">
        <f t="shared" si="70"/>
        <v/>
      </c>
      <c r="DU46" s="49" t="str">
        <f t="shared" si="70"/>
        <v/>
      </c>
      <c r="DV46" s="49" t="str">
        <f t="shared" si="70"/>
        <v/>
      </c>
      <c r="DW46" s="49" t="str">
        <f t="shared" si="83"/>
        <v/>
      </c>
      <c r="DX46" s="49" t="str">
        <f t="shared" si="83"/>
        <v/>
      </c>
      <c r="DY46" s="49" t="str">
        <f t="shared" si="83"/>
        <v/>
      </c>
      <c r="DZ46" s="183" t="str">
        <f t="shared" si="35"/>
        <v/>
      </c>
      <c r="EA46" s="49" t="str">
        <f t="shared" si="94"/>
        <v/>
      </c>
      <c r="EB46" s="49" t="str">
        <f t="shared" si="94"/>
        <v/>
      </c>
      <c r="EC46" s="49" t="str">
        <f t="shared" si="94"/>
        <v/>
      </c>
      <c r="ED46" s="49" t="str">
        <f t="shared" si="94"/>
        <v/>
      </c>
      <c r="EE46" s="49" t="str">
        <f t="shared" si="94"/>
        <v/>
      </c>
      <c r="EF46" s="49" t="str">
        <f t="shared" si="94"/>
        <v/>
      </c>
      <c r="EG46" s="49" t="str">
        <f t="shared" si="94"/>
        <v/>
      </c>
      <c r="EH46" s="49" t="str">
        <f t="shared" si="94"/>
        <v/>
      </c>
      <c r="EI46" s="49" t="str">
        <f t="shared" si="94"/>
        <v/>
      </c>
      <c r="EJ46" s="49" t="str">
        <f t="shared" si="94"/>
        <v/>
      </c>
      <c r="EK46" s="49" t="str">
        <f t="shared" si="94"/>
        <v/>
      </c>
      <c r="EL46" s="49" t="str">
        <f t="shared" si="94"/>
        <v/>
      </c>
      <c r="EM46" s="49" t="str">
        <f t="shared" si="94"/>
        <v/>
      </c>
      <c r="EN46" s="49" t="str">
        <f t="shared" si="94"/>
        <v/>
      </c>
      <c r="EO46" s="49" t="str">
        <f t="shared" si="94"/>
        <v/>
      </c>
      <c r="EP46" s="49" t="str">
        <f t="shared" si="84"/>
        <v/>
      </c>
      <c r="EQ46" s="49" t="str">
        <f t="shared" si="84"/>
        <v/>
      </c>
      <c r="ER46" s="49" t="str">
        <f t="shared" si="84"/>
        <v/>
      </c>
      <c r="ES46" s="49" t="str">
        <f t="shared" si="84"/>
        <v/>
      </c>
      <c r="ET46" s="49" t="str">
        <f t="shared" si="84"/>
        <v/>
      </c>
      <c r="EU46" s="49" t="str">
        <f t="shared" si="84"/>
        <v/>
      </c>
      <c r="EV46" s="49" t="str">
        <f t="shared" si="84"/>
        <v/>
      </c>
      <c r="EW46" s="49" t="str">
        <f t="shared" si="84"/>
        <v/>
      </c>
      <c r="EX46" s="49" t="str">
        <f t="shared" si="84"/>
        <v/>
      </c>
      <c r="EY46" s="49" t="str">
        <f t="shared" si="84"/>
        <v/>
      </c>
      <c r="EZ46" s="49" t="str">
        <f t="shared" si="84"/>
        <v/>
      </c>
      <c r="FA46" s="49" t="str">
        <f t="shared" si="84"/>
        <v/>
      </c>
      <c r="FB46" s="49" t="str">
        <f t="shared" si="84"/>
        <v/>
      </c>
      <c r="FC46" s="49" t="str">
        <f t="shared" si="84"/>
        <v/>
      </c>
      <c r="FD46" s="49" t="str">
        <f t="shared" si="71"/>
        <v/>
      </c>
      <c r="FE46" s="49" t="str">
        <f t="shared" si="71"/>
        <v/>
      </c>
      <c r="FF46" s="49" t="str">
        <f t="shared" si="71"/>
        <v/>
      </c>
      <c r="FG46" s="49" t="str">
        <f t="shared" si="71"/>
        <v/>
      </c>
      <c r="FH46" s="49" t="str">
        <f t="shared" si="71"/>
        <v/>
      </c>
      <c r="FI46" s="49" t="str">
        <f t="shared" si="71"/>
        <v/>
      </c>
      <c r="FJ46" s="49" t="str">
        <f t="shared" si="71"/>
        <v/>
      </c>
      <c r="FK46" s="49" t="str">
        <f t="shared" si="71"/>
        <v/>
      </c>
      <c r="FL46" s="49" t="str">
        <f t="shared" si="71"/>
        <v/>
      </c>
      <c r="FM46" s="49" t="str">
        <f t="shared" si="71"/>
        <v/>
      </c>
      <c r="FN46" s="49" t="str">
        <f t="shared" si="71"/>
        <v/>
      </c>
      <c r="FO46" s="49" t="str">
        <f t="shared" si="71"/>
        <v/>
      </c>
      <c r="FP46" s="49" t="str">
        <f t="shared" si="71"/>
        <v/>
      </c>
      <c r="FQ46" s="49" t="str">
        <f t="shared" si="71"/>
        <v/>
      </c>
      <c r="FR46" s="49" t="str">
        <f t="shared" si="71"/>
        <v/>
      </c>
      <c r="FS46" s="49" t="str">
        <f t="shared" si="71"/>
        <v/>
      </c>
      <c r="FT46" s="49" t="str">
        <f t="shared" si="72"/>
        <v/>
      </c>
      <c r="FU46" s="49" t="str">
        <f t="shared" si="72"/>
        <v/>
      </c>
      <c r="FV46" s="49" t="str">
        <f t="shared" si="72"/>
        <v/>
      </c>
      <c r="FW46" s="49" t="str">
        <f t="shared" si="72"/>
        <v/>
      </c>
      <c r="FX46" s="49" t="str">
        <f t="shared" si="72"/>
        <v/>
      </c>
      <c r="FY46" s="49" t="str">
        <f t="shared" si="72"/>
        <v/>
      </c>
      <c r="FZ46" s="49" t="str">
        <f t="shared" si="72"/>
        <v/>
      </c>
      <c r="GA46" s="49" t="str">
        <f t="shared" si="72"/>
        <v/>
      </c>
      <c r="GB46" s="49" t="str">
        <f t="shared" si="72"/>
        <v/>
      </c>
      <c r="GC46" s="49" t="str">
        <f t="shared" si="72"/>
        <v/>
      </c>
      <c r="GD46" s="49" t="str">
        <f t="shared" si="72"/>
        <v/>
      </c>
      <c r="GE46" s="49" t="str">
        <f t="shared" si="72"/>
        <v/>
      </c>
      <c r="GF46" s="49" t="str">
        <f t="shared" si="72"/>
        <v/>
      </c>
      <c r="GG46" s="49" t="str">
        <f t="shared" si="72"/>
        <v/>
      </c>
      <c r="GH46" s="49" t="str">
        <f t="shared" si="72"/>
        <v/>
      </c>
      <c r="GI46" s="49" t="str">
        <f t="shared" si="72"/>
        <v/>
      </c>
      <c r="GJ46" s="49" t="str">
        <f t="shared" si="73"/>
        <v/>
      </c>
      <c r="GK46" s="49" t="str">
        <f t="shared" si="73"/>
        <v/>
      </c>
      <c r="GL46" s="49" t="str">
        <f t="shared" si="73"/>
        <v/>
      </c>
      <c r="GM46" s="49" t="str">
        <f t="shared" si="73"/>
        <v/>
      </c>
      <c r="GN46" s="49" t="str">
        <f t="shared" si="73"/>
        <v/>
      </c>
      <c r="GO46" s="49" t="str">
        <f t="shared" si="73"/>
        <v/>
      </c>
      <c r="GP46" s="49" t="str">
        <f t="shared" si="73"/>
        <v/>
      </c>
      <c r="GQ46" s="49" t="str">
        <f t="shared" si="73"/>
        <v/>
      </c>
      <c r="GR46" s="49" t="str">
        <f t="shared" si="73"/>
        <v/>
      </c>
      <c r="GS46" s="49" t="str">
        <f t="shared" si="73"/>
        <v/>
      </c>
      <c r="GT46" s="49" t="str">
        <f t="shared" si="73"/>
        <v/>
      </c>
      <c r="GU46" s="49" t="str">
        <f t="shared" si="73"/>
        <v/>
      </c>
      <c r="GV46" s="49" t="str">
        <f t="shared" si="73"/>
        <v/>
      </c>
      <c r="GW46" s="49" t="str">
        <f t="shared" si="73"/>
        <v/>
      </c>
      <c r="GX46" s="49" t="str">
        <f t="shared" si="73"/>
        <v/>
      </c>
      <c r="GY46" s="49" t="str">
        <f t="shared" si="73"/>
        <v/>
      </c>
      <c r="GZ46" s="49" t="str">
        <f t="shared" si="74"/>
        <v/>
      </c>
      <c r="HA46" s="49" t="str">
        <f t="shared" si="74"/>
        <v/>
      </c>
      <c r="HB46" s="49" t="str">
        <f t="shared" si="74"/>
        <v/>
      </c>
      <c r="HC46" s="49" t="str">
        <f t="shared" si="74"/>
        <v/>
      </c>
      <c r="HD46" s="49" t="str">
        <f t="shared" si="74"/>
        <v/>
      </c>
      <c r="HE46" s="49" t="str">
        <f t="shared" si="74"/>
        <v/>
      </c>
      <c r="HF46" s="49" t="str">
        <f t="shared" si="74"/>
        <v/>
      </c>
      <c r="HG46" s="49" t="str">
        <f t="shared" si="74"/>
        <v/>
      </c>
      <c r="HH46" s="49" t="str">
        <f t="shared" si="74"/>
        <v/>
      </c>
      <c r="HI46" s="49" t="str">
        <f t="shared" si="74"/>
        <v/>
      </c>
      <c r="HJ46" s="49" t="str">
        <f t="shared" si="74"/>
        <v/>
      </c>
      <c r="HK46" s="49" t="str">
        <f t="shared" si="74"/>
        <v/>
      </c>
      <c r="HL46" s="49" t="str">
        <f t="shared" si="74"/>
        <v/>
      </c>
      <c r="HM46" s="49" t="str">
        <f t="shared" si="74"/>
        <v/>
      </c>
      <c r="HN46" s="49" t="str">
        <f t="shared" si="74"/>
        <v/>
      </c>
      <c r="HO46" s="49" t="str">
        <f t="shared" si="74"/>
        <v/>
      </c>
      <c r="HP46" s="49" t="str">
        <f t="shared" si="75"/>
        <v/>
      </c>
      <c r="HQ46" s="49" t="str">
        <f t="shared" si="75"/>
        <v/>
      </c>
      <c r="HR46" s="49" t="str">
        <f t="shared" si="44"/>
        <v/>
      </c>
      <c r="HS46" s="49" t="str">
        <f t="shared" si="16"/>
        <v/>
      </c>
      <c r="HT46" s="49" t="str">
        <f t="shared" si="16"/>
        <v/>
      </c>
      <c r="HU46" s="49" t="str">
        <f t="shared" si="16"/>
        <v/>
      </c>
      <c r="HV46" s="49" t="str">
        <f t="shared" si="16"/>
        <v/>
      </c>
      <c r="HW46" s="169" t="e">
        <f t="shared" si="54"/>
        <v>#N/A</v>
      </c>
      <c r="HX46" s="169" t="e">
        <f t="shared" si="54"/>
        <v>#N/A</v>
      </c>
      <c r="HY46" s="169" t="e">
        <f t="shared" si="54"/>
        <v>#N/A</v>
      </c>
      <c r="HZ46" s="169" t="e">
        <f t="shared" si="54"/>
        <v>#N/A</v>
      </c>
      <c r="IA46" s="169" t="e">
        <f t="shared" si="54"/>
        <v>#N/A</v>
      </c>
      <c r="IB46" s="169" t="e">
        <f t="shared" si="54"/>
        <v>#N/A</v>
      </c>
      <c r="IC46" s="169" t="e">
        <f t="shared" si="54"/>
        <v>#N/A</v>
      </c>
      <c r="ID46" s="169" t="e">
        <f t="shared" si="54"/>
        <v>#N/A</v>
      </c>
      <c r="IE46" s="169" t="e">
        <f t="shared" si="54"/>
        <v>#N/A</v>
      </c>
      <c r="IF46" s="169" t="e">
        <f t="shared" si="54"/>
        <v>#N/A</v>
      </c>
      <c r="IG46" s="169" t="e">
        <f t="shared" si="54"/>
        <v>#N/A</v>
      </c>
      <c r="IH46" s="169" t="e">
        <f t="shared" si="54"/>
        <v>#N/A</v>
      </c>
      <c r="II46" s="169" t="e">
        <f t="shared" si="54"/>
        <v>#N/A</v>
      </c>
      <c r="IJ46" s="169" t="e">
        <f t="shared" si="54"/>
        <v>#N/A</v>
      </c>
      <c r="IK46" s="169" t="e">
        <f t="shared" si="54"/>
        <v>#N/A</v>
      </c>
      <c r="IL46" s="169" t="e">
        <f t="shared" si="54"/>
        <v>#N/A</v>
      </c>
      <c r="IM46" s="169" t="e">
        <f t="shared" si="76"/>
        <v>#N/A</v>
      </c>
      <c r="IN46" s="169" t="e">
        <f t="shared" si="76"/>
        <v>#N/A</v>
      </c>
      <c r="IO46" s="169" t="e">
        <f t="shared" si="76"/>
        <v>#N/A</v>
      </c>
      <c r="IP46" s="169" t="e">
        <f t="shared" si="76"/>
        <v>#N/A</v>
      </c>
      <c r="IQ46" s="169" t="e">
        <f t="shared" si="76"/>
        <v>#N/A</v>
      </c>
      <c r="IR46" s="169" t="e">
        <f t="shared" si="76"/>
        <v>#N/A</v>
      </c>
      <c r="IS46" s="169" t="e">
        <f t="shared" si="76"/>
        <v>#N/A</v>
      </c>
      <c r="IT46" s="169" t="e">
        <f t="shared" si="76"/>
        <v>#N/A</v>
      </c>
      <c r="IU46" s="169" t="e">
        <f t="shared" si="76"/>
        <v>#N/A</v>
      </c>
      <c r="IV46" s="169" t="e">
        <f t="shared" si="76"/>
        <v>#N/A</v>
      </c>
      <c r="IW46" s="169" t="e">
        <f t="shared" si="76"/>
        <v>#N/A</v>
      </c>
      <c r="IX46" s="169" t="e">
        <f t="shared" si="76"/>
        <v>#N/A</v>
      </c>
      <c r="IY46" s="169" t="e">
        <f t="shared" si="76"/>
        <v>#N/A</v>
      </c>
      <c r="IZ46" s="169" t="e">
        <f t="shared" si="76"/>
        <v>#N/A</v>
      </c>
      <c r="JA46" s="169" t="e">
        <f t="shared" si="76"/>
        <v>#N/A</v>
      </c>
      <c r="JB46" s="169" t="e">
        <f t="shared" si="76"/>
        <v>#N/A</v>
      </c>
      <c r="JC46" s="169" t="e">
        <f t="shared" si="85"/>
        <v>#N/A</v>
      </c>
      <c r="JD46" s="169" t="e">
        <f t="shared" si="85"/>
        <v>#N/A</v>
      </c>
      <c r="JE46" s="169" t="e">
        <f t="shared" si="86"/>
        <v>#N/A</v>
      </c>
      <c r="JF46" s="169" t="e">
        <f t="shared" si="86"/>
        <v>#N/A</v>
      </c>
      <c r="JG46" s="169" t="e">
        <f t="shared" si="86"/>
        <v>#N/A</v>
      </c>
      <c r="JH46" s="169" t="e">
        <f t="shared" si="86"/>
        <v>#N/A</v>
      </c>
      <c r="JI46" s="169" t="e">
        <f t="shared" si="86"/>
        <v>#N/A</v>
      </c>
      <c r="JJ46" s="169" t="e">
        <f t="shared" si="86"/>
        <v>#N/A</v>
      </c>
      <c r="JK46" s="169" t="e">
        <f t="shared" si="86"/>
        <v>#N/A</v>
      </c>
      <c r="JL46" s="169" t="e">
        <f t="shared" si="86"/>
        <v>#N/A</v>
      </c>
      <c r="JM46" s="169" t="e">
        <f t="shared" si="86"/>
        <v>#N/A</v>
      </c>
      <c r="JN46" s="169" t="e">
        <f t="shared" si="86"/>
        <v>#N/A</v>
      </c>
      <c r="JO46" s="169" t="e">
        <f t="shared" si="86"/>
        <v>#N/A</v>
      </c>
      <c r="JP46" s="169" t="e">
        <f t="shared" si="86"/>
        <v>#N/A</v>
      </c>
      <c r="JQ46" s="169" t="e">
        <f t="shared" si="86"/>
        <v>#N/A</v>
      </c>
      <c r="JR46" s="169" t="e">
        <f t="shared" si="86"/>
        <v>#N/A</v>
      </c>
      <c r="JS46" s="169" t="e">
        <f t="shared" si="86"/>
        <v>#N/A</v>
      </c>
      <c r="JT46" s="169" t="e">
        <f t="shared" si="77"/>
        <v>#N/A</v>
      </c>
      <c r="JU46" s="169" t="e">
        <f t="shared" si="77"/>
        <v>#N/A</v>
      </c>
      <c r="JV46" s="169" t="e">
        <f t="shared" si="77"/>
        <v>#N/A</v>
      </c>
      <c r="JW46" s="169" t="e">
        <f t="shared" si="77"/>
        <v>#N/A</v>
      </c>
      <c r="JX46" s="169" t="e">
        <f t="shared" si="77"/>
        <v>#N/A</v>
      </c>
      <c r="JY46" s="169" t="e">
        <f t="shared" si="77"/>
        <v>#N/A</v>
      </c>
      <c r="JZ46" s="169" t="e">
        <f t="shared" si="77"/>
        <v>#N/A</v>
      </c>
      <c r="KA46" s="169" t="e">
        <f t="shared" si="77"/>
        <v>#N/A</v>
      </c>
      <c r="KB46" s="169" t="e">
        <f t="shared" si="77"/>
        <v>#N/A</v>
      </c>
      <c r="KC46" s="169" t="e">
        <f t="shared" si="77"/>
        <v>#N/A</v>
      </c>
      <c r="KD46" s="169" t="e">
        <f t="shared" si="77"/>
        <v>#N/A</v>
      </c>
      <c r="KE46" s="169" t="e">
        <f t="shared" si="77"/>
        <v>#N/A</v>
      </c>
      <c r="KF46" s="169" t="e">
        <f t="shared" si="77"/>
        <v>#N/A</v>
      </c>
      <c r="KG46" s="169" t="e">
        <f t="shared" si="77"/>
        <v>#N/A</v>
      </c>
      <c r="KH46" s="169" t="e">
        <f t="shared" si="77"/>
        <v>#N/A</v>
      </c>
      <c r="KI46" s="169" t="e">
        <f t="shared" si="77"/>
        <v>#N/A</v>
      </c>
      <c r="KJ46" s="169" t="e">
        <f t="shared" si="87"/>
        <v>#N/A</v>
      </c>
      <c r="KK46" s="169" t="e">
        <f t="shared" si="87"/>
        <v>#N/A</v>
      </c>
      <c r="KL46" s="169" t="e">
        <f t="shared" si="87"/>
        <v>#N/A</v>
      </c>
      <c r="KM46" s="169" t="e">
        <f t="shared" si="87"/>
        <v>#N/A</v>
      </c>
      <c r="KN46" s="169" t="e">
        <f t="shared" si="87"/>
        <v>#N/A</v>
      </c>
      <c r="KO46" s="169" t="e">
        <f t="shared" si="87"/>
        <v>#N/A</v>
      </c>
      <c r="KP46" s="169" t="e">
        <f t="shared" si="87"/>
        <v>#N/A</v>
      </c>
      <c r="KQ46" s="169" t="e">
        <f t="shared" si="87"/>
        <v>#N/A</v>
      </c>
      <c r="KR46" s="169" t="e">
        <f t="shared" si="87"/>
        <v>#N/A</v>
      </c>
      <c r="KS46" s="169" t="e">
        <f t="shared" si="87"/>
        <v>#N/A</v>
      </c>
      <c r="KT46" s="169" t="e">
        <f t="shared" si="87"/>
        <v>#N/A</v>
      </c>
      <c r="KU46" s="169" t="e">
        <f t="shared" si="87"/>
        <v>#N/A</v>
      </c>
      <c r="KV46" s="169" t="e">
        <f t="shared" si="87"/>
        <v>#N/A</v>
      </c>
      <c r="KW46" s="169" t="e">
        <f t="shared" si="87"/>
        <v>#N/A</v>
      </c>
      <c r="KX46" s="169" t="e">
        <f t="shared" si="87"/>
        <v>#N/A</v>
      </c>
      <c r="KY46" s="169" t="e">
        <f t="shared" si="87"/>
        <v>#N/A</v>
      </c>
      <c r="KZ46" s="169" t="e">
        <f t="shared" si="78"/>
        <v>#N/A</v>
      </c>
      <c r="LA46" s="169" t="e">
        <f t="shared" si="78"/>
        <v>#N/A</v>
      </c>
      <c r="LB46" s="169" t="e">
        <f t="shared" si="78"/>
        <v>#N/A</v>
      </c>
      <c r="LC46" s="169" t="e">
        <f t="shared" si="78"/>
        <v>#N/A</v>
      </c>
      <c r="LD46" s="169" t="e">
        <f t="shared" si="78"/>
        <v>#N/A</v>
      </c>
      <c r="LE46" s="169" t="e">
        <f t="shared" si="78"/>
        <v>#N/A</v>
      </c>
      <c r="LF46" s="169" t="e">
        <f t="shared" si="78"/>
        <v>#N/A</v>
      </c>
      <c r="LG46" s="169" t="e">
        <f t="shared" si="78"/>
        <v>#N/A</v>
      </c>
      <c r="LH46" s="169" t="e">
        <f t="shared" si="78"/>
        <v>#N/A</v>
      </c>
      <c r="LI46" s="169" t="e">
        <f t="shared" si="78"/>
        <v>#N/A</v>
      </c>
      <c r="LJ46" s="169" t="e">
        <f t="shared" si="78"/>
        <v>#N/A</v>
      </c>
      <c r="LK46" s="169" t="e">
        <f t="shared" si="78"/>
        <v>#N/A</v>
      </c>
      <c r="LL46" s="169" t="e">
        <f t="shared" si="78"/>
        <v>#N/A</v>
      </c>
      <c r="LM46" s="169" t="e">
        <f t="shared" si="78"/>
        <v>#N/A</v>
      </c>
      <c r="LN46" s="169" t="e">
        <f t="shared" si="88"/>
        <v>#N/A</v>
      </c>
      <c r="LO46" s="169" t="e">
        <f t="shared" si="88"/>
        <v>#N/A</v>
      </c>
      <c r="LP46" s="169" t="e">
        <f t="shared" si="88"/>
        <v>#N/A</v>
      </c>
      <c r="LQ46" s="169" t="e">
        <f t="shared" si="89"/>
        <v>#N/A</v>
      </c>
      <c r="LR46" s="169" t="e">
        <f t="shared" si="89"/>
        <v>#N/A</v>
      </c>
      <c r="LS46" s="169" t="e">
        <f t="shared" si="89"/>
        <v>#N/A</v>
      </c>
      <c r="LT46" s="169" t="e">
        <f t="shared" si="89"/>
        <v>#N/A</v>
      </c>
      <c r="LU46" s="169" t="e">
        <f t="shared" si="89"/>
        <v>#N/A</v>
      </c>
      <c r="LV46" s="169" t="e">
        <f t="shared" si="89"/>
        <v>#N/A</v>
      </c>
      <c r="LW46" s="169" t="e">
        <f t="shared" si="89"/>
        <v>#N/A</v>
      </c>
      <c r="LX46" s="169" t="e">
        <f t="shared" si="89"/>
        <v>#N/A</v>
      </c>
      <c r="LY46" s="169" t="e">
        <f t="shared" si="89"/>
        <v>#N/A</v>
      </c>
      <c r="LZ46" s="169" t="e">
        <f t="shared" si="89"/>
        <v>#N/A</v>
      </c>
      <c r="MA46" s="169" t="e">
        <f t="shared" si="89"/>
        <v>#N/A</v>
      </c>
      <c r="MB46" s="169" t="e">
        <f t="shared" si="89"/>
        <v>#N/A</v>
      </c>
      <c r="MC46" s="169" t="e">
        <f t="shared" si="89"/>
        <v>#N/A</v>
      </c>
      <c r="MD46" s="169" t="e">
        <f t="shared" si="89"/>
        <v>#N/A</v>
      </c>
      <c r="ME46" s="169" t="e">
        <f t="shared" si="89"/>
        <v>#N/A</v>
      </c>
      <c r="MF46" s="169" t="e">
        <f t="shared" si="79"/>
        <v>#N/A</v>
      </c>
      <c r="MG46" s="169" t="e">
        <f t="shared" si="79"/>
        <v>#N/A</v>
      </c>
      <c r="MH46" s="169" t="e">
        <f t="shared" si="79"/>
        <v>#N/A</v>
      </c>
      <c r="MI46" s="169" t="e">
        <f t="shared" si="79"/>
        <v>#N/A</v>
      </c>
      <c r="MJ46" s="169" t="e">
        <f t="shared" si="79"/>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90"/>
        <v>#N/A</v>
      </c>
      <c r="MW46" s="169" t="e">
        <f t="shared" si="90"/>
        <v>#N/A</v>
      </c>
      <c r="MX46" s="169" t="e">
        <f t="shared" si="90"/>
        <v>#N/A</v>
      </c>
      <c r="MY46" s="169" t="e">
        <f t="shared" si="90"/>
        <v>#N/A</v>
      </c>
      <c r="MZ46" s="169" t="e">
        <f t="shared" si="90"/>
        <v>#N/A</v>
      </c>
      <c r="NA46" s="169" t="e">
        <f t="shared" si="90"/>
        <v>#N/A</v>
      </c>
      <c r="NB46" s="169" t="e">
        <f t="shared" si="90"/>
        <v>#N/A</v>
      </c>
      <c r="NC46" s="169" t="e">
        <f t="shared" si="90"/>
        <v>#N/A</v>
      </c>
      <c r="ND46" s="169" t="e">
        <f t="shared" si="90"/>
        <v>#N/A</v>
      </c>
      <c r="NE46" s="169" t="e">
        <f t="shared" si="90"/>
        <v>#N/A</v>
      </c>
      <c r="NF46" s="169" t="e">
        <f t="shared" si="90"/>
        <v>#N/A</v>
      </c>
      <c r="NG46" s="169" t="e">
        <f t="shared" si="90"/>
        <v>#N/A</v>
      </c>
      <c r="NH46" s="169" t="e">
        <f t="shared" si="90"/>
        <v>#N/A</v>
      </c>
      <c r="NI46" s="169" t="e">
        <f t="shared" si="90"/>
        <v>#N/A</v>
      </c>
      <c r="NJ46" s="169" t="e">
        <f t="shared" si="90"/>
        <v>#N/A</v>
      </c>
      <c r="NK46" s="169" t="e">
        <f t="shared" si="90"/>
        <v>#N/A</v>
      </c>
      <c r="NL46" s="169" t="e">
        <f t="shared" si="80"/>
        <v>#N/A</v>
      </c>
      <c r="NM46" s="169" t="e">
        <f t="shared" si="80"/>
        <v>#N/A</v>
      </c>
      <c r="NN46" s="169" t="e">
        <f t="shared" si="80"/>
        <v>#N/A</v>
      </c>
      <c r="NO46" s="169" t="e">
        <f t="shared" si="80"/>
        <v>#N/A</v>
      </c>
      <c r="NP46" s="169" t="e">
        <f t="shared" si="80"/>
        <v>#N/A</v>
      </c>
      <c r="NQ46" s="169" t="e">
        <f t="shared" si="80"/>
        <v>#N/A</v>
      </c>
      <c r="NR46" s="169" t="e">
        <f t="shared" si="80"/>
        <v>#N/A</v>
      </c>
      <c r="NS46" s="169" t="e">
        <f t="shared" si="80"/>
        <v>#N/A</v>
      </c>
      <c r="NT46" s="169" t="e">
        <f t="shared" si="80"/>
        <v>#N/A</v>
      </c>
      <c r="NU46" s="169" t="e">
        <f t="shared" si="80"/>
        <v>#N/A</v>
      </c>
      <c r="NV46" s="169" t="e">
        <f t="shared" si="80"/>
        <v>#N/A</v>
      </c>
      <c r="NW46" s="169" t="e">
        <f t="shared" si="80"/>
        <v>#N/A</v>
      </c>
      <c r="NX46" s="169" t="e">
        <f t="shared" si="80"/>
        <v>#N/A</v>
      </c>
      <c r="NY46" s="169" t="e">
        <f t="shared" si="80"/>
        <v>#N/A</v>
      </c>
      <c r="NZ46" s="169" t="e">
        <f t="shared" si="91"/>
        <v>#N/A</v>
      </c>
      <c r="OA46" s="169" t="e">
        <f t="shared" si="91"/>
        <v>#N/A</v>
      </c>
      <c r="OB46" s="169" t="e">
        <f t="shared" si="91"/>
        <v>#N/A</v>
      </c>
      <c r="OC46" s="169" t="e">
        <f t="shared" si="92"/>
        <v>#N/A</v>
      </c>
      <c r="OD46" s="169" t="e">
        <f t="shared" si="92"/>
        <v>#N/A</v>
      </c>
      <c r="OE46" s="169" t="e">
        <f t="shared" si="92"/>
        <v>#N/A</v>
      </c>
      <c r="OF46" s="169" t="e">
        <f t="shared" si="92"/>
        <v>#N/A</v>
      </c>
      <c r="OG46" s="169" t="e">
        <f t="shared" si="92"/>
        <v>#N/A</v>
      </c>
      <c r="OH46" s="169" t="e">
        <f t="shared" si="92"/>
        <v>#N/A</v>
      </c>
      <c r="OI46" s="169" t="e">
        <f t="shared" si="92"/>
        <v>#N/A</v>
      </c>
      <c r="OJ46" s="169" t="e">
        <f t="shared" si="92"/>
        <v>#N/A</v>
      </c>
      <c r="OK46" s="169" t="e">
        <f t="shared" si="92"/>
        <v>#N/A</v>
      </c>
      <c r="OL46" s="169" t="e">
        <f t="shared" si="92"/>
        <v>#N/A</v>
      </c>
      <c r="OM46" s="169" t="e">
        <f t="shared" si="92"/>
        <v>#N/A</v>
      </c>
      <c r="ON46" s="169" t="e">
        <f t="shared" si="92"/>
        <v>#N/A</v>
      </c>
      <c r="OO46" s="169" t="e">
        <f t="shared" si="92"/>
        <v>#N/A</v>
      </c>
      <c r="OP46" s="169" t="e">
        <f t="shared" si="92"/>
        <v>#N/A</v>
      </c>
      <c r="OQ46" s="169" t="e">
        <f t="shared" si="92"/>
        <v>#N/A</v>
      </c>
      <c r="OR46" s="169" t="e">
        <f t="shared" si="81"/>
        <v>#N/A</v>
      </c>
      <c r="OS46" s="169" t="e">
        <f t="shared" si="81"/>
        <v>#N/A</v>
      </c>
      <c r="OT46" s="169" t="e">
        <f t="shared" si="81"/>
        <v>#N/A</v>
      </c>
      <c r="OU46" s="169" t="e">
        <f t="shared" si="81"/>
        <v>#N/A</v>
      </c>
      <c r="OV46" s="169" t="e">
        <f t="shared" si="81"/>
        <v>#N/A</v>
      </c>
      <c r="OW46" s="169" t="e">
        <f t="shared" si="81"/>
        <v>#N/A</v>
      </c>
      <c r="OX46" s="169" t="e">
        <f t="shared" si="81"/>
        <v>#N/A</v>
      </c>
      <c r="OY46" s="169" t="e">
        <f t="shared" si="81"/>
        <v>#N/A</v>
      </c>
      <c r="OZ46" s="169" t="e">
        <f t="shared" si="81"/>
        <v>#N/A</v>
      </c>
      <c r="PA46" s="169" t="e">
        <f t="shared" si="81"/>
        <v>#N/A</v>
      </c>
      <c r="PB46" s="169" t="e">
        <f t="shared" si="81"/>
        <v>#N/A</v>
      </c>
      <c r="PC46" s="169" t="e">
        <f t="shared" si="81"/>
        <v>#N/A</v>
      </c>
      <c r="PD46" s="169" t="e">
        <f t="shared" si="81"/>
        <v>#N/A</v>
      </c>
      <c r="PE46" s="169" t="e">
        <f t="shared" si="81"/>
        <v>#N/A</v>
      </c>
      <c r="PF46" s="169" t="e">
        <f t="shared" si="81"/>
        <v>#N/A</v>
      </c>
      <c r="PG46" s="169" t="e">
        <f t="shared" si="81"/>
        <v>#N/A</v>
      </c>
      <c r="PH46" s="169" t="e">
        <f t="shared" si="93"/>
        <v>#N/A</v>
      </c>
      <c r="PI46" s="169" t="e">
        <f t="shared" si="93"/>
        <v>#N/A</v>
      </c>
      <c r="PJ46" s="169" t="e">
        <f t="shared" si="93"/>
        <v>#N/A</v>
      </c>
      <c r="PK46" s="169" t="e">
        <f t="shared" si="93"/>
        <v>#N/A</v>
      </c>
      <c r="PL46" s="169" t="e">
        <f t="shared" si="93"/>
        <v>#N/A</v>
      </c>
      <c r="PM46" s="169" t="e">
        <f t="shared" si="93"/>
        <v>#N/A</v>
      </c>
      <c r="PN46" s="169" t="e">
        <f t="shared" si="93"/>
        <v>#N/A</v>
      </c>
      <c r="PO46" s="169" t="e">
        <f t="shared" si="93"/>
        <v>#N/A</v>
      </c>
    </row>
    <row r="47" spans="1:431" hidden="1" x14ac:dyDescent="0.75">
      <c r="A47" s="390"/>
      <c r="B47" s="396" t="str">
        <f>IF($R47="","",ROUND(_xlfn.NORM.INV(ABS(VLOOKUP($T$1,VLookups!$A$43:$B$44,2,FALSE)-B$2),$N47,$R47),0))</f>
        <v/>
      </c>
      <c r="C47" s="403" t="str">
        <f>IF(OR(D46="",B47=""),"",WORKDAY(C46,B46,$B$109:$B$148))</f>
        <v/>
      </c>
      <c r="D47" s="404" t="str">
        <f>IFERROR(IF(B47="","",WORKDAY(C47,B47-1,$B$109:$B$148)),"")</f>
        <v/>
      </c>
      <c r="E47" s="109"/>
      <c r="F47" s="117"/>
      <c r="G47" s="122" t="str">
        <f t="shared" si="30"/>
        <v/>
      </c>
      <c r="H47" s="95"/>
      <c r="I47" s="122" t="str">
        <f t="shared" si="31"/>
        <v/>
      </c>
      <c r="J47" s="117"/>
      <c r="K47" s="110"/>
      <c r="L47" s="124" t="str">
        <f t="shared" si="0"/>
        <v/>
      </c>
      <c r="M47" s="124" t="str">
        <f t="shared" si="1"/>
        <v/>
      </c>
      <c r="N47" s="73" t="str">
        <f t="shared" si="32"/>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0"/>
        <v/>
      </c>
      <c r="AE47" s="49" t="str">
        <f t="shared" si="100"/>
        <v/>
      </c>
      <c r="AF47" s="49" t="str">
        <f t="shared" si="100"/>
        <v/>
      </c>
      <c r="AG47" s="49" t="str">
        <f t="shared" si="100"/>
        <v/>
      </c>
      <c r="AH47" s="49" t="str">
        <f t="shared" si="100"/>
        <v/>
      </c>
      <c r="AI47" s="49" t="str">
        <f t="shared" si="100"/>
        <v/>
      </c>
      <c r="AJ47" s="49" t="str">
        <f t="shared" si="100"/>
        <v/>
      </c>
      <c r="AK47" s="49" t="str">
        <f t="shared" si="100"/>
        <v/>
      </c>
      <c r="AL47" s="49" t="str">
        <f t="shared" si="100"/>
        <v/>
      </c>
      <c r="AM47" s="49" t="str">
        <f t="shared" si="100"/>
        <v/>
      </c>
      <c r="AN47" s="49" t="str">
        <f t="shared" si="100"/>
        <v/>
      </c>
      <c r="AO47" s="49" t="str">
        <f t="shared" si="100"/>
        <v/>
      </c>
      <c r="AP47" s="49" t="str">
        <f t="shared" si="100"/>
        <v/>
      </c>
      <c r="AQ47" s="49" t="str">
        <f t="shared" si="100"/>
        <v/>
      </c>
      <c r="AR47" s="49" t="str">
        <f t="shared" si="100"/>
        <v/>
      </c>
      <c r="AS47" s="49" t="str">
        <f t="shared" si="100"/>
        <v/>
      </c>
      <c r="AT47" s="49" t="str">
        <f t="shared" si="96"/>
        <v/>
      </c>
      <c r="AU47" s="49" t="str">
        <f t="shared" si="96"/>
        <v/>
      </c>
      <c r="AV47" s="49" t="str">
        <f t="shared" si="96"/>
        <v/>
      </c>
      <c r="AW47" s="49" t="str">
        <f t="shared" si="96"/>
        <v/>
      </c>
      <c r="AX47" s="49" t="str">
        <f t="shared" si="96"/>
        <v/>
      </c>
      <c r="AY47" s="49" t="str">
        <f t="shared" si="96"/>
        <v/>
      </c>
      <c r="AZ47" s="49" t="str">
        <f t="shared" si="96"/>
        <v/>
      </c>
      <c r="BA47" s="49" t="str">
        <f t="shared" si="96"/>
        <v/>
      </c>
      <c r="BB47" s="49" t="str">
        <f t="shared" si="96"/>
        <v/>
      </c>
      <c r="BC47" s="49" t="str">
        <f t="shared" si="96"/>
        <v/>
      </c>
      <c r="BD47" s="49" t="str">
        <f t="shared" si="96"/>
        <v/>
      </c>
      <c r="BE47" s="49" t="str">
        <f t="shared" si="96"/>
        <v/>
      </c>
      <c r="BF47" s="49" t="str">
        <f t="shared" si="96"/>
        <v/>
      </c>
      <c r="BG47" s="49" t="str">
        <f t="shared" si="96"/>
        <v/>
      </c>
      <c r="BH47" s="49" t="str">
        <f t="shared" si="96"/>
        <v/>
      </c>
      <c r="BI47" s="49" t="str">
        <f t="shared" si="97"/>
        <v/>
      </c>
      <c r="BJ47" s="49" t="str">
        <f t="shared" si="97"/>
        <v/>
      </c>
      <c r="BK47" s="49" t="str">
        <f t="shared" si="97"/>
        <v/>
      </c>
      <c r="BL47" s="49" t="str">
        <f t="shared" si="97"/>
        <v/>
      </c>
      <c r="BM47" s="49" t="str">
        <f t="shared" si="97"/>
        <v/>
      </c>
      <c r="BN47" s="49" t="str">
        <f t="shared" si="97"/>
        <v/>
      </c>
      <c r="BO47" s="49" t="str">
        <f t="shared" si="97"/>
        <v/>
      </c>
      <c r="BP47" s="49" t="str">
        <f t="shared" si="97"/>
        <v/>
      </c>
      <c r="BQ47" s="49" t="str">
        <f t="shared" si="97"/>
        <v/>
      </c>
      <c r="BR47" s="49" t="str">
        <f t="shared" si="97"/>
        <v/>
      </c>
      <c r="BS47" s="49" t="str">
        <f t="shared" si="97"/>
        <v/>
      </c>
      <c r="BT47" s="49" t="str">
        <f t="shared" si="97"/>
        <v/>
      </c>
      <c r="BU47" s="49" t="str">
        <f t="shared" si="97"/>
        <v/>
      </c>
      <c r="BV47" s="49" t="str">
        <f t="shared" si="97"/>
        <v/>
      </c>
      <c r="BW47" s="49" t="str">
        <f t="shared" si="97"/>
        <v/>
      </c>
      <c r="BX47" s="49" t="str">
        <f t="shared" si="97"/>
        <v/>
      </c>
      <c r="BY47" s="49" t="str">
        <f t="shared" si="95"/>
        <v/>
      </c>
      <c r="BZ47" s="49" t="str">
        <f t="shared" si="95"/>
        <v/>
      </c>
      <c r="CA47" s="49" t="str">
        <f t="shared" si="95"/>
        <v/>
      </c>
      <c r="CB47" s="49" t="str">
        <f t="shared" si="95"/>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8"/>
        <v/>
      </c>
      <c r="CK47" s="49" t="str">
        <f t="shared" si="98"/>
        <v/>
      </c>
      <c r="CL47" s="49" t="str">
        <f t="shared" si="98"/>
        <v/>
      </c>
      <c r="CM47" s="49" t="str">
        <f t="shared" si="98"/>
        <v/>
      </c>
      <c r="CN47" s="49" t="str">
        <f t="shared" si="98"/>
        <v/>
      </c>
      <c r="CO47" s="49" t="str">
        <f t="shared" si="98"/>
        <v/>
      </c>
      <c r="CP47" s="49" t="str">
        <f t="shared" si="98"/>
        <v/>
      </c>
      <c r="CQ47" s="49" t="str">
        <f t="shared" si="98"/>
        <v/>
      </c>
      <c r="CR47" s="49" t="str">
        <f t="shared" si="98"/>
        <v/>
      </c>
      <c r="CS47" s="49" t="str">
        <f t="shared" si="98"/>
        <v/>
      </c>
      <c r="CT47" s="49" t="str">
        <f t="shared" si="98"/>
        <v/>
      </c>
      <c r="CU47" s="49" t="str">
        <f t="shared" si="98"/>
        <v/>
      </c>
      <c r="CV47" s="49" t="str">
        <f t="shared" si="98"/>
        <v/>
      </c>
      <c r="CW47" s="49" t="str">
        <f t="shared" si="98"/>
        <v/>
      </c>
      <c r="CX47" s="49" t="str">
        <f t="shared" si="98"/>
        <v/>
      </c>
      <c r="CY47" s="49" t="str">
        <f t="shared" si="98"/>
        <v/>
      </c>
      <c r="CZ47" s="49" t="str">
        <f t="shared" si="99"/>
        <v/>
      </c>
      <c r="DA47" s="49" t="str">
        <f t="shared" si="99"/>
        <v/>
      </c>
      <c r="DB47" s="49" t="str">
        <f t="shared" si="99"/>
        <v/>
      </c>
      <c r="DC47" s="49" t="str">
        <f t="shared" si="99"/>
        <v/>
      </c>
      <c r="DD47" s="49" t="str">
        <f t="shared" si="99"/>
        <v/>
      </c>
      <c r="DE47" s="49" t="str">
        <f t="shared" si="99"/>
        <v/>
      </c>
      <c r="DF47" s="49" t="str">
        <f t="shared" si="99"/>
        <v/>
      </c>
      <c r="DG47" s="49" t="str">
        <f t="shared" si="99"/>
        <v/>
      </c>
      <c r="DH47" s="49" t="str">
        <f t="shared" si="99"/>
        <v/>
      </c>
      <c r="DI47" s="49" t="str">
        <f t="shared" si="99"/>
        <v/>
      </c>
      <c r="DJ47" s="49" t="str">
        <f t="shared" si="99"/>
        <v/>
      </c>
      <c r="DK47" s="49" t="str">
        <f t="shared" si="99"/>
        <v/>
      </c>
      <c r="DL47" s="49" t="str">
        <f t="shared" si="99"/>
        <v/>
      </c>
      <c r="DM47" s="49" t="str">
        <f t="shared" si="99"/>
        <v/>
      </c>
      <c r="DN47" s="49" t="str">
        <f t="shared" si="99"/>
        <v/>
      </c>
      <c r="DO47" s="49" t="str">
        <f t="shared" si="99"/>
        <v/>
      </c>
      <c r="DP47" s="49" t="str">
        <f t="shared" si="82"/>
        <v/>
      </c>
      <c r="DQ47" s="49" t="str">
        <f t="shared" si="70"/>
        <v/>
      </c>
      <c r="DR47" s="49" t="str">
        <f t="shared" si="70"/>
        <v/>
      </c>
      <c r="DS47" s="49" t="str">
        <f t="shared" si="70"/>
        <v/>
      </c>
      <c r="DT47" s="49" t="str">
        <f t="shared" si="70"/>
        <v/>
      </c>
      <c r="DU47" s="49" t="str">
        <f t="shared" si="70"/>
        <v/>
      </c>
      <c r="DV47" s="49" t="str">
        <f t="shared" si="70"/>
        <v/>
      </c>
      <c r="DW47" s="49" t="str">
        <f t="shared" si="83"/>
        <v/>
      </c>
      <c r="DX47" s="49" t="str">
        <f t="shared" si="83"/>
        <v/>
      </c>
      <c r="DY47" s="49" t="str">
        <f t="shared" si="83"/>
        <v/>
      </c>
      <c r="DZ47" s="183" t="str">
        <f t="shared" si="35"/>
        <v/>
      </c>
      <c r="EA47" s="49" t="str">
        <f t="shared" si="94"/>
        <v/>
      </c>
      <c r="EB47" s="49" t="str">
        <f t="shared" si="94"/>
        <v/>
      </c>
      <c r="EC47" s="49" t="str">
        <f t="shared" si="94"/>
        <v/>
      </c>
      <c r="ED47" s="49" t="str">
        <f t="shared" si="94"/>
        <v/>
      </c>
      <c r="EE47" s="49" t="str">
        <f t="shared" si="94"/>
        <v/>
      </c>
      <c r="EF47" s="49" t="str">
        <f t="shared" si="94"/>
        <v/>
      </c>
      <c r="EG47" s="49" t="str">
        <f t="shared" si="94"/>
        <v/>
      </c>
      <c r="EH47" s="49" t="str">
        <f t="shared" si="94"/>
        <v/>
      </c>
      <c r="EI47" s="49" t="str">
        <f t="shared" si="94"/>
        <v/>
      </c>
      <c r="EJ47" s="49" t="str">
        <f t="shared" si="94"/>
        <v/>
      </c>
      <c r="EK47" s="49" t="str">
        <f t="shared" si="94"/>
        <v/>
      </c>
      <c r="EL47" s="49" t="str">
        <f t="shared" si="94"/>
        <v/>
      </c>
      <c r="EM47" s="49" t="str">
        <f t="shared" si="94"/>
        <v/>
      </c>
      <c r="EN47" s="49" t="str">
        <f t="shared" si="94"/>
        <v/>
      </c>
      <c r="EO47" s="49" t="str">
        <f t="shared" si="94"/>
        <v/>
      </c>
      <c r="EP47" s="49" t="str">
        <f t="shared" si="84"/>
        <v/>
      </c>
      <c r="EQ47" s="49" t="str">
        <f t="shared" si="84"/>
        <v/>
      </c>
      <c r="ER47" s="49" t="str">
        <f t="shared" si="84"/>
        <v/>
      </c>
      <c r="ES47" s="49" t="str">
        <f t="shared" si="84"/>
        <v/>
      </c>
      <c r="ET47" s="49" t="str">
        <f t="shared" si="84"/>
        <v/>
      </c>
      <c r="EU47" s="49" t="str">
        <f t="shared" si="84"/>
        <v/>
      </c>
      <c r="EV47" s="49" t="str">
        <f t="shared" si="84"/>
        <v/>
      </c>
      <c r="EW47" s="49" t="str">
        <f t="shared" si="84"/>
        <v/>
      </c>
      <c r="EX47" s="49" t="str">
        <f t="shared" si="84"/>
        <v/>
      </c>
      <c r="EY47" s="49" t="str">
        <f t="shared" si="84"/>
        <v/>
      </c>
      <c r="EZ47" s="49" t="str">
        <f t="shared" si="84"/>
        <v/>
      </c>
      <c r="FA47" s="49" t="str">
        <f t="shared" si="84"/>
        <v/>
      </c>
      <c r="FB47" s="49" t="str">
        <f t="shared" si="84"/>
        <v/>
      </c>
      <c r="FC47" s="49" t="str">
        <f t="shared" si="84"/>
        <v/>
      </c>
      <c r="FD47" s="49" t="str">
        <f t="shared" si="71"/>
        <v/>
      </c>
      <c r="FE47" s="49" t="str">
        <f t="shared" si="71"/>
        <v/>
      </c>
      <c r="FF47" s="49" t="str">
        <f t="shared" si="71"/>
        <v/>
      </c>
      <c r="FG47" s="49" t="str">
        <f t="shared" si="71"/>
        <v/>
      </c>
      <c r="FH47" s="49" t="str">
        <f t="shared" si="71"/>
        <v/>
      </c>
      <c r="FI47" s="49" t="str">
        <f t="shared" si="71"/>
        <v/>
      </c>
      <c r="FJ47" s="49" t="str">
        <f t="shared" si="71"/>
        <v/>
      </c>
      <c r="FK47" s="49" t="str">
        <f t="shared" si="71"/>
        <v/>
      </c>
      <c r="FL47" s="49" t="str">
        <f t="shared" si="71"/>
        <v/>
      </c>
      <c r="FM47" s="49" t="str">
        <f t="shared" si="71"/>
        <v/>
      </c>
      <c r="FN47" s="49" t="str">
        <f t="shared" si="71"/>
        <v/>
      </c>
      <c r="FO47" s="49" t="str">
        <f t="shared" si="71"/>
        <v/>
      </c>
      <c r="FP47" s="49" t="str">
        <f t="shared" si="71"/>
        <v/>
      </c>
      <c r="FQ47" s="49" t="str">
        <f t="shared" si="71"/>
        <v/>
      </c>
      <c r="FR47" s="49" t="str">
        <f t="shared" si="71"/>
        <v/>
      </c>
      <c r="FS47" s="49" t="str">
        <f t="shared" si="71"/>
        <v/>
      </c>
      <c r="FT47" s="49" t="str">
        <f t="shared" si="72"/>
        <v/>
      </c>
      <c r="FU47" s="49" t="str">
        <f t="shared" si="72"/>
        <v/>
      </c>
      <c r="FV47" s="49" t="str">
        <f t="shared" si="72"/>
        <v/>
      </c>
      <c r="FW47" s="49" t="str">
        <f t="shared" si="72"/>
        <v/>
      </c>
      <c r="FX47" s="49" t="str">
        <f t="shared" si="72"/>
        <v/>
      </c>
      <c r="FY47" s="49" t="str">
        <f t="shared" si="72"/>
        <v/>
      </c>
      <c r="FZ47" s="49" t="str">
        <f t="shared" si="72"/>
        <v/>
      </c>
      <c r="GA47" s="49" t="str">
        <f t="shared" si="72"/>
        <v/>
      </c>
      <c r="GB47" s="49" t="str">
        <f t="shared" si="72"/>
        <v/>
      </c>
      <c r="GC47" s="49" t="str">
        <f t="shared" si="72"/>
        <v/>
      </c>
      <c r="GD47" s="49" t="str">
        <f t="shared" si="72"/>
        <v/>
      </c>
      <c r="GE47" s="49" t="str">
        <f t="shared" si="72"/>
        <v/>
      </c>
      <c r="GF47" s="49" t="str">
        <f t="shared" si="72"/>
        <v/>
      </c>
      <c r="GG47" s="49" t="str">
        <f t="shared" si="72"/>
        <v/>
      </c>
      <c r="GH47" s="49" t="str">
        <f t="shared" si="72"/>
        <v/>
      </c>
      <c r="GI47" s="49" t="str">
        <f t="shared" si="72"/>
        <v/>
      </c>
      <c r="GJ47" s="49" t="str">
        <f t="shared" si="73"/>
        <v/>
      </c>
      <c r="GK47" s="49" t="str">
        <f t="shared" si="73"/>
        <v/>
      </c>
      <c r="GL47" s="49" t="str">
        <f t="shared" si="73"/>
        <v/>
      </c>
      <c r="GM47" s="49" t="str">
        <f t="shared" si="73"/>
        <v/>
      </c>
      <c r="GN47" s="49" t="str">
        <f t="shared" si="73"/>
        <v/>
      </c>
      <c r="GO47" s="49" t="str">
        <f t="shared" si="73"/>
        <v/>
      </c>
      <c r="GP47" s="49" t="str">
        <f t="shared" si="73"/>
        <v/>
      </c>
      <c r="GQ47" s="49" t="str">
        <f t="shared" si="73"/>
        <v/>
      </c>
      <c r="GR47" s="49" t="str">
        <f t="shared" si="73"/>
        <v/>
      </c>
      <c r="GS47" s="49" t="str">
        <f t="shared" si="73"/>
        <v/>
      </c>
      <c r="GT47" s="49" t="str">
        <f t="shared" si="73"/>
        <v/>
      </c>
      <c r="GU47" s="49" t="str">
        <f t="shared" si="73"/>
        <v/>
      </c>
      <c r="GV47" s="49" t="str">
        <f t="shared" si="73"/>
        <v/>
      </c>
      <c r="GW47" s="49" t="str">
        <f t="shared" si="73"/>
        <v/>
      </c>
      <c r="GX47" s="49" t="str">
        <f t="shared" si="73"/>
        <v/>
      </c>
      <c r="GY47" s="49" t="str">
        <f t="shared" si="73"/>
        <v/>
      </c>
      <c r="GZ47" s="49" t="str">
        <f t="shared" si="74"/>
        <v/>
      </c>
      <c r="HA47" s="49" t="str">
        <f t="shared" si="74"/>
        <v/>
      </c>
      <c r="HB47" s="49" t="str">
        <f t="shared" si="74"/>
        <v/>
      </c>
      <c r="HC47" s="49" t="str">
        <f t="shared" si="74"/>
        <v/>
      </c>
      <c r="HD47" s="49" t="str">
        <f t="shared" si="74"/>
        <v/>
      </c>
      <c r="HE47" s="49" t="str">
        <f t="shared" si="74"/>
        <v/>
      </c>
      <c r="HF47" s="49" t="str">
        <f t="shared" si="74"/>
        <v/>
      </c>
      <c r="HG47" s="49" t="str">
        <f t="shared" si="74"/>
        <v/>
      </c>
      <c r="HH47" s="49" t="str">
        <f t="shared" si="74"/>
        <v/>
      </c>
      <c r="HI47" s="49" t="str">
        <f t="shared" si="74"/>
        <v/>
      </c>
      <c r="HJ47" s="49" t="str">
        <f t="shared" si="74"/>
        <v/>
      </c>
      <c r="HK47" s="49" t="str">
        <f t="shared" si="74"/>
        <v/>
      </c>
      <c r="HL47" s="49" t="str">
        <f t="shared" si="74"/>
        <v/>
      </c>
      <c r="HM47" s="49" t="str">
        <f t="shared" si="74"/>
        <v/>
      </c>
      <c r="HN47" s="49" t="str">
        <f t="shared" si="74"/>
        <v/>
      </c>
      <c r="HO47" s="49" t="str">
        <f t="shared" si="74"/>
        <v/>
      </c>
      <c r="HP47" s="49" t="str">
        <f t="shared" si="75"/>
        <v/>
      </c>
      <c r="HQ47" s="49" t="str">
        <f t="shared" si="75"/>
        <v/>
      </c>
      <c r="HR47" s="49" t="str">
        <f t="shared" si="44"/>
        <v/>
      </c>
      <c r="HS47" s="49" t="str">
        <f t="shared" si="16"/>
        <v/>
      </c>
      <c r="HT47" s="49" t="str">
        <f t="shared" si="16"/>
        <v/>
      </c>
      <c r="HU47" s="49" t="str">
        <f t="shared" si="16"/>
        <v/>
      </c>
      <c r="HV47" s="49" t="str">
        <f t="shared" si="16"/>
        <v/>
      </c>
      <c r="HW47" s="169" t="e">
        <f t="shared" si="54"/>
        <v>#N/A</v>
      </c>
      <c r="HX47" s="169" t="e">
        <f t="shared" si="54"/>
        <v>#N/A</v>
      </c>
      <c r="HY47" s="169" t="e">
        <f t="shared" si="54"/>
        <v>#N/A</v>
      </c>
      <c r="HZ47" s="169" t="e">
        <f t="shared" ref="HZ47:IO62" si="101">IF(ISNONTEXT($R47),_xlfn.NORM.DIST(AG47,$N47,$R47,FALSE),NA())</f>
        <v>#N/A</v>
      </c>
      <c r="IA47" s="169" t="e">
        <f t="shared" si="101"/>
        <v>#N/A</v>
      </c>
      <c r="IB47" s="169" t="e">
        <f t="shared" si="101"/>
        <v>#N/A</v>
      </c>
      <c r="IC47" s="169" t="e">
        <f t="shared" si="101"/>
        <v>#N/A</v>
      </c>
      <c r="ID47" s="169" t="e">
        <f t="shared" si="101"/>
        <v>#N/A</v>
      </c>
      <c r="IE47" s="169" t="e">
        <f t="shared" si="101"/>
        <v>#N/A</v>
      </c>
      <c r="IF47" s="169" t="e">
        <f t="shared" si="101"/>
        <v>#N/A</v>
      </c>
      <c r="IG47" s="169" t="e">
        <f t="shared" si="101"/>
        <v>#N/A</v>
      </c>
      <c r="IH47" s="169" t="e">
        <f t="shared" si="101"/>
        <v>#N/A</v>
      </c>
      <c r="II47" s="169" t="e">
        <f t="shared" si="101"/>
        <v>#N/A</v>
      </c>
      <c r="IJ47" s="169" t="e">
        <f t="shared" si="101"/>
        <v>#N/A</v>
      </c>
      <c r="IK47" s="169" t="e">
        <f t="shared" si="101"/>
        <v>#N/A</v>
      </c>
      <c r="IL47" s="169" t="e">
        <f t="shared" si="101"/>
        <v>#N/A</v>
      </c>
      <c r="IM47" s="169" t="e">
        <f t="shared" si="101"/>
        <v>#N/A</v>
      </c>
      <c r="IN47" s="169" t="e">
        <f t="shared" si="101"/>
        <v>#N/A</v>
      </c>
      <c r="IO47" s="169" t="e">
        <f t="shared" si="101"/>
        <v>#N/A</v>
      </c>
      <c r="IP47" s="169" t="e">
        <f t="shared" si="76"/>
        <v>#N/A</v>
      </c>
      <c r="IQ47" s="169" t="e">
        <f t="shared" si="76"/>
        <v>#N/A</v>
      </c>
      <c r="IR47" s="169" t="e">
        <f t="shared" si="76"/>
        <v>#N/A</v>
      </c>
      <c r="IS47" s="169" t="e">
        <f t="shared" si="76"/>
        <v>#N/A</v>
      </c>
      <c r="IT47" s="169" t="e">
        <f t="shared" si="76"/>
        <v>#N/A</v>
      </c>
      <c r="IU47" s="169" t="e">
        <f t="shared" si="76"/>
        <v>#N/A</v>
      </c>
      <c r="IV47" s="169" t="e">
        <f t="shared" si="76"/>
        <v>#N/A</v>
      </c>
      <c r="IW47" s="169" t="e">
        <f t="shared" si="76"/>
        <v>#N/A</v>
      </c>
      <c r="IX47" s="169" t="e">
        <f t="shared" si="76"/>
        <v>#N/A</v>
      </c>
      <c r="IY47" s="169" t="e">
        <f t="shared" si="76"/>
        <v>#N/A</v>
      </c>
      <c r="IZ47" s="169" t="e">
        <f t="shared" si="76"/>
        <v>#N/A</v>
      </c>
      <c r="JA47" s="169" t="e">
        <f t="shared" si="76"/>
        <v>#N/A</v>
      </c>
      <c r="JB47" s="169" t="e">
        <f t="shared" si="76"/>
        <v>#N/A</v>
      </c>
      <c r="JC47" s="169" t="e">
        <f t="shared" si="85"/>
        <v>#N/A</v>
      </c>
      <c r="JD47" s="169" t="e">
        <f t="shared" si="85"/>
        <v>#N/A</v>
      </c>
      <c r="JE47" s="169" t="e">
        <f t="shared" si="86"/>
        <v>#N/A</v>
      </c>
      <c r="JF47" s="169" t="e">
        <f t="shared" si="86"/>
        <v>#N/A</v>
      </c>
      <c r="JG47" s="169" t="e">
        <f t="shared" si="86"/>
        <v>#N/A</v>
      </c>
      <c r="JH47" s="169" t="e">
        <f t="shared" si="86"/>
        <v>#N/A</v>
      </c>
      <c r="JI47" s="169" t="e">
        <f t="shared" si="86"/>
        <v>#N/A</v>
      </c>
      <c r="JJ47" s="169" t="e">
        <f t="shared" si="86"/>
        <v>#N/A</v>
      </c>
      <c r="JK47" s="169" t="e">
        <f t="shared" si="86"/>
        <v>#N/A</v>
      </c>
      <c r="JL47" s="169" t="e">
        <f t="shared" si="86"/>
        <v>#N/A</v>
      </c>
      <c r="JM47" s="169" t="e">
        <f t="shared" si="86"/>
        <v>#N/A</v>
      </c>
      <c r="JN47" s="169" t="e">
        <f t="shared" si="86"/>
        <v>#N/A</v>
      </c>
      <c r="JO47" s="169" t="e">
        <f t="shared" si="86"/>
        <v>#N/A</v>
      </c>
      <c r="JP47" s="169" t="e">
        <f t="shared" si="86"/>
        <v>#N/A</v>
      </c>
      <c r="JQ47" s="169" t="e">
        <f t="shared" si="86"/>
        <v>#N/A</v>
      </c>
      <c r="JR47" s="169" t="e">
        <f t="shared" si="86"/>
        <v>#N/A</v>
      </c>
      <c r="JS47" s="169" t="e">
        <f t="shared" si="86"/>
        <v>#N/A</v>
      </c>
      <c r="JT47" s="169" t="e">
        <f t="shared" si="77"/>
        <v>#N/A</v>
      </c>
      <c r="JU47" s="169" t="e">
        <f t="shared" si="77"/>
        <v>#N/A</v>
      </c>
      <c r="JV47" s="169" t="e">
        <f t="shared" si="77"/>
        <v>#N/A</v>
      </c>
      <c r="JW47" s="169" t="e">
        <f t="shared" si="77"/>
        <v>#N/A</v>
      </c>
      <c r="JX47" s="169" t="e">
        <f t="shared" si="77"/>
        <v>#N/A</v>
      </c>
      <c r="JY47" s="169" t="e">
        <f t="shared" si="77"/>
        <v>#N/A</v>
      </c>
      <c r="JZ47" s="169" t="e">
        <f t="shared" si="77"/>
        <v>#N/A</v>
      </c>
      <c r="KA47" s="169" t="e">
        <f t="shared" si="77"/>
        <v>#N/A</v>
      </c>
      <c r="KB47" s="169" t="e">
        <f t="shared" si="77"/>
        <v>#N/A</v>
      </c>
      <c r="KC47" s="169" t="e">
        <f t="shared" si="77"/>
        <v>#N/A</v>
      </c>
      <c r="KD47" s="169" t="e">
        <f t="shared" si="77"/>
        <v>#N/A</v>
      </c>
      <c r="KE47" s="169" t="e">
        <f t="shared" si="77"/>
        <v>#N/A</v>
      </c>
      <c r="KF47" s="169" t="e">
        <f t="shared" si="77"/>
        <v>#N/A</v>
      </c>
      <c r="KG47" s="169" t="e">
        <f t="shared" si="77"/>
        <v>#N/A</v>
      </c>
      <c r="KH47" s="169" t="e">
        <f t="shared" si="77"/>
        <v>#N/A</v>
      </c>
      <c r="KI47" s="169" t="e">
        <f t="shared" si="77"/>
        <v>#N/A</v>
      </c>
      <c r="KJ47" s="169" t="e">
        <f t="shared" si="87"/>
        <v>#N/A</v>
      </c>
      <c r="KK47" s="169" t="e">
        <f t="shared" si="87"/>
        <v>#N/A</v>
      </c>
      <c r="KL47" s="169" t="e">
        <f t="shared" si="87"/>
        <v>#N/A</v>
      </c>
      <c r="KM47" s="169" t="e">
        <f t="shared" si="87"/>
        <v>#N/A</v>
      </c>
      <c r="KN47" s="169" t="e">
        <f t="shared" si="87"/>
        <v>#N/A</v>
      </c>
      <c r="KO47" s="169" t="e">
        <f t="shared" si="87"/>
        <v>#N/A</v>
      </c>
      <c r="KP47" s="169" t="e">
        <f t="shared" si="87"/>
        <v>#N/A</v>
      </c>
      <c r="KQ47" s="169" t="e">
        <f t="shared" si="87"/>
        <v>#N/A</v>
      </c>
      <c r="KR47" s="169" t="e">
        <f t="shared" si="87"/>
        <v>#N/A</v>
      </c>
      <c r="KS47" s="169" t="e">
        <f t="shared" si="87"/>
        <v>#N/A</v>
      </c>
      <c r="KT47" s="169" t="e">
        <f t="shared" si="87"/>
        <v>#N/A</v>
      </c>
      <c r="KU47" s="169" t="e">
        <f t="shared" si="87"/>
        <v>#N/A</v>
      </c>
      <c r="KV47" s="169" t="e">
        <f t="shared" si="87"/>
        <v>#N/A</v>
      </c>
      <c r="KW47" s="169" t="e">
        <f t="shared" si="87"/>
        <v>#N/A</v>
      </c>
      <c r="KX47" s="169" t="e">
        <f t="shared" si="87"/>
        <v>#N/A</v>
      </c>
      <c r="KY47" s="169" t="e">
        <f t="shared" si="87"/>
        <v>#N/A</v>
      </c>
      <c r="KZ47" s="169" t="e">
        <f t="shared" si="78"/>
        <v>#N/A</v>
      </c>
      <c r="LA47" s="169" t="e">
        <f t="shared" si="78"/>
        <v>#N/A</v>
      </c>
      <c r="LB47" s="169" t="e">
        <f t="shared" si="78"/>
        <v>#N/A</v>
      </c>
      <c r="LC47" s="169" t="e">
        <f t="shared" si="78"/>
        <v>#N/A</v>
      </c>
      <c r="LD47" s="169" t="e">
        <f t="shared" si="78"/>
        <v>#N/A</v>
      </c>
      <c r="LE47" s="169" t="e">
        <f t="shared" si="78"/>
        <v>#N/A</v>
      </c>
      <c r="LF47" s="169" t="e">
        <f t="shared" si="78"/>
        <v>#N/A</v>
      </c>
      <c r="LG47" s="169" t="e">
        <f t="shared" si="78"/>
        <v>#N/A</v>
      </c>
      <c r="LH47" s="169" t="e">
        <f t="shared" si="78"/>
        <v>#N/A</v>
      </c>
      <c r="LI47" s="169" t="e">
        <f t="shared" si="78"/>
        <v>#N/A</v>
      </c>
      <c r="LJ47" s="169" t="e">
        <f t="shared" si="78"/>
        <v>#N/A</v>
      </c>
      <c r="LK47" s="169" t="e">
        <f t="shared" si="78"/>
        <v>#N/A</v>
      </c>
      <c r="LL47" s="169" t="e">
        <f t="shared" si="78"/>
        <v>#N/A</v>
      </c>
      <c r="LM47" s="169" t="e">
        <f t="shared" si="78"/>
        <v>#N/A</v>
      </c>
      <c r="LN47" s="169" t="e">
        <f t="shared" si="88"/>
        <v>#N/A</v>
      </c>
      <c r="LO47" s="169" t="e">
        <f t="shared" si="88"/>
        <v>#N/A</v>
      </c>
      <c r="LP47" s="169" t="e">
        <f t="shared" si="88"/>
        <v>#N/A</v>
      </c>
      <c r="LQ47" s="169" t="e">
        <f t="shared" si="89"/>
        <v>#N/A</v>
      </c>
      <c r="LR47" s="169" t="e">
        <f t="shared" si="89"/>
        <v>#N/A</v>
      </c>
      <c r="LS47" s="169" t="e">
        <f t="shared" si="89"/>
        <v>#N/A</v>
      </c>
      <c r="LT47" s="169" t="e">
        <f t="shared" si="89"/>
        <v>#N/A</v>
      </c>
      <c r="LU47" s="169" t="e">
        <f t="shared" si="89"/>
        <v>#N/A</v>
      </c>
      <c r="LV47" s="169" t="e">
        <f t="shared" si="89"/>
        <v>#N/A</v>
      </c>
      <c r="LW47" s="169" t="e">
        <f t="shared" si="89"/>
        <v>#N/A</v>
      </c>
      <c r="LX47" s="169" t="e">
        <f t="shared" si="89"/>
        <v>#N/A</v>
      </c>
      <c r="LY47" s="169" t="e">
        <f t="shared" si="89"/>
        <v>#N/A</v>
      </c>
      <c r="LZ47" s="169" t="e">
        <f t="shared" si="89"/>
        <v>#N/A</v>
      </c>
      <c r="MA47" s="169" t="e">
        <f t="shared" si="89"/>
        <v>#N/A</v>
      </c>
      <c r="MB47" s="169" t="e">
        <f t="shared" si="89"/>
        <v>#N/A</v>
      </c>
      <c r="MC47" s="169" t="e">
        <f t="shared" si="89"/>
        <v>#N/A</v>
      </c>
      <c r="MD47" s="169" t="e">
        <f t="shared" si="89"/>
        <v>#N/A</v>
      </c>
      <c r="ME47" s="169" t="e">
        <f t="shared" si="89"/>
        <v>#N/A</v>
      </c>
      <c r="MF47" s="169" t="e">
        <f t="shared" si="79"/>
        <v>#N/A</v>
      </c>
      <c r="MG47" s="169" t="e">
        <f t="shared" si="79"/>
        <v>#N/A</v>
      </c>
      <c r="MH47" s="169" t="e">
        <f t="shared" si="79"/>
        <v>#N/A</v>
      </c>
      <c r="MI47" s="169" t="e">
        <f t="shared" si="79"/>
        <v>#N/A</v>
      </c>
      <c r="MJ47" s="169" t="e">
        <f t="shared" si="79"/>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90"/>
        <v>#N/A</v>
      </c>
      <c r="MW47" s="169" t="e">
        <f t="shared" si="90"/>
        <v>#N/A</v>
      </c>
      <c r="MX47" s="169" t="e">
        <f t="shared" si="90"/>
        <v>#N/A</v>
      </c>
      <c r="MY47" s="169" t="e">
        <f t="shared" si="90"/>
        <v>#N/A</v>
      </c>
      <c r="MZ47" s="169" t="e">
        <f t="shared" si="90"/>
        <v>#N/A</v>
      </c>
      <c r="NA47" s="169" t="e">
        <f t="shared" si="90"/>
        <v>#N/A</v>
      </c>
      <c r="NB47" s="169" t="e">
        <f t="shared" si="90"/>
        <v>#N/A</v>
      </c>
      <c r="NC47" s="169" t="e">
        <f t="shared" si="90"/>
        <v>#N/A</v>
      </c>
      <c r="ND47" s="169" t="e">
        <f t="shared" si="90"/>
        <v>#N/A</v>
      </c>
      <c r="NE47" s="169" t="e">
        <f t="shared" si="90"/>
        <v>#N/A</v>
      </c>
      <c r="NF47" s="169" t="e">
        <f t="shared" si="90"/>
        <v>#N/A</v>
      </c>
      <c r="NG47" s="169" t="e">
        <f t="shared" si="90"/>
        <v>#N/A</v>
      </c>
      <c r="NH47" s="169" t="e">
        <f t="shared" si="90"/>
        <v>#N/A</v>
      </c>
      <c r="NI47" s="169" t="e">
        <f t="shared" si="90"/>
        <v>#N/A</v>
      </c>
      <c r="NJ47" s="169" t="e">
        <f t="shared" si="90"/>
        <v>#N/A</v>
      </c>
      <c r="NK47" s="169" t="e">
        <f t="shared" si="90"/>
        <v>#N/A</v>
      </c>
      <c r="NL47" s="169" t="e">
        <f t="shared" si="80"/>
        <v>#N/A</v>
      </c>
      <c r="NM47" s="169" t="e">
        <f t="shared" si="80"/>
        <v>#N/A</v>
      </c>
      <c r="NN47" s="169" t="e">
        <f t="shared" si="80"/>
        <v>#N/A</v>
      </c>
      <c r="NO47" s="169" t="e">
        <f t="shared" si="80"/>
        <v>#N/A</v>
      </c>
      <c r="NP47" s="169" t="e">
        <f t="shared" si="80"/>
        <v>#N/A</v>
      </c>
      <c r="NQ47" s="169" t="e">
        <f t="shared" si="80"/>
        <v>#N/A</v>
      </c>
      <c r="NR47" s="169" t="e">
        <f t="shared" si="80"/>
        <v>#N/A</v>
      </c>
      <c r="NS47" s="169" t="e">
        <f t="shared" si="80"/>
        <v>#N/A</v>
      </c>
      <c r="NT47" s="169" t="e">
        <f t="shared" si="80"/>
        <v>#N/A</v>
      </c>
      <c r="NU47" s="169" t="e">
        <f t="shared" si="80"/>
        <v>#N/A</v>
      </c>
      <c r="NV47" s="169" t="e">
        <f t="shared" si="80"/>
        <v>#N/A</v>
      </c>
      <c r="NW47" s="169" t="e">
        <f t="shared" si="80"/>
        <v>#N/A</v>
      </c>
      <c r="NX47" s="169" t="e">
        <f t="shared" si="80"/>
        <v>#N/A</v>
      </c>
      <c r="NY47" s="169" t="e">
        <f t="shared" si="80"/>
        <v>#N/A</v>
      </c>
      <c r="NZ47" s="169" t="e">
        <f t="shared" si="91"/>
        <v>#N/A</v>
      </c>
      <c r="OA47" s="169" t="e">
        <f t="shared" si="91"/>
        <v>#N/A</v>
      </c>
      <c r="OB47" s="169" t="e">
        <f t="shared" si="91"/>
        <v>#N/A</v>
      </c>
      <c r="OC47" s="169" t="e">
        <f t="shared" si="92"/>
        <v>#N/A</v>
      </c>
      <c r="OD47" s="169" t="e">
        <f t="shared" si="92"/>
        <v>#N/A</v>
      </c>
      <c r="OE47" s="169" t="e">
        <f t="shared" si="92"/>
        <v>#N/A</v>
      </c>
      <c r="OF47" s="169" t="e">
        <f t="shared" si="92"/>
        <v>#N/A</v>
      </c>
      <c r="OG47" s="169" t="e">
        <f t="shared" si="92"/>
        <v>#N/A</v>
      </c>
      <c r="OH47" s="169" t="e">
        <f t="shared" si="92"/>
        <v>#N/A</v>
      </c>
      <c r="OI47" s="169" t="e">
        <f t="shared" si="92"/>
        <v>#N/A</v>
      </c>
      <c r="OJ47" s="169" t="e">
        <f t="shared" si="92"/>
        <v>#N/A</v>
      </c>
      <c r="OK47" s="169" t="e">
        <f t="shared" si="92"/>
        <v>#N/A</v>
      </c>
      <c r="OL47" s="169" t="e">
        <f t="shared" si="92"/>
        <v>#N/A</v>
      </c>
      <c r="OM47" s="169" t="e">
        <f t="shared" si="92"/>
        <v>#N/A</v>
      </c>
      <c r="ON47" s="169" t="e">
        <f t="shared" si="92"/>
        <v>#N/A</v>
      </c>
      <c r="OO47" s="169" t="e">
        <f t="shared" si="92"/>
        <v>#N/A</v>
      </c>
      <c r="OP47" s="169" t="e">
        <f t="shared" si="92"/>
        <v>#N/A</v>
      </c>
      <c r="OQ47" s="169" t="e">
        <f t="shared" si="92"/>
        <v>#N/A</v>
      </c>
      <c r="OR47" s="169" t="e">
        <f t="shared" si="81"/>
        <v>#N/A</v>
      </c>
      <c r="OS47" s="169" t="e">
        <f t="shared" si="81"/>
        <v>#N/A</v>
      </c>
      <c r="OT47" s="169" t="e">
        <f t="shared" si="81"/>
        <v>#N/A</v>
      </c>
      <c r="OU47" s="169" t="e">
        <f t="shared" si="81"/>
        <v>#N/A</v>
      </c>
      <c r="OV47" s="169" t="e">
        <f t="shared" si="81"/>
        <v>#N/A</v>
      </c>
      <c r="OW47" s="169" t="e">
        <f t="shared" si="81"/>
        <v>#N/A</v>
      </c>
      <c r="OX47" s="169" t="e">
        <f t="shared" si="81"/>
        <v>#N/A</v>
      </c>
      <c r="OY47" s="169" t="e">
        <f t="shared" si="81"/>
        <v>#N/A</v>
      </c>
      <c r="OZ47" s="169" t="e">
        <f t="shared" si="81"/>
        <v>#N/A</v>
      </c>
      <c r="PA47" s="169" t="e">
        <f t="shared" si="81"/>
        <v>#N/A</v>
      </c>
      <c r="PB47" s="169" t="e">
        <f t="shared" si="81"/>
        <v>#N/A</v>
      </c>
      <c r="PC47" s="169" t="e">
        <f t="shared" si="81"/>
        <v>#N/A</v>
      </c>
      <c r="PD47" s="169" t="e">
        <f t="shared" si="81"/>
        <v>#N/A</v>
      </c>
      <c r="PE47" s="169" t="e">
        <f t="shared" si="81"/>
        <v>#N/A</v>
      </c>
      <c r="PF47" s="169" t="e">
        <f t="shared" si="81"/>
        <v>#N/A</v>
      </c>
      <c r="PG47" s="169" t="e">
        <f t="shared" si="81"/>
        <v>#N/A</v>
      </c>
      <c r="PH47" s="169" t="e">
        <f t="shared" si="93"/>
        <v>#N/A</v>
      </c>
      <c r="PI47" s="169" t="e">
        <f t="shared" si="93"/>
        <v>#N/A</v>
      </c>
      <c r="PJ47" s="169" t="e">
        <f t="shared" si="93"/>
        <v>#N/A</v>
      </c>
      <c r="PK47" s="169" t="e">
        <f t="shared" si="93"/>
        <v>#N/A</v>
      </c>
      <c r="PL47" s="169" t="e">
        <f t="shared" si="93"/>
        <v>#N/A</v>
      </c>
      <c r="PM47" s="169" t="e">
        <f t="shared" si="93"/>
        <v>#N/A</v>
      </c>
      <c r="PN47" s="169" t="e">
        <f t="shared" si="93"/>
        <v>#N/A</v>
      </c>
      <c r="PO47" s="169" t="e">
        <f t="shared" si="93"/>
        <v>#N/A</v>
      </c>
    </row>
    <row r="48" spans="1:431" hidden="1" x14ac:dyDescent="0.75">
      <c r="A48" s="390"/>
      <c r="B48" s="396" t="str">
        <f>IF($R48="","",ROUND(_xlfn.NORM.INV(ABS(VLOOKUP($T$1,VLookups!$A$43:$B$44,2,FALSE)-B$2),$N48,$R48),0))</f>
        <v/>
      </c>
      <c r="C48" s="403" t="str">
        <f>IF(OR(D47="",B48=""),"",WORKDAY(C47,B47,$B$109:$B$148))</f>
        <v/>
      </c>
      <c r="D48" s="404" t="str">
        <f>IFERROR(IF(B48="","",WORKDAY(C48,B48-1,$B$109:$B$148)),"")</f>
        <v/>
      </c>
      <c r="E48" s="109"/>
      <c r="F48" s="117"/>
      <c r="G48" s="122" t="str">
        <f t="shared" si="30"/>
        <v/>
      </c>
      <c r="H48" s="95"/>
      <c r="I48" s="122" t="str">
        <f t="shared" si="31"/>
        <v/>
      </c>
      <c r="J48" s="117"/>
      <c r="K48" s="110"/>
      <c r="L48" s="124" t="str">
        <f t="shared" si="0"/>
        <v/>
      </c>
      <c r="M48" s="124" t="str">
        <f t="shared" si="1"/>
        <v/>
      </c>
      <c r="N48" s="73" t="str">
        <f t="shared" si="32"/>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0"/>
        <v/>
      </c>
      <c r="AE48" s="49" t="str">
        <f t="shared" si="100"/>
        <v/>
      </c>
      <c r="AF48" s="49" t="str">
        <f t="shared" si="100"/>
        <v/>
      </c>
      <c r="AG48" s="49" t="str">
        <f t="shared" si="100"/>
        <v/>
      </c>
      <c r="AH48" s="49" t="str">
        <f t="shared" si="100"/>
        <v/>
      </c>
      <c r="AI48" s="49" t="str">
        <f t="shared" si="100"/>
        <v/>
      </c>
      <c r="AJ48" s="49" t="str">
        <f t="shared" si="100"/>
        <v/>
      </c>
      <c r="AK48" s="49" t="str">
        <f t="shared" si="100"/>
        <v/>
      </c>
      <c r="AL48" s="49" t="str">
        <f t="shared" si="100"/>
        <v/>
      </c>
      <c r="AM48" s="49" t="str">
        <f t="shared" si="100"/>
        <v/>
      </c>
      <c r="AN48" s="49" t="str">
        <f t="shared" si="100"/>
        <v/>
      </c>
      <c r="AO48" s="49" t="str">
        <f t="shared" si="100"/>
        <v/>
      </c>
      <c r="AP48" s="49" t="str">
        <f t="shared" si="100"/>
        <v/>
      </c>
      <c r="AQ48" s="49" t="str">
        <f t="shared" si="100"/>
        <v/>
      </c>
      <c r="AR48" s="49" t="str">
        <f t="shared" si="100"/>
        <v/>
      </c>
      <c r="AS48" s="49" t="str">
        <f t="shared" si="100"/>
        <v/>
      </c>
      <c r="AT48" s="49" t="str">
        <f t="shared" si="96"/>
        <v/>
      </c>
      <c r="AU48" s="49" t="str">
        <f t="shared" si="96"/>
        <v/>
      </c>
      <c r="AV48" s="49" t="str">
        <f t="shared" si="96"/>
        <v/>
      </c>
      <c r="AW48" s="49" t="str">
        <f t="shared" si="96"/>
        <v/>
      </c>
      <c r="AX48" s="49" t="str">
        <f t="shared" si="96"/>
        <v/>
      </c>
      <c r="AY48" s="49" t="str">
        <f t="shared" si="96"/>
        <v/>
      </c>
      <c r="AZ48" s="49" t="str">
        <f t="shared" si="96"/>
        <v/>
      </c>
      <c r="BA48" s="49" t="str">
        <f t="shared" si="96"/>
        <v/>
      </c>
      <c r="BB48" s="49" t="str">
        <f t="shared" si="96"/>
        <v/>
      </c>
      <c r="BC48" s="49" t="str">
        <f t="shared" si="96"/>
        <v/>
      </c>
      <c r="BD48" s="49" t="str">
        <f t="shared" si="96"/>
        <v/>
      </c>
      <c r="BE48" s="49" t="str">
        <f t="shared" si="96"/>
        <v/>
      </c>
      <c r="BF48" s="49" t="str">
        <f t="shared" si="96"/>
        <v/>
      </c>
      <c r="BG48" s="49" t="str">
        <f t="shared" si="96"/>
        <v/>
      </c>
      <c r="BH48" s="49" t="str">
        <f t="shared" si="96"/>
        <v/>
      </c>
      <c r="BI48" s="49" t="str">
        <f t="shared" si="97"/>
        <v/>
      </c>
      <c r="BJ48" s="49" t="str">
        <f t="shared" si="97"/>
        <v/>
      </c>
      <c r="BK48" s="49" t="str">
        <f t="shared" si="97"/>
        <v/>
      </c>
      <c r="BL48" s="49" t="str">
        <f t="shared" si="97"/>
        <v/>
      </c>
      <c r="BM48" s="49" t="str">
        <f t="shared" si="97"/>
        <v/>
      </c>
      <c r="BN48" s="49" t="str">
        <f t="shared" si="97"/>
        <v/>
      </c>
      <c r="BO48" s="49" t="str">
        <f t="shared" si="97"/>
        <v/>
      </c>
      <c r="BP48" s="49" t="str">
        <f t="shared" si="97"/>
        <v/>
      </c>
      <c r="BQ48" s="49" t="str">
        <f t="shared" si="97"/>
        <v/>
      </c>
      <c r="BR48" s="49" t="str">
        <f t="shared" si="97"/>
        <v/>
      </c>
      <c r="BS48" s="49" t="str">
        <f t="shared" si="97"/>
        <v/>
      </c>
      <c r="BT48" s="49" t="str">
        <f t="shared" si="97"/>
        <v/>
      </c>
      <c r="BU48" s="49" t="str">
        <f t="shared" si="97"/>
        <v/>
      </c>
      <c r="BV48" s="49" t="str">
        <f t="shared" si="97"/>
        <v/>
      </c>
      <c r="BW48" s="49" t="str">
        <f t="shared" si="97"/>
        <v/>
      </c>
      <c r="BX48" s="49" t="str">
        <f t="shared" si="97"/>
        <v/>
      </c>
      <c r="BY48" s="49" t="str">
        <f t="shared" si="95"/>
        <v/>
      </c>
      <c r="BZ48" s="49" t="str">
        <f t="shared" si="95"/>
        <v/>
      </c>
      <c r="CA48" s="49" t="str">
        <f t="shared" si="95"/>
        <v/>
      </c>
      <c r="CB48" s="49" t="str">
        <f t="shared" si="95"/>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8"/>
        <v/>
      </c>
      <c r="CK48" s="49" t="str">
        <f t="shared" si="98"/>
        <v/>
      </c>
      <c r="CL48" s="49" t="str">
        <f t="shared" si="98"/>
        <v/>
      </c>
      <c r="CM48" s="49" t="str">
        <f t="shared" si="98"/>
        <v/>
      </c>
      <c r="CN48" s="49" t="str">
        <f t="shared" si="98"/>
        <v/>
      </c>
      <c r="CO48" s="49" t="str">
        <f t="shared" si="98"/>
        <v/>
      </c>
      <c r="CP48" s="49" t="str">
        <f t="shared" si="98"/>
        <v/>
      </c>
      <c r="CQ48" s="49" t="str">
        <f t="shared" si="98"/>
        <v/>
      </c>
      <c r="CR48" s="49" t="str">
        <f t="shared" si="98"/>
        <v/>
      </c>
      <c r="CS48" s="49" t="str">
        <f t="shared" si="98"/>
        <v/>
      </c>
      <c r="CT48" s="49" t="str">
        <f t="shared" si="98"/>
        <v/>
      </c>
      <c r="CU48" s="49" t="str">
        <f t="shared" si="98"/>
        <v/>
      </c>
      <c r="CV48" s="49" t="str">
        <f t="shared" si="98"/>
        <v/>
      </c>
      <c r="CW48" s="49" t="str">
        <f t="shared" si="98"/>
        <v/>
      </c>
      <c r="CX48" s="49" t="str">
        <f t="shared" si="98"/>
        <v/>
      </c>
      <c r="CY48" s="49" t="str">
        <f t="shared" si="98"/>
        <v/>
      </c>
      <c r="CZ48" s="49" t="str">
        <f t="shared" si="99"/>
        <v/>
      </c>
      <c r="DA48" s="49" t="str">
        <f t="shared" si="99"/>
        <v/>
      </c>
      <c r="DB48" s="49" t="str">
        <f t="shared" si="99"/>
        <v/>
      </c>
      <c r="DC48" s="49" t="str">
        <f t="shared" si="99"/>
        <v/>
      </c>
      <c r="DD48" s="49" t="str">
        <f t="shared" si="99"/>
        <v/>
      </c>
      <c r="DE48" s="49" t="str">
        <f t="shared" si="99"/>
        <v/>
      </c>
      <c r="DF48" s="49" t="str">
        <f t="shared" si="99"/>
        <v/>
      </c>
      <c r="DG48" s="49" t="str">
        <f t="shared" si="99"/>
        <v/>
      </c>
      <c r="DH48" s="49" t="str">
        <f t="shared" si="99"/>
        <v/>
      </c>
      <c r="DI48" s="49" t="str">
        <f t="shared" si="99"/>
        <v/>
      </c>
      <c r="DJ48" s="49" t="str">
        <f t="shared" si="99"/>
        <v/>
      </c>
      <c r="DK48" s="49" t="str">
        <f t="shared" si="99"/>
        <v/>
      </c>
      <c r="DL48" s="49" t="str">
        <f t="shared" si="99"/>
        <v/>
      </c>
      <c r="DM48" s="49" t="str">
        <f t="shared" si="99"/>
        <v/>
      </c>
      <c r="DN48" s="49" t="str">
        <f t="shared" si="99"/>
        <v/>
      </c>
      <c r="DO48" s="49" t="str">
        <f t="shared" si="99"/>
        <v/>
      </c>
      <c r="DP48" s="49" t="str">
        <f t="shared" si="82"/>
        <v/>
      </c>
      <c r="DQ48" s="49" t="str">
        <f t="shared" si="70"/>
        <v/>
      </c>
      <c r="DR48" s="49" t="str">
        <f t="shared" si="70"/>
        <v/>
      </c>
      <c r="DS48" s="49" t="str">
        <f t="shared" si="70"/>
        <v/>
      </c>
      <c r="DT48" s="49" t="str">
        <f t="shared" si="70"/>
        <v/>
      </c>
      <c r="DU48" s="49" t="str">
        <f t="shared" si="70"/>
        <v/>
      </c>
      <c r="DV48" s="49" t="str">
        <f t="shared" si="70"/>
        <v/>
      </c>
      <c r="DW48" s="49" t="str">
        <f t="shared" si="83"/>
        <v/>
      </c>
      <c r="DX48" s="49" t="str">
        <f t="shared" si="83"/>
        <v/>
      </c>
      <c r="DY48" s="49" t="str">
        <f t="shared" si="83"/>
        <v/>
      </c>
      <c r="DZ48" s="183" t="str">
        <f t="shared" si="35"/>
        <v/>
      </c>
      <c r="EA48" s="49" t="str">
        <f t="shared" si="94"/>
        <v/>
      </c>
      <c r="EB48" s="49" t="str">
        <f t="shared" si="94"/>
        <v/>
      </c>
      <c r="EC48" s="49" t="str">
        <f t="shared" si="94"/>
        <v/>
      </c>
      <c r="ED48" s="49" t="str">
        <f t="shared" si="94"/>
        <v/>
      </c>
      <c r="EE48" s="49" t="str">
        <f t="shared" si="94"/>
        <v/>
      </c>
      <c r="EF48" s="49" t="str">
        <f t="shared" si="94"/>
        <v/>
      </c>
      <c r="EG48" s="49" t="str">
        <f t="shared" si="94"/>
        <v/>
      </c>
      <c r="EH48" s="49" t="str">
        <f t="shared" si="94"/>
        <v/>
      </c>
      <c r="EI48" s="49" t="str">
        <f t="shared" si="94"/>
        <v/>
      </c>
      <c r="EJ48" s="49" t="str">
        <f t="shared" si="94"/>
        <v/>
      </c>
      <c r="EK48" s="49" t="str">
        <f t="shared" si="94"/>
        <v/>
      </c>
      <c r="EL48" s="49" t="str">
        <f t="shared" si="94"/>
        <v/>
      </c>
      <c r="EM48" s="49" t="str">
        <f t="shared" si="94"/>
        <v/>
      </c>
      <c r="EN48" s="49" t="str">
        <f t="shared" si="94"/>
        <v/>
      </c>
      <c r="EO48" s="49" t="str">
        <f t="shared" si="94"/>
        <v/>
      </c>
      <c r="EP48" s="49" t="str">
        <f t="shared" si="84"/>
        <v/>
      </c>
      <c r="EQ48" s="49" t="str">
        <f t="shared" si="84"/>
        <v/>
      </c>
      <c r="ER48" s="49" t="str">
        <f t="shared" si="84"/>
        <v/>
      </c>
      <c r="ES48" s="49" t="str">
        <f t="shared" si="84"/>
        <v/>
      </c>
      <c r="ET48" s="49" t="str">
        <f t="shared" si="84"/>
        <v/>
      </c>
      <c r="EU48" s="49" t="str">
        <f t="shared" si="84"/>
        <v/>
      </c>
      <c r="EV48" s="49" t="str">
        <f t="shared" si="84"/>
        <v/>
      </c>
      <c r="EW48" s="49" t="str">
        <f t="shared" si="84"/>
        <v/>
      </c>
      <c r="EX48" s="49" t="str">
        <f t="shared" si="84"/>
        <v/>
      </c>
      <c r="EY48" s="49" t="str">
        <f t="shared" si="84"/>
        <v/>
      </c>
      <c r="EZ48" s="49" t="str">
        <f t="shared" si="84"/>
        <v/>
      </c>
      <c r="FA48" s="49" t="str">
        <f t="shared" si="84"/>
        <v/>
      </c>
      <c r="FB48" s="49" t="str">
        <f t="shared" si="84"/>
        <v/>
      </c>
      <c r="FC48" s="49" t="str">
        <f t="shared" si="84"/>
        <v/>
      </c>
      <c r="FD48" s="49" t="str">
        <f t="shared" si="71"/>
        <v/>
      </c>
      <c r="FE48" s="49" t="str">
        <f t="shared" si="71"/>
        <v/>
      </c>
      <c r="FF48" s="49" t="str">
        <f t="shared" si="71"/>
        <v/>
      </c>
      <c r="FG48" s="49" t="str">
        <f t="shared" si="71"/>
        <v/>
      </c>
      <c r="FH48" s="49" t="str">
        <f t="shared" si="71"/>
        <v/>
      </c>
      <c r="FI48" s="49" t="str">
        <f t="shared" si="71"/>
        <v/>
      </c>
      <c r="FJ48" s="49" t="str">
        <f t="shared" si="71"/>
        <v/>
      </c>
      <c r="FK48" s="49" t="str">
        <f t="shared" si="71"/>
        <v/>
      </c>
      <c r="FL48" s="49" t="str">
        <f t="shared" si="71"/>
        <v/>
      </c>
      <c r="FM48" s="49" t="str">
        <f t="shared" si="71"/>
        <v/>
      </c>
      <c r="FN48" s="49" t="str">
        <f t="shared" si="71"/>
        <v/>
      </c>
      <c r="FO48" s="49" t="str">
        <f t="shared" si="71"/>
        <v/>
      </c>
      <c r="FP48" s="49" t="str">
        <f t="shared" si="71"/>
        <v/>
      </c>
      <c r="FQ48" s="49" t="str">
        <f t="shared" si="71"/>
        <v/>
      </c>
      <c r="FR48" s="49" t="str">
        <f t="shared" si="71"/>
        <v/>
      </c>
      <c r="FS48" s="49" t="str">
        <f t="shared" si="71"/>
        <v/>
      </c>
      <c r="FT48" s="49" t="str">
        <f t="shared" si="72"/>
        <v/>
      </c>
      <c r="FU48" s="49" t="str">
        <f t="shared" si="72"/>
        <v/>
      </c>
      <c r="FV48" s="49" t="str">
        <f t="shared" si="72"/>
        <v/>
      </c>
      <c r="FW48" s="49" t="str">
        <f t="shared" si="72"/>
        <v/>
      </c>
      <c r="FX48" s="49" t="str">
        <f t="shared" si="72"/>
        <v/>
      </c>
      <c r="FY48" s="49" t="str">
        <f t="shared" si="72"/>
        <v/>
      </c>
      <c r="FZ48" s="49" t="str">
        <f t="shared" si="72"/>
        <v/>
      </c>
      <c r="GA48" s="49" t="str">
        <f t="shared" si="72"/>
        <v/>
      </c>
      <c r="GB48" s="49" t="str">
        <f t="shared" si="72"/>
        <v/>
      </c>
      <c r="GC48" s="49" t="str">
        <f t="shared" si="72"/>
        <v/>
      </c>
      <c r="GD48" s="49" t="str">
        <f t="shared" si="72"/>
        <v/>
      </c>
      <c r="GE48" s="49" t="str">
        <f t="shared" si="72"/>
        <v/>
      </c>
      <c r="GF48" s="49" t="str">
        <f t="shared" si="72"/>
        <v/>
      </c>
      <c r="GG48" s="49" t="str">
        <f t="shared" si="72"/>
        <v/>
      </c>
      <c r="GH48" s="49" t="str">
        <f t="shared" si="72"/>
        <v/>
      </c>
      <c r="GI48" s="49" t="str">
        <f t="shared" si="72"/>
        <v/>
      </c>
      <c r="GJ48" s="49" t="str">
        <f t="shared" si="73"/>
        <v/>
      </c>
      <c r="GK48" s="49" t="str">
        <f t="shared" si="73"/>
        <v/>
      </c>
      <c r="GL48" s="49" t="str">
        <f t="shared" si="73"/>
        <v/>
      </c>
      <c r="GM48" s="49" t="str">
        <f t="shared" si="73"/>
        <v/>
      </c>
      <c r="GN48" s="49" t="str">
        <f t="shared" si="73"/>
        <v/>
      </c>
      <c r="GO48" s="49" t="str">
        <f t="shared" si="73"/>
        <v/>
      </c>
      <c r="GP48" s="49" t="str">
        <f t="shared" si="73"/>
        <v/>
      </c>
      <c r="GQ48" s="49" t="str">
        <f t="shared" si="73"/>
        <v/>
      </c>
      <c r="GR48" s="49" t="str">
        <f t="shared" si="73"/>
        <v/>
      </c>
      <c r="GS48" s="49" t="str">
        <f t="shared" si="73"/>
        <v/>
      </c>
      <c r="GT48" s="49" t="str">
        <f t="shared" si="73"/>
        <v/>
      </c>
      <c r="GU48" s="49" t="str">
        <f t="shared" si="73"/>
        <v/>
      </c>
      <c r="GV48" s="49" t="str">
        <f t="shared" si="73"/>
        <v/>
      </c>
      <c r="GW48" s="49" t="str">
        <f t="shared" si="73"/>
        <v/>
      </c>
      <c r="GX48" s="49" t="str">
        <f t="shared" si="73"/>
        <v/>
      </c>
      <c r="GY48" s="49" t="str">
        <f t="shared" si="73"/>
        <v/>
      </c>
      <c r="GZ48" s="49" t="str">
        <f t="shared" si="74"/>
        <v/>
      </c>
      <c r="HA48" s="49" t="str">
        <f t="shared" si="74"/>
        <v/>
      </c>
      <c r="HB48" s="49" t="str">
        <f t="shared" si="74"/>
        <v/>
      </c>
      <c r="HC48" s="49" t="str">
        <f t="shared" si="74"/>
        <v/>
      </c>
      <c r="HD48" s="49" t="str">
        <f t="shared" si="74"/>
        <v/>
      </c>
      <c r="HE48" s="49" t="str">
        <f t="shared" si="74"/>
        <v/>
      </c>
      <c r="HF48" s="49" t="str">
        <f t="shared" si="74"/>
        <v/>
      </c>
      <c r="HG48" s="49" t="str">
        <f t="shared" si="74"/>
        <v/>
      </c>
      <c r="HH48" s="49" t="str">
        <f t="shared" si="74"/>
        <v/>
      </c>
      <c r="HI48" s="49" t="str">
        <f t="shared" si="74"/>
        <v/>
      </c>
      <c r="HJ48" s="49" t="str">
        <f t="shared" si="74"/>
        <v/>
      </c>
      <c r="HK48" s="49" t="str">
        <f t="shared" si="74"/>
        <v/>
      </c>
      <c r="HL48" s="49" t="str">
        <f t="shared" si="74"/>
        <v/>
      </c>
      <c r="HM48" s="49" t="str">
        <f t="shared" si="74"/>
        <v/>
      </c>
      <c r="HN48" s="49" t="str">
        <f t="shared" si="74"/>
        <v/>
      </c>
      <c r="HO48" s="49" t="str">
        <f t="shared" si="74"/>
        <v/>
      </c>
      <c r="HP48" s="49" t="str">
        <f t="shared" si="75"/>
        <v/>
      </c>
      <c r="HQ48" s="49" t="str">
        <f t="shared" si="75"/>
        <v/>
      </c>
      <c r="HR48" s="49" t="str">
        <f t="shared" si="44"/>
        <v/>
      </c>
      <c r="HS48" s="49" t="str">
        <f t="shared" si="16"/>
        <v/>
      </c>
      <c r="HT48" s="49" t="str">
        <f t="shared" si="16"/>
        <v/>
      </c>
      <c r="HU48" s="49" t="str">
        <f t="shared" si="16"/>
        <v/>
      </c>
      <c r="HV48" s="49" t="str">
        <f t="shared" si="16"/>
        <v/>
      </c>
      <c r="HW48" s="169" t="e">
        <f t="shared" ref="HW48:IL79" si="102">IF(ISNONTEXT($R48),_xlfn.NORM.DIST(AD48,$N48,$R48,FALSE),NA())</f>
        <v>#N/A</v>
      </c>
      <c r="HX48" s="169" t="e">
        <f t="shared" si="102"/>
        <v>#N/A</v>
      </c>
      <c r="HY48" s="169" t="e">
        <f t="shared" si="102"/>
        <v>#N/A</v>
      </c>
      <c r="HZ48" s="169" t="e">
        <f t="shared" si="102"/>
        <v>#N/A</v>
      </c>
      <c r="IA48" s="169" t="e">
        <f t="shared" si="101"/>
        <v>#N/A</v>
      </c>
      <c r="IB48" s="169" t="e">
        <f t="shared" si="101"/>
        <v>#N/A</v>
      </c>
      <c r="IC48" s="169" t="e">
        <f t="shared" si="101"/>
        <v>#N/A</v>
      </c>
      <c r="ID48" s="169" t="e">
        <f t="shared" si="101"/>
        <v>#N/A</v>
      </c>
      <c r="IE48" s="169" t="e">
        <f t="shared" si="101"/>
        <v>#N/A</v>
      </c>
      <c r="IF48" s="169" t="e">
        <f t="shared" si="101"/>
        <v>#N/A</v>
      </c>
      <c r="IG48" s="169" t="e">
        <f t="shared" si="101"/>
        <v>#N/A</v>
      </c>
      <c r="IH48" s="169" t="e">
        <f t="shared" si="101"/>
        <v>#N/A</v>
      </c>
      <c r="II48" s="169" t="e">
        <f t="shared" si="101"/>
        <v>#N/A</v>
      </c>
      <c r="IJ48" s="169" t="e">
        <f t="shared" si="101"/>
        <v>#N/A</v>
      </c>
      <c r="IK48" s="169" t="e">
        <f t="shared" si="101"/>
        <v>#N/A</v>
      </c>
      <c r="IL48" s="169" t="e">
        <f t="shared" si="101"/>
        <v>#N/A</v>
      </c>
      <c r="IM48" s="169" t="e">
        <f t="shared" si="101"/>
        <v>#N/A</v>
      </c>
      <c r="IN48" s="169" t="e">
        <f t="shared" si="101"/>
        <v>#N/A</v>
      </c>
      <c r="IO48" s="169" t="e">
        <f t="shared" si="101"/>
        <v>#N/A</v>
      </c>
      <c r="IP48" s="169" t="e">
        <f t="shared" si="76"/>
        <v>#N/A</v>
      </c>
      <c r="IQ48" s="169" t="e">
        <f t="shared" si="76"/>
        <v>#N/A</v>
      </c>
      <c r="IR48" s="169" t="e">
        <f t="shared" si="76"/>
        <v>#N/A</v>
      </c>
      <c r="IS48" s="169" t="e">
        <f t="shared" si="76"/>
        <v>#N/A</v>
      </c>
      <c r="IT48" s="169" t="e">
        <f t="shared" si="76"/>
        <v>#N/A</v>
      </c>
      <c r="IU48" s="169" t="e">
        <f t="shared" si="76"/>
        <v>#N/A</v>
      </c>
      <c r="IV48" s="169" t="e">
        <f t="shared" si="76"/>
        <v>#N/A</v>
      </c>
      <c r="IW48" s="169" t="e">
        <f t="shared" si="76"/>
        <v>#N/A</v>
      </c>
      <c r="IX48" s="169" t="e">
        <f t="shared" si="76"/>
        <v>#N/A</v>
      </c>
      <c r="IY48" s="169" t="e">
        <f t="shared" si="76"/>
        <v>#N/A</v>
      </c>
      <c r="IZ48" s="169" t="e">
        <f t="shared" si="76"/>
        <v>#N/A</v>
      </c>
      <c r="JA48" s="169" t="e">
        <f t="shared" si="76"/>
        <v>#N/A</v>
      </c>
      <c r="JB48" s="169" t="e">
        <f t="shared" si="76"/>
        <v>#N/A</v>
      </c>
      <c r="JC48" s="169" t="e">
        <f t="shared" si="85"/>
        <v>#N/A</v>
      </c>
      <c r="JD48" s="169" t="e">
        <f t="shared" si="85"/>
        <v>#N/A</v>
      </c>
      <c r="JE48" s="169" t="e">
        <f t="shared" si="86"/>
        <v>#N/A</v>
      </c>
      <c r="JF48" s="169" t="e">
        <f t="shared" si="86"/>
        <v>#N/A</v>
      </c>
      <c r="JG48" s="169" t="e">
        <f t="shared" si="86"/>
        <v>#N/A</v>
      </c>
      <c r="JH48" s="169" t="e">
        <f t="shared" si="86"/>
        <v>#N/A</v>
      </c>
      <c r="JI48" s="169" t="e">
        <f t="shared" si="86"/>
        <v>#N/A</v>
      </c>
      <c r="JJ48" s="169" t="e">
        <f t="shared" si="86"/>
        <v>#N/A</v>
      </c>
      <c r="JK48" s="169" t="e">
        <f t="shared" si="86"/>
        <v>#N/A</v>
      </c>
      <c r="JL48" s="169" t="e">
        <f t="shared" si="86"/>
        <v>#N/A</v>
      </c>
      <c r="JM48" s="169" t="e">
        <f t="shared" si="86"/>
        <v>#N/A</v>
      </c>
      <c r="JN48" s="169" t="e">
        <f t="shared" si="86"/>
        <v>#N/A</v>
      </c>
      <c r="JO48" s="169" t="e">
        <f t="shared" si="86"/>
        <v>#N/A</v>
      </c>
      <c r="JP48" s="169" t="e">
        <f t="shared" si="86"/>
        <v>#N/A</v>
      </c>
      <c r="JQ48" s="169" t="e">
        <f t="shared" si="86"/>
        <v>#N/A</v>
      </c>
      <c r="JR48" s="169" t="e">
        <f t="shared" si="86"/>
        <v>#N/A</v>
      </c>
      <c r="JS48" s="169" t="e">
        <f t="shared" si="86"/>
        <v>#N/A</v>
      </c>
      <c r="JT48" s="169" t="e">
        <f t="shared" si="77"/>
        <v>#N/A</v>
      </c>
      <c r="JU48" s="169" t="e">
        <f t="shared" si="77"/>
        <v>#N/A</v>
      </c>
      <c r="JV48" s="169" t="e">
        <f t="shared" si="77"/>
        <v>#N/A</v>
      </c>
      <c r="JW48" s="169" t="e">
        <f t="shared" si="77"/>
        <v>#N/A</v>
      </c>
      <c r="JX48" s="169" t="e">
        <f t="shared" si="77"/>
        <v>#N/A</v>
      </c>
      <c r="JY48" s="169" t="e">
        <f t="shared" si="77"/>
        <v>#N/A</v>
      </c>
      <c r="JZ48" s="169" t="e">
        <f t="shared" si="77"/>
        <v>#N/A</v>
      </c>
      <c r="KA48" s="169" t="e">
        <f t="shared" si="77"/>
        <v>#N/A</v>
      </c>
      <c r="KB48" s="169" t="e">
        <f t="shared" si="77"/>
        <v>#N/A</v>
      </c>
      <c r="KC48" s="169" t="e">
        <f t="shared" si="77"/>
        <v>#N/A</v>
      </c>
      <c r="KD48" s="169" t="e">
        <f t="shared" si="77"/>
        <v>#N/A</v>
      </c>
      <c r="KE48" s="169" t="e">
        <f t="shared" si="77"/>
        <v>#N/A</v>
      </c>
      <c r="KF48" s="169" t="e">
        <f t="shared" si="77"/>
        <v>#N/A</v>
      </c>
      <c r="KG48" s="169" t="e">
        <f t="shared" si="77"/>
        <v>#N/A</v>
      </c>
      <c r="KH48" s="169" t="e">
        <f t="shared" si="77"/>
        <v>#N/A</v>
      </c>
      <c r="KI48" s="169" t="e">
        <f t="shared" si="77"/>
        <v>#N/A</v>
      </c>
      <c r="KJ48" s="169" t="e">
        <f t="shared" si="87"/>
        <v>#N/A</v>
      </c>
      <c r="KK48" s="169" t="e">
        <f t="shared" si="87"/>
        <v>#N/A</v>
      </c>
      <c r="KL48" s="169" t="e">
        <f t="shared" si="87"/>
        <v>#N/A</v>
      </c>
      <c r="KM48" s="169" t="e">
        <f t="shared" si="87"/>
        <v>#N/A</v>
      </c>
      <c r="KN48" s="169" t="e">
        <f t="shared" si="87"/>
        <v>#N/A</v>
      </c>
      <c r="KO48" s="169" t="e">
        <f t="shared" si="87"/>
        <v>#N/A</v>
      </c>
      <c r="KP48" s="169" t="e">
        <f t="shared" si="87"/>
        <v>#N/A</v>
      </c>
      <c r="KQ48" s="169" t="e">
        <f t="shared" si="87"/>
        <v>#N/A</v>
      </c>
      <c r="KR48" s="169" t="e">
        <f t="shared" si="87"/>
        <v>#N/A</v>
      </c>
      <c r="KS48" s="169" t="e">
        <f t="shared" si="87"/>
        <v>#N/A</v>
      </c>
      <c r="KT48" s="169" t="e">
        <f t="shared" si="87"/>
        <v>#N/A</v>
      </c>
      <c r="KU48" s="169" t="e">
        <f t="shared" si="87"/>
        <v>#N/A</v>
      </c>
      <c r="KV48" s="169" t="e">
        <f t="shared" si="87"/>
        <v>#N/A</v>
      </c>
      <c r="KW48" s="169" t="e">
        <f t="shared" si="87"/>
        <v>#N/A</v>
      </c>
      <c r="KX48" s="169" t="e">
        <f t="shared" si="87"/>
        <v>#N/A</v>
      </c>
      <c r="KY48" s="169" t="e">
        <f t="shared" si="87"/>
        <v>#N/A</v>
      </c>
      <c r="KZ48" s="169" t="e">
        <f t="shared" si="78"/>
        <v>#N/A</v>
      </c>
      <c r="LA48" s="169" t="e">
        <f t="shared" si="78"/>
        <v>#N/A</v>
      </c>
      <c r="LB48" s="169" t="e">
        <f t="shared" si="78"/>
        <v>#N/A</v>
      </c>
      <c r="LC48" s="169" t="e">
        <f t="shared" si="78"/>
        <v>#N/A</v>
      </c>
      <c r="LD48" s="169" t="e">
        <f t="shared" si="78"/>
        <v>#N/A</v>
      </c>
      <c r="LE48" s="169" t="e">
        <f t="shared" si="78"/>
        <v>#N/A</v>
      </c>
      <c r="LF48" s="169" t="e">
        <f t="shared" si="78"/>
        <v>#N/A</v>
      </c>
      <c r="LG48" s="169" t="e">
        <f t="shared" si="78"/>
        <v>#N/A</v>
      </c>
      <c r="LH48" s="169" t="e">
        <f t="shared" si="78"/>
        <v>#N/A</v>
      </c>
      <c r="LI48" s="169" t="e">
        <f t="shared" si="78"/>
        <v>#N/A</v>
      </c>
      <c r="LJ48" s="169" t="e">
        <f t="shared" si="78"/>
        <v>#N/A</v>
      </c>
      <c r="LK48" s="169" t="e">
        <f t="shared" si="78"/>
        <v>#N/A</v>
      </c>
      <c r="LL48" s="169" t="e">
        <f t="shared" si="78"/>
        <v>#N/A</v>
      </c>
      <c r="LM48" s="169" t="e">
        <f t="shared" si="78"/>
        <v>#N/A</v>
      </c>
      <c r="LN48" s="169" t="e">
        <f t="shared" si="88"/>
        <v>#N/A</v>
      </c>
      <c r="LO48" s="169" t="e">
        <f t="shared" si="88"/>
        <v>#N/A</v>
      </c>
      <c r="LP48" s="169" t="e">
        <f t="shared" si="88"/>
        <v>#N/A</v>
      </c>
      <c r="LQ48" s="169" t="e">
        <f t="shared" si="89"/>
        <v>#N/A</v>
      </c>
      <c r="LR48" s="169" t="e">
        <f t="shared" si="89"/>
        <v>#N/A</v>
      </c>
      <c r="LS48" s="169" t="e">
        <f t="shared" si="89"/>
        <v>#N/A</v>
      </c>
      <c r="LT48" s="169" t="e">
        <f t="shared" si="89"/>
        <v>#N/A</v>
      </c>
      <c r="LU48" s="169" t="e">
        <f t="shared" si="89"/>
        <v>#N/A</v>
      </c>
      <c r="LV48" s="169" t="e">
        <f t="shared" si="89"/>
        <v>#N/A</v>
      </c>
      <c r="LW48" s="169" t="e">
        <f t="shared" si="89"/>
        <v>#N/A</v>
      </c>
      <c r="LX48" s="169" t="e">
        <f t="shared" si="89"/>
        <v>#N/A</v>
      </c>
      <c r="LY48" s="169" t="e">
        <f t="shared" si="89"/>
        <v>#N/A</v>
      </c>
      <c r="LZ48" s="169" t="e">
        <f t="shared" si="89"/>
        <v>#N/A</v>
      </c>
      <c r="MA48" s="169" t="e">
        <f t="shared" si="89"/>
        <v>#N/A</v>
      </c>
      <c r="MB48" s="169" t="e">
        <f t="shared" si="89"/>
        <v>#N/A</v>
      </c>
      <c r="MC48" s="169" t="e">
        <f t="shared" si="89"/>
        <v>#N/A</v>
      </c>
      <c r="MD48" s="169" t="e">
        <f t="shared" si="89"/>
        <v>#N/A</v>
      </c>
      <c r="ME48" s="169" t="e">
        <f t="shared" si="89"/>
        <v>#N/A</v>
      </c>
      <c r="MF48" s="169" t="e">
        <f t="shared" si="79"/>
        <v>#N/A</v>
      </c>
      <c r="MG48" s="169" t="e">
        <f t="shared" si="79"/>
        <v>#N/A</v>
      </c>
      <c r="MH48" s="169" t="e">
        <f t="shared" si="79"/>
        <v>#N/A</v>
      </c>
      <c r="MI48" s="169" t="e">
        <f t="shared" si="79"/>
        <v>#N/A</v>
      </c>
      <c r="MJ48" s="169" t="e">
        <f t="shared" si="79"/>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90"/>
        <v>#N/A</v>
      </c>
      <c r="MW48" s="169" t="e">
        <f t="shared" si="90"/>
        <v>#N/A</v>
      </c>
      <c r="MX48" s="169" t="e">
        <f t="shared" si="90"/>
        <v>#N/A</v>
      </c>
      <c r="MY48" s="169" t="e">
        <f t="shared" si="90"/>
        <v>#N/A</v>
      </c>
      <c r="MZ48" s="169" t="e">
        <f t="shared" si="90"/>
        <v>#N/A</v>
      </c>
      <c r="NA48" s="169" t="e">
        <f t="shared" si="90"/>
        <v>#N/A</v>
      </c>
      <c r="NB48" s="169" t="e">
        <f t="shared" si="90"/>
        <v>#N/A</v>
      </c>
      <c r="NC48" s="169" t="e">
        <f t="shared" si="90"/>
        <v>#N/A</v>
      </c>
      <c r="ND48" s="169" t="e">
        <f t="shared" si="90"/>
        <v>#N/A</v>
      </c>
      <c r="NE48" s="169" t="e">
        <f t="shared" si="90"/>
        <v>#N/A</v>
      </c>
      <c r="NF48" s="169" t="e">
        <f t="shared" si="90"/>
        <v>#N/A</v>
      </c>
      <c r="NG48" s="169" t="e">
        <f t="shared" si="90"/>
        <v>#N/A</v>
      </c>
      <c r="NH48" s="169" t="e">
        <f t="shared" si="90"/>
        <v>#N/A</v>
      </c>
      <c r="NI48" s="169" t="e">
        <f t="shared" si="90"/>
        <v>#N/A</v>
      </c>
      <c r="NJ48" s="169" t="e">
        <f t="shared" si="90"/>
        <v>#N/A</v>
      </c>
      <c r="NK48" s="169" t="e">
        <f t="shared" si="90"/>
        <v>#N/A</v>
      </c>
      <c r="NL48" s="169" t="e">
        <f t="shared" si="80"/>
        <v>#N/A</v>
      </c>
      <c r="NM48" s="169" t="e">
        <f t="shared" si="80"/>
        <v>#N/A</v>
      </c>
      <c r="NN48" s="169" t="e">
        <f t="shared" si="80"/>
        <v>#N/A</v>
      </c>
      <c r="NO48" s="169" t="e">
        <f t="shared" si="80"/>
        <v>#N/A</v>
      </c>
      <c r="NP48" s="169" t="e">
        <f t="shared" si="80"/>
        <v>#N/A</v>
      </c>
      <c r="NQ48" s="169" t="e">
        <f t="shared" si="80"/>
        <v>#N/A</v>
      </c>
      <c r="NR48" s="169" t="e">
        <f t="shared" si="80"/>
        <v>#N/A</v>
      </c>
      <c r="NS48" s="169" t="e">
        <f t="shared" si="80"/>
        <v>#N/A</v>
      </c>
      <c r="NT48" s="169" t="e">
        <f t="shared" si="80"/>
        <v>#N/A</v>
      </c>
      <c r="NU48" s="169" t="e">
        <f t="shared" si="80"/>
        <v>#N/A</v>
      </c>
      <c r="NV48" s="169" t="e">
        <f t="shared" si="80"/>
        <v>#N/A</v>
      </c>
      <c r="NW48" s="169" t="e">
        <f t="shared" si="80"/>
        <v>#N/A</v>
      </c>
      <c r="NX48" s="169" t="e">
        <f t="shared" si="80"/>
        <v>#N/A</v>
      </c>
      <c r="NY48" s="169" t="e">
        <f t="shared" si="80"/>
        <v>#N/A</v>
      </c>
      <c r="NZ48" s="169" t="e">
        <f t="shared" si="91"/>
        <v>#N/A</v>
      </c>
      <c r="OA48" s="169" t="e">
        <f t="shared" si="91"/>
        <v>#N/A</v>
      </c>
      <c r="OB48" s="169" t="e">
        <f t="shared" si="91"/>
        <v>#N/A</v>
      </c>
      <c r="OC48" s="169" t="e">
        <f t="shared" si="92"/>
        <v>#N/A</v>
      </c>
      <c r="OD48" s="169" t="e">
        <f t="shared" si="92"/>
        <v>#N/A</v>
      </c>
      <c r="OE48" s="169" t="e">
        <f t="shared" si="92"/>
        <v>#N/A</v>
      </c>
      <c r="OF48" s="169" t="e">
        <f t="shared" si="92"/>
        <v>#N/A</v>
      </c>
      <c r="OG48" s="169" t="e">
        <f t="shared" si="92"/>
        <v>#N/A</v>
      </c>
      <c r="OH48" s="169" t="e">
        <f t="shared" si="92"/>
        <v>#N/A</v>
      </c>
      <c r="OI48" s="169" t="e">
        <f t="shared" si="92"/>
        <v>#N/A</v>
      </c>
      <c r="OJ48" s="169" t="e">
        <f t="shared" si="92"/>
        <v>#N/A</v>
      </c>
      <c r="OK48" s="169" t="e">
        <f t="shared" si="92"/>
        <v>#N/A</v>
      </c>
      <c r="OL48" s="169" t="e">
        <f t="shared" si="92"/>
        <v>#N/A</v>
      </c>
      <c r="OM48" s="169" t="e">
        <f t="shared" si="92"/>
        <v>#N/A</v>
      </c>
      <c r="ON48" s="169" t="e">
        <f t="shared" si="92"/>
        <v>#N/A</v>
      </c>
      <c r="OO48" s="169" t="e">
        <f t="shared" si="92"/>
        <v>#N/A</v>
      </c>
      <c r="OP48" s="169" t="e">
        <f t="shared" si="92"/>
        <v>#N/A</v>
      </c>
      <c r="OQ48" s="169" t="e">
        <f t="shared" si="92"/>
        <v>#N/A</v>
      </c>
      <c r="OR48" s="169" t="e">
        <f t="shared" si="81"/>
        <v>#N/A</v>
      </c>
      <c r="OS48" s="169" t="e">
        <f t="shared" si="81"/>
        <v>#N/A</v>
      </c>
      <c r="OT48" s="169" t="e">
        <f t="shared" si="81"/>
        <v>#N/A</v>
      </c>
      <c r="OU48" s="169" t="e">
        <f t="shared" si="81"/>
        <v>#N/A</v>
      </c>
      <c r="OV48" s="169" t="e">
        <f t="shared" si="81"/>
        <v>#N/A</v>
      </c>
      <c r="OW48" s="169" t="e">
        <f t="shared" si="81"/>
        <v>#N/A</v>
      </c>
      <c r="OX48" s="169" t="e">
        <f t="shared" si="81"/>
        <v>#N/A</v>
      </c>
      <c r="OY48" s="169" t="e">
        <f t="shared" si="81"/>
        <v>#N/A</v>
      </c>
      <c r="OZ48" s="169" t="e">
        <f t="shared" si="81"/>
        <v>#N/A</v>
      </c>
      <c r="PA48" s="169" t="e">
        <f t="shared" si="81"/>
        <v>#N/A</v>
      </c>
      <c r="PB48" s="169" t="e">
        <f t="shared" si="81"/>
        <v>#N/A</v>
      </c>
      <c r="PC48" s="169" t="e">
        <f t="shared" si="81"/>
        <v>#N/A</v>
      </c>
      <c r="PD48" s="169" t="e">
        <f t="shared" si="81"/>
        <v>#N/A</v>
      </c>
      <c r="PE48" s="169" t="e">
        <f t="shared" si="81"/>
        <v>#N/A</v>
      </c>
      <c r="PF48" s="169" t="e">
        <f t="shared" si="81"/>
        <v>#N/A</v>
      </c>
      <c r="PG48" s="169" t="e">
        <f t="shared" si="81"/>
        <v>#N/A</v>
      </c>
      <c r="PH48" s="169" t="e">
        <f t="shared" si="93"/>
        <v>#N/A</v>
      </c>
      <c r="PI48" s="169" t="e">
        <f t="shared" si="93"/>
        <v>#N/A</v>
      </c>
      <c r="PJ48" s="169" t="e">
        <f t="shared" si="93"/>
        <v>#N/A</v>
      </c>
      <c r="PK48" s="169" t="e">
        <f t="shared" si="93"/>
        <v>#N/A</v>
      </c>
      <c r="PL48" s="169" t="e">
        <f t="shared" si="93"/>
        <v>#N/A</v>
      </c>
      <c r="PM48" s="169" t="e">
        <f t="shared" si="93"/>
        <v>#N/A</v>
      </c>
      <c r="PN48" s="169" t="e">
        <f t="shared" si="93"/>
        <v>#N/A</v>
      </c>
      <c r="PO48" s="169" t="e">
        <f t="shared" si="93"/>
        <v>#N/A</v>
      </c>
    </row>
    <row r="49" spans="1:431" hidden="1" x14ac:dyDescent="0.75">
      <c r="A49" s="390"/>
      <c r="B49" s="396" t="str">
        <f>IF($R49="","",ROUND(_xlfn.NORM.INV(ABS(VLOOKUP($T$1,VLookups!$A$43:$B$44,2,FALSE)-B$2),$N49,$R49),0))</f>
        <v/>
      </c>
      <c r="C49" s="403" t="str">
        <f>IF(OR(D48="",B49=""),"",WORKDAY(C48,B48,$B$109:$B$148))</f>
        <v/>
      </c>
      <c r="D49" s="404" t="str">
        <f>IFERROR(IF(B49="","",WORKDAY(C49,B49-1,$B$109:$B$148)),"")</f>
        <v/>
      </c>
      <c r="E49" s="109"/>
      <c r="F49" s="117"/>
      <c r="G49" s="122" t="str">
        <f t="shared" si="30"/>
        <v/>
      </c>
      <c r="H49" s="95"/>
      <c r="I49" s="122" t="str">
        <f t="shared" si="31"/>
        <v/>
      </c>
      <c r="J49" s="117"/>
      <c r="K49" s="110"/>
      <c r="L49" s="124" t="str">
        <f t="shared" si="0"/>
        <v/>
      </c>
      <c r="M49" s="124" t="str">
        <f t="shared" si="1"/>
        <v/>
      </c>
      <c r="N49" s="73" t="str">
        <f t="shared" si="32"/>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0"/>
        <v/>
      </c>
      <c r="AE49" s="49" t="str">
        <f t="shared" si="100"/>
        <v/>
      </c>
      <c r="AF49" s="49" t="str">
        <f t="shared" si="100"/>
        <v/>
      </c>
      <c r="AG49" s="49" t="str">
        <f t="shared" si="100"/>
        <v/>
      </c>
      <c r="AH49" s="49" t="str">
        <f t="shared" si="100"/>
        <v/>
      </c>
      <c r="AI49" s="49" t="str">
        <f t="shared" si="100"/>
        <v/>
      </c>
      <c r="AJ49" s="49" t="str">
        <f t="shared" si="100"/>
        <v/>
      </c>
      <c r="AK49" s="49" t="str">
        <f t="shared" si="100"/>
        <v/>
      </c>
      <c r="AL49" s="49" t="str">
        <f t="shared" si="100"/>
        <v/>
      </c>
      <c r="AM49" s="49" t="str">
        <f t="shared" si="100"/>
        <v/>
      </c>
      <c r="AN49" s="49" t="str">
        <f t="shared" si="100"/>
        <v/>
      </c>
      <c r="AO49" s="49" t="str">
        <f t="shared" si="100"/>
        <v/>
      </c>
      <c r="AP49" s="49" t="str">
        <f t="shared" si="100"/>
        <v/>
      </c>
      <c r="AQ49" s="49" t="str">
        <f t="shared" si="100"/>
        <v/>
      </c>
      <c r="AR49" s="49" t="str">
        <f t="shared" si="100"/>
        <v/>
      </c>
      <c r="AS49" s="49" t="str">
        <f t="shared" si="100"/>
        <v/>
      </c>
      <c r="AT49" s="49" t="str">
        <f t="shared" si="96"/>
        <v/>
      </c>
      <c r="AU49" s="49" t="str">
        <f t="shared" si="96"/>
        <v/>
      </c>
      <c r="AV49" s="49" t="str">
        <f t="shared" si="96"/>
        <v/>
      </c>
      <c r="AW49" s="49" t="str">
        <f t="shared" si="96"/>
        <v/>
      </c>
      <c r="AX49" s="49" t="str">
        <f t="shared" si="96"/>
        <v/>
      </c>
      <c r="AY49" s="49" t="str">
        <f t="shared" si="96"/>
        <v/>
      </c>
      <c r="AZ49" s="49" t="str">
        <f t="shared" si="96"/>
        <v/>
      </c>
      <c r="BA49" s="49" t="str">
        <f t="shared" si="96"/>
        <v/>
      </c>
      <c r="BB49" s="49" t="str">
        <f t="shared" si="96"/>
        <v/>
      </c>
      <c r="BC49" s="49" t="str">
        <f t="shared" si="96"/>
        <v/>
      </c>
      <c r="BD49" s="49" t="str">
        <f t="shared" si="96"/>
        <v/>
      </c>
      <c r="BE49" s="49" t="str">
        <f t="shared" si="96"/>
        <v/>
      </c>
      <c r="BF49" s="49" t="str">
        <f t="shared" si="96"/>
        <v/>
      </c>
      <c r="BG49" s="49" t="str">
        <f t="shared" si="96"/>
        <v/>
      </c>
      <c r="BH49" s="49" t="str">
        <f t="shared" si="96"/>
        <v/>
      </c>
      <c r="BI49" s="49" t="str">
        <f t="shared" si="97"/>
        <v/>
      </c>
      <c r="BJ49" s="49" t="str">
        <f t="shared" si="97"/>
        <v/>
      </c>
      <c r="BK49" s="49" t="str">
        <f t="shared" si="97"/>
        <v/>
      </c>
      <c r="BL49" s="49" t="str">
        <f t="shared" si="97"/>
        <v/>
      </c>
      <c r="BM49" s="49" t="str">
        <f t="shared" si="97"/>
        <v/>
      </c>
      <c r="BN49" s="49" t="str">
        <f t="shared" si="97"/>
        <v/>
      </c>
      <c r="BO49" s="49" t="str">
        <f t="shared" si="97"/>
        <v/>
      </c>
      <c r="BP49" s="49" t="str">
        <f t="shared" si="97"/>
        <v/>
      </c>
      <c r="BQ49" s="49" t="str">
        <f t="shared" si="97"/>
        <v/>
      </c>
      <c r="BR49" s="49" t="str">
        <f t="shared" si="97"/>
        <v/>
      </c>
      <c r="BS49" s="49" t="str">
        <f t="shared" si="97"/>
        <v/>
      </c>
      <c r="BT49" s="49" t="str">
        <f t="shared" si="97"/>
        <v/>
      </c>
      <c r="BU49" s="49" t="str">
        <f t="shared" si="97"/>
        <v/>
      </c>
      <c r="BV49" s="49" t="str">
        <f t="shared" si="97"/>
        <v/>
      </c>
      <c r="BW49" s="49" t="str">
        <f t="shared" si="97"/>
        <v/>
      </c>
      <c r="BX49" s="49" t="str">
        <f t="shared" si="97"/>
        <v/>
      </c>
      <c r="BY49" s="49" t="str">
        <f t="shared" si="95"/>
        <v/>
      </c>
      <c r="BZ49" s="49" t="str">
        <f t="shared" si="95"/>
        <v/>
      </c>
      <c r="CA49" s="49" t="str">
        <f t="shared" si="95"/>
        <v/>
      </c>
      <c r="CB49" s="49" t="str">
        <f t="shared" si="95"/>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8"/>
        <v/>
      </c>
      <c r="CK49" s="49" t="str">
        <f t="shared" si="98"/>
        <v/>
      </c>
      <c r="CL49" s="49" t="str">
        <f t="shared" si="98"/>
        <v/>
      </c>
      <c r="CM49" s="49" t="str">
        <f t="shared" si="98"/>
        <v/>
      </c>
      <c r="CN49" s="49" t="str">
        <f t="shared" si="98"/>
        <v/>
      </c>
      <c r="CO49" s="49" t="str">
        <f t="shared" si="98"/>
        <v/>
      </c>
      <c r="CP49" s="49" t="str">
        <f t="shared" si="98"/>
        <v/>
      </c>
      <c r="CQ49" s="49" t="str">
        <f t="shared" si="98"/>
        <v/>
      </c>
      <c r="CR49" s="49" t="str">
        <f t="shared" si="98"/>
        <v/>
      </c>
      <c r="CS49" s="49" t="str">
        <f t="shared" si="98"/>
        <v/>
      </c>
      <c r="CT49" s="49" t="str">
        <f t="shared" si="98"/>
        <v/>
      </c>
      <c r="CU49" s="49" t="str">
        <f t="shared" si="98"/>
        <v/>
      </c>
      <c r="CV49" s="49" t="str">
        <f t="shared" si="98"/>
        <v/>
      </c>
      <c r="CW49" s="49" t="str">
        <f t="shared" si="98"/>
        <v/>
      </c>
      <c r="CX49" s="49" t="str">
        <f t="shared" si="98"/>
        <v/>
      </c>
      <c r="CY49" s="49" t="str">
        <f t="shared" si="98"/>
        <v/>
      </c>
      <c r="CZ49" s="49" t="str">
        <f t="shared" si="99"/>
        <v/>
      </c>
      <c r="DA49" s="49" t="str">
        <f t="shared" si="99"/>
        <v/>
      </c>
      <c r="DB49" s="49" t="str">
        <f t="shared" si="99"/>
        <v/>
      </c>
      <c r="DC49" s="49" t="str">
        <f t="shared" si="99"/>
        <v/>
      </c>
      <c r="DD49" s="49" t="str">
        <f t="shared" si="99"/>
        <v/>
      </c>
      <c r="DE49" s="49" t="str">
        <f t="shared" si="99"/>
        <v/>
      </c>
      <c r="DF49" s="49" t="str">
        <f t="shared" si="99"/>
        <v/>
      </c>
      <c r="DG49" s="49" t="str">
        <f t="shared" si="99"/>
        <v/>
      </c>
      <c r="DH49" s="49" t="str">
        <f t="shared" si="99"/>
        <v/>
      </c>
      <c r="DI49" s="49" t="str">
        <f t="shared" si="99"/>
        <v/>
      </c>
      <c r="DJ49" s="49" t="str">
        <f t="shared" si="99"/>
        <v/>
      </c>
      <c r="DK49" s="49" t="str">
        <f t="shared" si="99"/>
        <v/>
      </c>
      <c r="DL49" s="49" t="str">
        <f t="shared" si="99"/>
        <v/>
      </c>
      <c r="DM49" s="49" t="str">
        <f t="shared" si="99"/>
        <v/>
      </c>
      <c r="DN49" s="49" t="str">
        <f t="shared" si="99"/>
        <v/>
      </c>
      <c r="DO49" s="49" t="str">
        <f t="shared" si="99"/>
        <v/>
      </c>
      <c r="DP49" s="49" t="str">
        <f t="shared" si="82"/>
        <v/>
      </c>
      <c r="DQ49" s="49" t="str">
        <f t="shared" si="70"/>
        <v/>
      </c>
      <c r="DR49" s="49" t="str">
        <f t="shared" si="70"/>
        <v/>
      </c>
      <c r="DS49" s="49" t="str">
        <f t="shared" si="70"/>
        <v/>
      </c>
      <c r="DT49" s="49" t="str">
        <f t="shared" si="70"/>
        <v/>
      </c>
      <c r="DU49" s="49" t="str">
        <f t="shared" si="70"/>
        <v/>
      </c>
      <c r="DV49" s="49" t="str">
        <f t="shared" si="70"/>
        <v/>
      </c>
      <c r="DW49" s="49" t="str">
        <f t="shared" si="83"/>
        <v/>
      </c>
      <c r="DX49" s="49" t="str">
        <f t="shared" si="83"/>
        <v/>
      </c>
      <c r="DY49" s="49" t="str">
        <f t="shared" si="83"/>
        <v/>
      </c>
      <c r="DZ49" s="183" t="str">
        <f t="shared" si="35"/>
        <v/>
      </c>
      <c r="EA49" s="49" t="str">
        <f t="shared" si="94"/>
        <v/>
      </c>
      <c r="EB49" s="49" t="str">
        <f t="shared" si="94"/>
        <v/>
      </c>
      <c r="EC49" s="49" t="str">
        <f t="shared" si="94"/>
        <v/>
      </c>
      <c r="ED49" s="49" t="str">
        <f t="shared" si="94"/>
        <v/>
      </c>
      <c r="EE49" s="49" t="str">
        <f t="shared" si="94"/>
        <v/>
      </c>
      <c r="EF49" s="49" t="str">
        <f t="shared" si="94"/>
        <v/>
      </c>
      <c r="EG49" s="49" t="str">
        <f t="shared" si="94"/>
        <v/>
      </c>
      <c r="EH49" s="49" t="str">
        <f t="shared" si="94"/>
        <v/>
      </c>
      <c r="EI49" s="49" t="str">
        <f t="shared" si="94"/>
        <v/>
      </c>
      <c r="EJ49" s="49" t="str">
        <f t="shared" si="94"/>
        <v/>
      </c>
      <c r="EK49" s="49" t="str">
        <f t="shared" si="94"/>
        <v/>
      </c>
      <c r="EL49" s="49" t="str">
        <f t="shared" si="94"/>
        <v/>
      </c>
      <c r="EM49" s="49" t="str">
        <f t="shared" si="94"/>
        <v/>
      </c>
      <c r="EN49" s="49" t="str">
        <f t="shared" si="94"/>
        <v/>
      </c>
      <c r="EO49" s="49" t="str">
        <f t="shared" si="94"/>
        <v/>
      </c>
      <c r="EP49" s="49" t="str">
        <f t="shared" si="84"/>
        <v/>
      </c>
      <c r="EQ49" s="49" t="str">
        <f t="shared" si="84"/>
        <v/>
      </c>
      <c r="ER49" s="49" t="str">
        <f t="shared" si="84"/>
        <v/>
      </c>
      <c r="ES49" s="49" t="str">
        <f t="shared" si="84"/>
        <v/>
      </c>
      <c r="ET49" s="49" t="str">
        <f t="shared" si="84"/>
        <v/>
      </c>
      <c r="EU49" s="49" t="str">
        <f t="shared" si="84"/>
        <v/>
      </c>
      <c r="EV49" s="49" t="str">
        <f t="shared" si="84"/>
        <v/>
      </c>
      <c r="EW49" s="49" t="str">
        <f t="shared" si="84"/>
        <v/>
      </c>
      <c r="EX49" s="49" t="str">
        <f t="shared" si="84"/>
        <v/>
      </c>
      <c r="EY49" s="49" t="str">
        <f t="shared" si="84"/>
        <v/>
      </c>
      <c r="EZ49" s="49" t="str">
        <f t="shared" si="84"/>
        <v/>
      </c>
      <c r="FA49" s="49" t="str">
        <f t="shared" si="84"/>
        <v/>
      </c>
      <c r="FB49" s="49" t="str">
        <f t="shared" si="84"/>
        <v/>
      </c>
      <c r="FC49" s="49" t="str">
        <f t="shared" si="84"/>
        <v/>
      </c>
      <c r="FD49" s="49" t="str">
        <f t="shared" si="71"/>
        <v/>
      </c>
      <c r="FE49" s="49" t="str">
        <f t="shared" si="71"/>
        <v/>
      </c>
      <c r="FF49" s="49" t="str">
        <f t="shared" si="71"/>
        <v/>
      </c>
      <c r="FG49" s="49" t="str">
        <f t="shared" si="71"/>
        <v/>
      </c>
      <c r="FH49" s="49" t="str">
        <f t="shared" si="71"/>
        <v/>
      </c>
      <c r="FI49" s="49" t="str">
        <f t="shared" si="71"/>
        <v/>
      </c>
      <c r="FJ49" s="49" t="str">
        <f t="shared" si="71"/>
        <v/>
      </c>
      <c r="FK49" s="49" t="str">
        <f t="shared" si="71"/>
        <v/>
      </c>
      <c r="FL49" s="49" t="str">
        <f t="shared" si="71"/>
        <v/>
      </c>
      <c r="FM49" s="49" t="str">
        <f t="shared" si="71"/>
        <v/>
      </c>
      <c r="FN49" s="49" t="str">
        <f t="shared" si="71"/>
        <v/>
      </c>
      <c r="FO49" s="49" t="str">
        <f t="shared" si="71"/>
        <v/>
      </c>
      <c r="FP49" s="49" t="str">
        <f t="shared" si="71"/>
        <v/>
      </c>
      <c r="FQ49" s="49" t="str">
        <f t="shared" si="71"/>
        <v/>
      </c>
      <c r="FR49" s="49" t="str">
        <f t="shared" si="71"/>
        <v/>
      </c>
      <c r="FS49" s="49" t="str">
        <f t="shared" si="71"/>
        <v/>
      </c>
      <c r="FT49" s="49" t="str">
        <f t="shared" si="72"/>
        <v/>
      </c>
      <c r="FU49" s="49" t="str">
        <f t="shared" si="72"/>
        <v/>
      </c>
      <c r="FV49" s="49" t="str">
        <f t="shared" si="72"/>
        <v/>
      </c>
      <c r="FW49" s="49" t="str">
        <f t="shared" si="72"/>
        <v/>
      </c>
      <c r="FX49" s="49" t="str">
        <f t="shared" si="72"/>
        <v/>
      </c>
      <c r="FY49" s="49" t="str">
        <f t="shared" si="72"/>
        <v/>
      </c>
      <c r="FZ49" s="49" t="str">
        <f t="shared" si="72"/>
        <v/>
      </c>
      <c r="GA49" s="49" t="str">
        <f t="shared" si="72"/>
        <v/>
      </c>
      <c r="GB49" s="49" t="str">
        <f t="shared" si="72"/>
        <v/>
      </c>
      <c r="GC49" s="49" t="str">
        <f t="shared" si="72"/>
        <v/>
      </c>
      <c r="GD49" s="49" t="str">
        <f t="shared" si="72"/>
        <v/>
      </c>
      <c r="GE49" s="49" t="str">
        <f t="shared" si="72"/>
        <v/>
      </c>
      <c r="GF49" s="49" t="str">
        <f t="shared" si="72"/>
        <v/>
      </c>
      <c r="GG49" s="49" t="str">
        <f t="shared" si="72"/>
        <v/>
      </c>
      <c r="GH49" s="49" t="str">
        <f t="shared" si="72"/>
        <v/>
      </c>
      <c r="GI49" s="49" t="str">
        <f t="shared" si="72"/>
        <v/>
      </c>
      <c r="GJ49" s="49" t="str">
        <f t="shared" si="73"/>
        <v/>
      </c>
      <c r="GK49" s="49" t="str">
        <f t="shared" si="73"/>
        <v/>
      </c>
      <c r="GL49" s="49" t="str">
        <f t="shared" si="73"/>
        <v/>
      </c>
      <c r="GM49" s="49" t="str">
        <f t="shared" si="73"/>
        <v/>
      </c>
      <c r="GN49" s="49" t="str">
        <f t="shared" si="73"/>
        <v/>
      </c>
      <c r="GO49" s="49" t="str">
        <f t="shared" si="73"/>
        <v/>
      </c>
      <c r="GP49" s="49" t="str">
        <f t="shared" si="73"/>
        <v/>
      </c>
      <c r="GQ49" s="49" t="str">
        <f t="shared" si="73"/>
        <v/>
      </c>
      <c r="GR49" s="49" t="str">
        <f t="shared" si="73"/>
        <v/>
      </c>
      <c r="GS49" s="49" t="str">
        <f t="shared" si="73"/>
        <v/>
      </c>
      <c r="GT49" s="49" t="str">
        <f t="shared" si="73"/>
        <v/>
      </c>
      <c r="GU49" s="49" t="str">
        <f t="shared" si="73"/>
        <v/>
      </c>
      <c r="GV49" s="49" t="str">
        <f t="shared" si="73"/>
        <v/>
      </c>
      <c r="GW49" s="49" t="str">
        <f t="shared" si="73"/>
        <v/>
      </c>
      <c r="GX49" s="49" t="str">
        <f t="shared" si="73"/>
        <v/>
      </c>
      <c r="GY49" s="49" t="str">
        <f t="shared" si="73"/>
        <v/>
      </c>
      <c r="GZ49" s="49" t="str">
        <f t="shared" si="74"/>
        <v/>
      </c>
      <c r="HA49" s="49" t="str">
        <f t="shared" si="74"/>
        <v/>
      </c>
      <c r="HB49" s="49" t="str">
        <f t="shared" si="74"/>
        <v/>
      </c>
      <c r="HC49" s="49" t="str">
        <f t="shared" si="74"/>
        <v/>
      </c>
      <c r="HD49" s="49" t="str">
        <f t="shared" si="74"/>
        <v/>
      </c>
      <c r="HE49" s="49" t="str">
        <f t="shared" si="74"/>
        <v/>
      </c>
      <c r="HF49" s="49" t="str">
        <f t="shared" si="74"/>
        <v/>
      </c>
      <c r="HG49" s="49" t="str">
        <f t="shared" si="74"/>
        <v/>
      </c>
      <c r="HH49" s="49" t="str">
        <f t="shared" si="74"/>
        <v/>
      </c>
      <c r="HI49" s="49" t="str">
        <f t="shared" si="74"/>
        <v/>
      </c>
      <c r="HJ49" s="49" t="str">
        <f t="shared" si="74"/>
        <v/>
      </c>
      <c r="HK49" s="49" t="str">
        <f t="shared" si="74"/>
        <v/>
      </c>
      <c r="HL49" s="49" t="str">
        <f t="shared" si="74"/>
        <v/>
      </c>
      <c r="HM49" s="49" t="str">
        <f t="shared" si="74"/>
        <v/>
      </c>
      <c r="HN49" s="49" t="str">
        <f t="shared" si="74"/>
        <v/>
      </c>
      <c r="HO49" s="49" t="str">
        <f t="shared" si="74"/>
        <v/>
      </c>
      <c r="HP49" s="49" t="str">
        <f t="shared" si="75"/>
        <v/>
      </c>
      <c r="HQ49" s="49" t="str">
        <f t="shared" si="75"/>
        <v/>
      </c>
      <c r="HR49" s="49" t="str">
        <f t="shared" si="44"/>
        <v/>
      </c>
      <c r="HS49" s="49" t="str">
        <f t="shared" si="16"/>
        <v/>
      </c>
      <c r="HT49" s="49" t="str">
        <f t="shared" si="16"/>
        <v/>
      </c>
      <c r="HU49" s="49" t="str">
        <f t="shared" si="16"/>
        <v/>
      </c>
      <c r="HV49" s="49" t="str">
        <f t="shared" si="16"/>
        <v/>
      </c>
      <c r="HW49" s="169" t="e">
        <f t="shared" si="102"/>
        <v>#N/A</v>
      </c>
      <c r="HX49" s="169" t="e">
        <f t="shared" si="102"/>
        <v>#N/A</v>
      </c>
      <c r="HY49" s="169" t="e">
        <f t="shared" si="102"/>
        <v>#N/A</v>
      </c>
      <c r="HZ49" s="169" t="e">
        <f t="shared" si="102"/>
        <v>#N/A</v>
      </c>
      <c r="IA49" s="169" t="e">
        <f t="shared" si="101"/>
        <v>#N/A</v>
      </c>
      <c r="IB49" s="169" t="e">
        <f t="shared" si="101"/>
        <v>#N/A</v>
      </c>
      <c r="IC49" s="169" t="e">
        <f t="shared" si="101"/>
        <v>#N/A</v>
      </c>
      <c r="ID49" s="169" t="e">
        <f t="shared" si="101"/>
        <v>#N/A</v>
      </c>
      <c r="IE49" s="169" t="e">
        <f t="shared" si="101"/>
        <v>#N/A</v>
      </c>
      <c r="IF49" s="169" t="e">
        <f t="shared" si="101"/>
        <v>#N/A</v>
      </c>
      <c r="IG49" s="169" t="e">
        <f t="shared" si="101"/>
        <v>#N/A</v>
      </c>
      <c r="IH49" s="169" t="e">
        <f t="shared" si="101"/>
        <v>#N/A</v>
      </c>
      <c r="II49" s="169" t="e">
        <f t="shared" si="101"/>
        <v>#N/A</v>
      </c>
      <c r="IJ49" s="169" t="e">
        <f t="shared" si="101"/>
        <v>#N/A</v>
      </c>
      <c r="IK49" s="169" t="e">
        <f t="shared" si="101"/>
        <v>#N/A</v>
      </c>
      <c r="IL49" s="169" t="e">
        <f t="shared" si="101"/>
        <v>#N/A</v>
      </c>
      <c r="IM49" s="169" t="e">
        <f t="shared" si="101"/>
        <v>#N/A</v>
      </c>
      <c r="IN49" s="169" t="e">
        <f t="shared" si="101"/>
        <v>#N/A</v>
      </c>
      <c r="IO49" s="169" t="e">
        <f t="shared" si="101"/>
        <v>#N/A</v>
      </c>
      <c r="IP49" s="169" t="e">
        <f t="shared" si="76"/>
        <v>#N/A</v>
      </c>
      <c r="IQ49" s="169" t="e">
        <f t="shared" si="76"/>
        <v>#N/A</v>
      </c>
      <c r="IR49" s="169" t="e">
        <f t="shared" si="76"/>
        <v>#N/A</v>
      </c>
      <c r="IS49" s="169" t="e">
        <f t="shared" si="76"/>
        <v>#N/A</v>
      </c>
      <c r="IT49" s="169" t="e">
        <f t="shared" si="76"/>
        <v>#N/A</v>
      </c>
      <c r="IU49" s="169" t="e">
        <f t="shared" si="76"/>
        <v>#N/A</v>
      </c>
      <c r="IV49" s="169" t="e">
        <f t="shared" si="76"/>
        <v>#N/A</v>
      </c>
      <c r="IW49" s="169" t="e">
        <f t="shared" si="76"/>
        <v>#N/A</v>
      </c>
      <c r="IX49" s="169" t="e">
        <f t="shared" si="76"/>
        <v>#N/A</v>
      </c>
      <c r="IY49" s="169" t="e">
        <f t="shared" si="76"/>
        <v>#N/A</v>
      </c>
      <c r="IZ49" s="169" t="e">
        <f t="shared" si="76"/>
        <v>#N/A</v>
      </c>
      <c r="JA49" s="169" t="e">
        <f t="shared" si="76"/>
        <v>#N/A</v>
      </c>
      <c r="JB49" s="169" t="e">
        <f t="shared" si="76"/>
        <v>#N/A</v>
      </c>
      <c r="JC49" s="169" t="e">
        <f t="shared" si="85"/>
        <v>#N/A</v>
      </c>
      <c r="JD49" s="169" t="e">
        <f t="shared" si="85"/>
        <v>#N/A</v>
      </c>
      <c r="JE49" s="169" t="e">
        <f t="shared" si="86"/>
        <v>#N/A</v>
      </c>
      <c r="JF49" s="169" t="e">
        <f t="shared" si="86"/>
        <v>#N/A</v>
      </c>
      <c r="JG49" s="169" t="e">
        <f t="shared" si="86"/>
        <v>#N/A</v>
      </c>
      <c r="JH49" s="169" t="e">
        <f t="shared" si="86"/>
        <v>#N/A</v>
      </c>
      <c r="JI49" s="169" t="e">
        <f t="shared" si="86"/>
        <v>#N/A</v>
      </c>
      <c r="JJ49" s="169" t="e">
        <f t="shared" si="86"/>
        <v>#N/A</v>
      </c>
      <c r="JK49" s="169" t="e">
        <f t="shared" si="86"/>
        <v>#N/A</v>
      </c>
      <c r="JL49" s="169" t="e">
        <f t="shared" si="86"/>
        <v>#N/A</v>
      </c>
      <c r="JM49" s="169" t="e">
        <f t="shared" si="86"/>
        <v>#N/A</v>
      </c>
      <c r="JN49" s="169" t="e">
        <f t="shared" si="86"/>
        <v>#N/A</v>
      </c>
      <c r="JO49" s="169" t="e">
        <f t="shared" si="86"/>
        <v>#N/A</v>
      </c>
      <c r="JP49" s="169" t="e">
        <f t="shared" si="86"/>
        <v>#N/A</v>
      </c>
      <c r="JQ49" s="169" t="e">
        <f t="shared" si="86"/>
        <v>#N/A</v>
      </c>
      <c r="JR49" s="169" t="e">
        <f t="shared" si="86"/>
        <v>#N/A</v>
      </c>
      <c r="JS49" s="169" t="e">
        <f t="shared" si="86"/>
        <v>#N/A</v>
      </c>
      <c r="JT49" s="169" t="e">
        <f t="shared" si="77"/>
        <v>#N/A</v>
      </c>
      <c r="JU49" s="169" t="e">
        <f t="shared" si="77"/>
        <v>#N/A</v>
      </c>
      <c r="JV49" s="169" t="e">
        <f t="shared" si="77"/>
        <v>#N/A</v>
      </c>
      <c r="JW49" s="169" t="e">
        <f t="shared" si="77"/>
        <v>#N/A</v>
      </c>
      <c r="JX49" s="169" t="e">
        <f t="shared" si="77"/>
        <v>#N/A</v>
      </c>
      <c r="JY49" s="169" t="e">
        <f t="shared" si="77"/>
        <v>#N/A</v>
      </c>
      <c r="JZ49" s="169" t="e">
        <f t="shared" si="77"/>
        <v>#N/A</v>
      </c>
      <c r="KA49" s="169" t="e">
        <f t="shared" si="77"/>
        <v>#N/A</v>
      </c>
      <c r="KB49" s="169" t="e">
        <f t="shared" si="77"/>
        <v>#N/A</v>
      </c>
      <c r="KC49" s="169" t="e">
        <f t="shared" si="77"/>
        <v>#N/A</v>
      </c>
      <c r="KD49" s="169" t="e">
        <f t="shared" si="77"/>
        <v>#N/A</v>
      </c>
      <c r="KE49" s="169" t="e">
        <f t="shared" si="77"/>
        <v>#N/A</v>
      </c>
      <c r="KF49" s="169" t="e">
        <f t="shared" si="77"/>
        <v>#N/A</v>
      </c>
      <c r="KG49" s="169" t="e">
        <f t="shared" si="77"/>
        <v>#N/A</v>
      </c>
      <c r="KH49" s="169" t="e">
        <f t="shared" si="77"/>
        <v>#N/A</v>
      </c>
      <c r="KI49" s="169" t="e">
        <f t="shared" si="77"/>
        <v>#N/A</v>
      </c>
      <c r="KJ49" s="169" t="e">
        <f t="shared" si="87"/>
        <v>#N/A</v>
      </c>
      <c r="KK49" s="169" t="e">
        <f t="shared" si="87"/>
        <v>#N/A</v>
      </c>
      <c r="KL49" s="169" t="e">
        <f t="shared" si="87"/>
        <v>#N/A</v>
      </c>
      <c r="KM49" s="169" t="e">
        <f t="shared" si="87"/>
        <v>#N/A</v>
      </c>
      <c r="KN49" s="169" t="e">
        <f t="shared" si="87"/>
        <v>#N/A</v>
      </c>
      <c r="KO49" s="169" t="e">
        <f t="shared" si="87"/>
        <v>#N/A</v>
      </c>
      <c r="KP49" s="169" t="e">
        <f t="shared" si="87"/>
        <v>#N/A</v>
      </c>
      <c r="KQ49" s="169" t="e">
        <f t="shared" si="87"/>
        <v>#N/A</v>
      </c>
      <c r="KR49" s="169" t="e">
        <f t="shared" si="87"/>
        <v>#N/A</v>
      </c>
      <c r="KS49" s="169" t="e">
        <f t="shared" si="87"/>
        <v>#N/A</v>
      </c>
      <c r="KT49" s="169" t="e">
        <f t="shared" si="87"/>
        <v>#N/A</v>
      </c>
      <c r="KU49" s="169" t="e">
        <f t="shared" si="87"/>
        <v>#N/A</v>
      </c>
      <c r="KV49" s="169" t="e">
        <f t="shared" si="87"/>
        <v>#N/A</v>
      </c>
      <c r="KW49" s="169" t="e">
        <f t="shared" si="87"/>
        <v>#N/A</v>
      </c>
      <c r="KX49" s="169" t="e">
        <f t="shared" si="87"/>
        <v>#N/A</v>
      </c>
      <c r="KY49" s="169" t="e">
        <f t="shared" si="87"/>
        <v>#N/A</v>
      </c>
      <c r="KZ49" s="169" t="e">
        <f t="shared" si="78"/>
        <v>#N/A</v>
      </c>
      <c r="LA49" s="169" t="e">
        <f t="shared" si="78"/>
        <v>#N/A</v>
      </c>
      <c r="LB49" s="169" t="e">
        <f t="shared" si="78"/>
        <v>#N/A</v>
      </c>
      <c r="LC49" s="169" t="e">
        <f t="shared" si="78"/>
        <v>#N/A</v>
      </c>
      <c r="LD49" s="169" t="e">
        <f t="shared" si="78"/>
        <v>#N/A</v>
      </c>
      <c r="LE49" s="169" t="e">
        <f t="shared" si="78"/>
        <v>#N/A</v>
      </c>
      <c r="LF49" s="169" t="e">
        <f t="shared" si="78"/>
        <v>#N/A</v>
      </c>
      <c r="LG49" s="169" t="e">
        <f t="shared" si="78"/>
        <v>#N/A</v>
      </c>
      <c r="LH49" s="169" t="e">
        <f t="shared" si="78"/>
        <v>#N/A</v>
      </c>
      <c r="LI49" s="169" t="e">
        <f t="shared" si="78"/>
        <v>#N/A</v>
      </c>
      <c r="LJ49" s="169" t="e">
        <f t="shared" si="78"/>
        <v>#N/A</v>
      </c>
      <c r="LK49" s="169" t="e">
        <f t="shared" si="78"/>
        <v>#N/A</v>
      </c>
      <c r="LL49" s="169" t="e">
        <f t="shared" si="78"/>
        <v>#N/A</v>
      </c>
      <c r="LM49" s="169" t="e">
        <f t="shared" si="78"/>
        <v>#N/A</v>
      </c>
      <c r="LN49" s="169" t="e">
        <f t="shared" si="88"/>
        <v>#N/A</v>
      </c>
      <c r="LO49" s="169" t="e">
        <f t="shared" si="88"/>
        <v>#N/A</v>
      </c>
      <c r="LP49" s="169" t="e">
        <f t="shared" si="88"/>
        <v>#N/A</v>
      </c>
      <c r="LQ49" s="169" t="e">
        <f t="shared" si="89"/>
        <v>#N/A</v>
      </c>
      <c r="LR49" s="169" t="e">
        <f t="shared" si="89"/>
        <v>#N/A</v>
      </c>
      <c r="LS49" s="169" t="e">
        <f t="shared" si="89"/>
        <v>#N/A</v>
      </c>
      <c r="LT49" s="169" t="e">
        <f t="shared" si="89"/>
        <v>#N/A</v>
      </c>
      <c r="LU49" s="169" t="e">
        <f t="shared" si="89"/>
        <v>#N/A</v>
      </c>
      <c r="LV49" s="169" t="e">
        <f t="shared" si="89"/>
        <v>#N/A</v>
      </c>
      <c r="LW49" s="169" t="e">
        <f t="shared" si="89"/>
        <v>#N/A</v>
      </c>
      <c r="LX49" s="169" t="e">
        <f t="shared" si="89"/>
        <v>#N/A</v>
      </c>
      <c r="LY49" s="169" t="e">
        <f t="shared" si="89"/>
        <v>#N/A</v>
      </c>
      <c r="LZ49" s="169" t="e">
        <f t="shared" si="89"/>
        <v>#N/A</v>
      </c>
      <c r="MA49" s="169" t="e">
        <f t="shared" si="89"/>
        <v>#N/A</v>
      </c>
      <c r="MB49" s="169" t="e">
        <f t="shared" si="89"/>
        <v>#N/A</v>
      </c>
      <c r="MC49" s="169" t="e">
        <f t="shared" si="89"/>
        <v>#N/A</v>
      </c>
      <c r="MD49" s="169" t="e">
        <f t="shared" si="89"/>
        <v>#N/A</v>
      </c>
      <c r="ME49" s="169" t="e">
        <f t="shared" si="89"/>
        <v>#N/A</v>
      </c>
      <c r="MF49" s="169" t="e">
        <f t="shared" si="79"/>
        <v>#N/A</v>
      </c>
      <c r="MG49" s="169" t="e">
        <f t="shared" si="79"/>
        <v>#N/A</v>
      </c>
      <c r="MH49" s="169" t="e">
        <f t="shared" si="79"/>
        <v>#N/A</v>
      </c>
      <c r="MI49" s="169" t="e">
        <f t="shared" si="79"/>
        <v>#N/A</v>
      </c>
      <c r="MJ49" s="169" t="e">
        <f t="shared" si="79"/>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90"/>
        <v>#N/A</v>
      </c>
      <c r="MW49" s="169" t="e">
        <f t="shared" si="90"/>
        <v>#N/A</v>
      </c>
      <c r="MX49" s="169" t="e">
        <f t="shared" si="90"/>
        <v>#N/A</v>
      </c>
      <c r="MY49" s="169" t="e">
        <f t="shared" si="90"/>
        <v>#N/A</v>
      </c>
      <c r="MZ49" s="169" t="e">
        <f t="shared" si="90"/>
        <v>#N/A</v>
      </c>
      <c r="NA49" s="169" t="e">
        <f t="shared" si="90"/>
        <v>#N/A</v>
      </c>
      <c r="NB49" s="169" t="e">
        <f t="shared" si="90"/>
        <v>#N/A</v>
      </c>
      <c r="NC49" s="169" t="e">
        <f t="shared" si="90"/>
        <v>#N/A</v>
      </c>
      <c r="ND49" s="169" t="e">
        <f t="shared" si="90"/>
        <v>#N/A</v>
      </c>
      <c r="NE49" s="169" t="e">
        <f t="shared" si="90"/>
        <v>#N/A</v>
      </c>
      <c r="NF49" s="169" t="e">
        <f t="shared" si="90"/>
        <v>#N/A</v>
      </c>
      <c r="NG49" s="169" t="e">
        <f t="shared" si="90"/>
        <v>#N/A</v>
      </c>
      <c r="NH49" s="169" t="e">
        <f t="shared" si="90"/>
        <v>#N/A</v>
      </c>
      <c r="NI49" s="169" t="e">
        <f t="shared" si="90"/>
        <v>#N/A</v>
      </c>
      <c r="NJ49" s="169" t="e">
        <f t="shared" si="90"/>
        <v>#N/A</v>
      </c>
      <c r="NK49" s="169" t="e">
        <f t="shared" si="90"/>
        <v>#N/A</v>
      </c>
      <c r="NL49" s="169" t="e">
        <f t="shared" si="80"/>
        <v>#N/A</v>
      </c>
      <c r="NM49" s="169" t="e">
        <f t="shared" si="80"/>
        <v>#N/A</v>
      </c>
      <c r="NN49" s="169" t="e">
        <f t="shared" si="80"/>
        <v>#N/A</v>
      </c>
      <c r="NO49" s="169" t="e">
        <f t="shared" si="80"/>
        <v>#N/A</v>
      </c>
      <c r="NP49" s="169" t="e">
        <f t="shared" si="80"/>
        <v>#N/A</v>
      </c>
      <c r="NQ49" s="169" t="e">
        <f t="shared" si="80"/>
        <v>#N/A</v>
      </c>
      <c r="NR49" s="169" t="e">
        <f t="shared" si="80"/>
        <v>#N/A</v>
      </c>
      <c r="NS49" s="169" t="e">
        <f t="shared" si="80"/>
        <v>#N/A</v>
      </c>
      <c r="NT49" s="169" t="e">
        <f t="shared" si="80"/>
        <v>#N/A</v>
      </c>
      <c r="NU49" s="169" t="e">
        <f t="shared" si="80"/>
        <v>#N/A</v>
      </c>
      <c r="NV49" s="169" t="e">
        <f t="shared" si="80"/>
        <v>#N/A</v>
      </c>
      <c r="NW49" s="169" t="e">
        <f t="shared" si="80"/>
        <v>#N/A</v>
      </c>
      <c r="NX49" s="169" t="e">
        <f t="shared" si="80"/>
        <v>#N/A</v>
      </c>
      <c r="NY49" s="169" t="e">
        <f t="shared" si="80"/>
        <v>#N/A</v>
      </c>
      <c r="NZ49" s="169" t="e">
        <f t="shared" si="91"/>
        <v>#N/A</v>
      </c>
      <c r="OA49" s="169" t="e">
        <f t="shared" si="91"/>
        <v>#N/A</v>
      </c>
      <c r="OB49" s="169" t="e">
        <f t="shared" si="91"/>
        <v>#N/A</v>
      </c>
      <c r="OC49" s="169" t="e">
        <f t="shared" si="92"/>
        <v>#N/A</v>
      </c>
      <c r="OD49" s="169" t="e">
        <f t="shared" si="92"/>
        <v>#N/A</v>
      </c>
      <c r="OE49" s="169" t="e">
        <f t="shared" si="92"/>
        <v>#N/A</v>
      </c>
      <c r="OF49" s="169" t="e">
        <f t="shared" si="92"/>
        <v>#N/A</v>
      </c>
      <c r="OG49" s="169" t="e">
        <f t="shared" si="92"/>
        <v>#N/A</v>
      </c>
      <c r="OH49" s="169" t="e">
        <f t="shared" si="92"/>
        <v>#N/A</v>
      </c>
      <c r="OI49" s="169" t="e">
        <f t="shared" si="92"/>
        <v>#N/A</v>
      </c>
      <c r="OJ49" s="169" t="e">
        <f t="shared" si="92"/>
        <v>#N/A</v>
      </c>
      <c r="OK49" s="169" t="e">
        <f t="shared" si="92"/>
        <v>#N/A</v>
      </c>
      <c r="OL49" s="169" t="e">
        <f t="shared" si="92"/>
        <v>#N/A</v>
      </c>
      <c r="OM49" s="169" t="e">
        <f t="shared" si="92"/>
        <v>#N/A</v>
      </c>
      <c r="ON49" s="169" t="e">
        <f t="shared" si="92"/>
        <v>#N/A</v>
      </c>
      <c r="OO49" s="169" t="e">
        <f t="shared" si="92"/>
        <v>#N/A</v>
      </c>
      <c r="OP49" s="169" t="e">
        <f t="shared" si="92"/>
        <v>#N/A</v>
      </c>
      <c r="OQ49" s="169" t="e">
        <f t="shared" si="92"/>
        <v>#N/A</v>
      </c>
      <c r="OR49" s="169" t="e">
        <f t="shared" si="81"/>
        <v>#N/A</v>
      </c>
      <c r="OS49" s="169" t="e">
        <f t="shared" si="81"/>
        <v>#N/A</v>
      </c>
      <c r="OT49" s="169" t="e">
        <f t="shared" si="81"/>
        <v>#N/A</v>
      </c>
      <c r="OU49" s="169" t="e">
        <f t="shared" si="81"/>
        <v>#N/A</v>
      </c>
      <c r="OV49" s="169" t="e">
        <f t="shared" si="81"/>
        <v>#N/A</v>
      </c>
      <c r="OW49" s="169" t="e">
        <f t="shared" si="81"/>
        <v>#N/A</v>
      </c>
      <c r="OX49" s="169" t="e">
        <f t="shared" si="81"/>
        <v>#N/A</v>
      </c>
      <c r="OY49" s="169" t="e">
        <f t="shared" si="81"/>
        <v>#N/A</v>
      </c>
      <c r="OZ49" s="169" t="e">
        <f t="shared" si="81"/>
        <v>#N/A</v>
      </c>
      <c r="PA49" s="169" t="e">
        <f t="shared" si="81"/>
        <v>#N/A</v>
      </c>
      <c r="PB49" s="169" t="e">
        <f t="shared" si="81"/>
        <v>#N/A</v>
      </c>
      <c r="PC49" s="169" t="e">
        <f t="shared" si="81"/>
        <v>#N/A</v>
      </c>
      <c r="PD49" s="169" t="e">
        <f t="shared" si="81"/>
        <v>#N/A</v>
      </c>
      <c r="PE49" s="169" t="e">
        <f t="shared" si="81"/>
        <v>#N/A</v>
      </c>
      <c r="PF49" s="169" t="e">
        <f t="shared" si="81"/>
        <v>#N/A</v>
      </c>
      <c r="PG49" s="169" t="e">
        <f t="shared" si="81"/>
        <v>#N/A</v>
      </c>
      <c r="PH49" s="169" t="e">
        <f t="shared" si="93"/>
        <v>#N/A</v>
      </c>
      <c r="PI49" s="169" t="e">
        <f t="shared" si="93"/>
        <v>#N/A</v>
      </c>
      <c r="PJ49" s="169" t="e">
        <f t="shared" si="93"/>
        <v>#N/A</v>
      </c>
      <c r="PK49" s="169" t="e">
        <f t="shared" si="93"/>
        <v>#N/A</v>
      </c>
      <c r="PL49" s="169" t="e">
        <f t="shared" si="93"/>
        <v>#N/A</v>
      </c>
      <c r="PM49" s="169" t="e">
        <f t="shared" si="93"/>
        <v>#N/A</v>
      </c>
      <c r="PN49" s="169" t="e">
        <f t="shared" si="93"/>
        <v>#N/A</v>
      </c>
      <c r="PO49" s="169" t="e">
        <f t="shared" si="93"/>
        <v>#N/A</v>
      </c>
    </row>
    <row r="50" spans="1:431" hidden="1" x14ac:dyDescent="0.75">
      <c r="A50" s="390"/>
      <c r="B50" s="396" t="str">
        <f>IF($R50="","",ROUND(_xlfn.NORM.INV(ABS(VLOOKUP($T$1,VLookups!$A$43:$B$44,2,FALSE)-B$2),$N50,$R50),0))</f>
        <v/>
      </c>
      <c r="C50" s="403" t="str">
        <f>IF(OR(D49="",B50=""),"",WORKDAY(C49,B49,$B$109:$B$148))</f>
        <v/>
      </c>
      <c r="D50" s="404" t="str">
        <f>IFERROR(IF(B50="","",WORKDAY(C50,B50-1,$B$109:$B$148)),"")</f>
        <v/>
      </c>
      <c r="E50" s="109"/>
      <c r="F50" s="117"/>
      <c r="G50" s="122" t="str">
        <f t="shared" si="30"/>
        <v/>
      </c>
      <c r="H50" s="95"/>
      <c r="I50" s="122" t="str">
        <f t="shared" si="31"/>
        <v/>
      </c>
      <c r="J50" s="117"/>
      <c r="K50" s="110"/>
      <c r="L50" s="124" t="str">
        <f t="shared" si="0"/>
        <v/>
      </c>
      <c r="M50" s="124" t="str">
        <f t="shared" si="1"/>
        <v/>
      </c>
      <c r="N50" s="73" t="str">
        <f t="shared" si="32"/>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0"/>
        <v/>
      </c>
      <c r="AE50" s="49" t="str">
        <f t="shared" si="100"/>
        <v/>
      </c>
      <c r="AF50" s="49" t="str">
        <f t="shared" si="100"/>
        <v/>
      </c>
      <c r="AG50" s="49" t="str">
        <f t="shared" si="100"/>
        <v/>
      </c>
      <c r="AH50" s="49" t="str">
        <f t="shared" si="100"/>
        <v/>
      </c>
      <c r="AI50" s="49" t="str">
        <f t="shared" si="100"/>
        <v/>
      </c>
      <c r="AJ50" s="49" t="str">
        <f t="shared" si="100"/>
        <v/>
      </c>
      <c r="AK50" s="49" t="str">
        <f t="shared" si="100"/>
        <v/>
      </c>
      <c r="AL50" s="49" t="str">
        <f t="shared" si="100"/>
        <v/>
      </c>
      <c r="AM50" s="49" t="str">
        <f t="shared" si="100"/>
        <v/>
      </c>
      <c r="AN50" s="49" t="str">
        <f t="shared" si="100"/>
        <v/>
      </c>
      <c r="AO50" s="49" t="str">
        <f t="shared" si="100"/>
        <v/>
      </c>
      <c r="AP50" s="49" t="str">
        <f t="shared" si="100"/>
        <v/>
      </c>
      <c r="AQ50" s="49" t="str">
        <f t="shared" si="100"/>
        <v/>
      </c>
      <c r="AR50" s="49" t="str">
        <f t="shared" si="100"/>
        <v/>
      </c>
      <c r="AS50" s="49" t="str">
        <f t="shared" si="100"/>
        <v/>
      </c>
      <c r="AT50" s="49" t="str">
        <f t="shared" si="96"/>
        <v/>
      </c>
      <c r="AU50" s="49" t="str">
        <f t="shared" si="96"/>
        <v/>
      </c>
      <c r="AV50" s="49" t="str">
        <f t="shared" si="96"/>
        <v/>
      </c>
      <c r="AW50" s="49" t="str">
        <f t="shared" si="96"/>
        <v/>
      </c>
      <c r="AX50" s="49" t="str">
        <f t="shared" si="96"/>
        <v/>
      </c>
      <c r="AY50" s="49" t="str">
        <f t="shared" si="96"/>
        <v/>
      </c>
      <c r="AZ50" s="49" t="str">
        <f t="shared" si="96"/>
        <v/>
      </c>
      <c r="BA50" s="49" t="str">
        <f t="shared" si="96"/>
        <v/>
      </c>
      <c r="BB50" s="49" t="str">
        <f t="shared" si="96"/>
        <v/>
      </c>
      <c r="BC50" s="49" t="str">
        <f t="shared" si="96"/>
        <v/>
      </c>
      <c r="BD50" s="49" t="str">
        <f t="shared" si="96"/>
        <v/>
      </c>
      <c r="BE50" s="49" t="str">
        <f t="shared" si="96"/>
        <v/>
      </c>
      <c r="BF50" s="49" t="str">
        <f t="shared" si="96"/>
        <v/>
      </c>
      <c r="BG50" s="49" t="str">
        <f t="shared" si="96"/>
        <v/>
      </c>
      <c r="BH50" s="49" t="str">
        <f t="shared" si="96"/>
        <v/>
      </c>
      <c r="BI50" s="49" t="str">
        <f t="shared" si="97"/>
        <v/>
      </c>
      <c r="BJ50" s="49" t="str">
        <f t="shared" si="97"/>
        <v/>
      </c>
      <c r="BK50" s="49" t="str">
        <f t="shared" si="97"/>
        <v/>
      </c>
      <c r="BL50" s="49" t="str">
        <f t="shared" si="97"/>
        <v/>
      </c>
      <c r="BM50" s="49" t="str">
        <f t="shared" si="97"/>
        <v/>
      </c>
      <c r="BN50" s="49" t="str">
        <f t="shared" si="97"/>
        <v/>
      </c>
      <c r="BO50" s="49" t="str">
        <f t="shared" si="97"/>
        <v/>
      </c>
      <c r="BP50" s="49" t="str">
        <f t="shared" si="97"/>
        <v/>
      </c>
      <c r="BQ50" s="49" t="str">
        <f t="shared" si="97"/>
        <v/>
      </c>
      <c r="BR50" s="49" t="str">
        <f t="shared" si="97"/>
        <v/>
      </c>
      <c r="BS50" s="49" t="str">
        <f t="shared" si="97"/>
        <v/>
      </c>
      <c r="BT50" s="49" t="str">
        <f t="shared" si="97"/>
        <v/>
      </c>
      <c r="BU50" s="49" t="str">
        <f t="shared" si="97"/>
        <v/>
      </c>
      <c r="BV50" s="49" t="str">
        <f t="shared" si="97"/>
        <v/>
      </c>
      <c r="BW50" s="49" t="str">
        <f t="shared" si="97"/>
        <v/>
      </c>
      <c r="BX50" s="49" t="str">
        <f t="shared" si="97"/>
        <v/>
      </c>
      <c r="BY50" s="49" t="str">
        <f t="shared" si="95"/>
        <v/>
      </c>
      <c r="BZ50" s="49" t="str">
        <f t="shared" si="95"/>
        <v/>
      </c>
      <c r="CA50" s="49" t="str">
        <f t="shared" si="95"/>
        <v/>
      </c>
      <c r="CB50" s="49" t="str">
        <f t="shared" si="95"/>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8"/>
        <v/>
      </c>
      <c r="CK50" s="49" t="str">
        <f t="shared" si="98"/>
        <v/>
      </c>
      <c r="CL50" s="49" t="str">
        <f t="shared" si="98"/>
        <v/>
      </c>
      <c r="CM50" s="49" t="str">
        <f t="shared" si="98"/>
        <v/>
      </c>
      <c r="CN50" s="49" t="str">
        <f t="shared" si="98"/>
        <v/>
      </c>
      <c r="CO50" s="49" t="str">
        <f t="shared" si="98"/>
        <v/>
      </c>
      <c r="CP50" s="49" t="str">
        <f t="shared" si="98"/>
        <v/>
      </c>
      <c r="CQ50" s="49" t="str">
        <f t="shared" si="98"/>
        <v/>
      </c>
      <c r="CR50" s="49" t="str">
        <f t="shared" si="98"/>
        <v/>
      </c>
      <c r="CS50" s="49" t="str">
        <f t="shared" si="98"/>
        <v/>
      </c>
      <c r="CT50" s="49" t="str">
        <f t="shared" si="98"/>
        <v/>
      </c>
      <c r="CU50" s="49" t="str">
        <f t="shared" si="98"/>
        <v/>
      </c>
      <c r="CV50" s="49" t="str">
        <f t="shared" si="98"/>
        <v/>
      </c>
      <c r="CW50" s="49" t="str">
        <f t="shared" si="98"/>
        <v/>
      </c>
      <c r="CX50" s="49" t="str">
        <f t="shared" si="98"/>
        <v/>
      </c>
      <c r="CY50" s="49" t="str">
        <f t="shared" si="98"/>
        <v/>
      </c>
      <c r="CZ50" s="49" t="str">
        <f t="shared" si="99"/>
        <v/>
      </c>
      <c r="DA50" s="49" t="str">
        <f t="shared" si="99"/>
        <v/>
      </c>
      <c r="DB50" s="49" t="str">
        <f t="shared" si="99"/>
        <v/>
      </c>
      <c r="DC50" s="49" t="str">
        <f t="shared" si="99"/>
        <v/>
      </c>
      <c r="DD50" s="49" t="str">
        <f t="shared" si="99"/>
        <v/>
      </c>
      <c r="DE50" s="49" t="str">
        <f t="shared" si="99"/>
        <v/>
      </c>
      <c r="DF50" s="49" t="str">
        <f t="shared" si="99"/>
        <v/>
      </c>
      <c r="DG50" s="49" t="str">
        <f t="shared" si="99"/>
        <v/>
      </c>
      <c r="DH50" s="49" t="str">
        <f t="shared" si="99"/>
        <v/>
      </c>
      <c r="DI50" s="49" t="str">
        <f t="shared" si="99"/>
        <v/>
      </c>
      <c r="DJ50" s="49" t="str">
        <f t="shared" si="99"/>
        <v/>
      </c>
      <c r="DK50" s="49" t="str">
        <f t="shared" si="99"/>
        <v/>
      </c>
      <c r="DL50" s="49" t="str">
        <f t="shared" si="99"/>
        <v/>
      </c>
      <c r="DM50" s="49" t="str">
        <f t="shared" si="99"/>
        <v/>
      </c>
      <c r="DN50" s="49" t="str">
        <f t="shared" si="99"/>
        <v/>
      </c>
      <c r="DO50" s="49" t="str">
        <f t="shared" si="99"/>
        <v/>
      </c>
      <c r="DP50" s="49" t="str">
        <f t="shared" si="82"/>
        <v/>
      </c>
      <c r="DQ50" s="49" t="str">
        <f t="shared" si="70"/>
        <v/>
      </c>
      <c r="DR50" s="49" t="str">
        <f t="shared" si="70"/>
        <v/>
      </c>
      <c r="DS50" s="49" t="str">
        <f t="shared" si="70"/>
        <v/>
      </c>
      <c r="DT50" s="49" t="str">
        <f t="shared" si="70"/>
        <v/>
      </c>
      <c r="DU50" s="49" t="str">
        <f t="shared" si="70"/>
        <v/>
      </c>
      <c r="DV50" s="49" t="str">
        <f t="shared" si="70"/>
        <v/>
      </c>
      <c r="DW50" s="49" t="str">
        <f t="shared" si="83"/>
        <v/>
      </c>
      <c r="DX50" s="49" t="str">
        <f t="shared" si="83"/>
        <v/>
      </c>
      <c r="DY50" s="49" t="str">
        <f t="shared" si="83"/>
        <v/>
      </c>
      <c r="DZ50" s="183" t="str">
        <f t="shared" si="35"/>
        <v/>
      </c>
      <c r="EA50" s="49" t="str">
        <f t="shared" si="94"/>
        <v/>
      </c>
      <c r="EB50" s="49" t="str">
        <f t="shared" si="94"/>
        <v/>
      </c>
      <c r="EC50" s="49" t="str">
        <f t="shared" si="94"/>
        <v/>
      </c>
      <c r="ED50" s="49" t="str">
        <f t="shared" si="94"/>
        <v/>
      </c>
      <c r="EE50" s="49" t="str">
        <f t="shared" si="94"/>
        <v/>
      </c>
      <c r="EF50" s="49" t="str">
        <f t="shared" si="94"/>
        <v/>
      </c>
      <c r="EG50" s="49" t="str">
        <f t="shared" si="94"/>
        <v/>
      </c>
      <c r="EH50" s="49" t="str">
        <f t="shared" si="94"/>
        <v/>
      </c>
      <c r="EI50" s="49" t="str">
        <f t="shared" si="94"/>
        <v/>
      </c>
      <c r="EJ50" s="49" t="str">
        <f t="shared" si="94"/>
        <v/>
      </c>
      <c r="EK50" s="49" t="str">
        <f t="shared" si="94"/>
        <v/>
      </c>
      <c r="EL50" s="49" t="str">
        <f t="shared" si="94"/>
        <v/>
      </c>
      <c r="EM50" s="49" t="str">
        <f t="shared" si="94"/>
        <v/>
      </c>
      <c r="EN50" s="49" t="str">
        <f t="shared" si="94"/>
        <v/>
      </c>
      <c r="EO50" s="49" t="str">
        <f t="shared" si="94"/>
        <v/>
      </c>
      <c r="EP50" s="49" t="str">
        <f t="shared" si="84"/>
        <v/>
      </c>
      <c r="EQ50" s="49" t="str">
        <f t="shared" si="84"/>
        <v/>
      </c>
      <c r="ER50" s="49" t="str">
        <f t="shared" si="84"/>
        <v/>
      </c>
      <c r="ES50" s="49" t="str">
        <f t="shared" si="84"/>
        <v/>
      </c>
      <c r="ET50" s="49" t="str">
        <f t="shared" si="84"/>
        <v/>
      </c>
      <c r="EU50" s="49" t="str">
        <f t="shared" si="84"/>
        <v/>
      </c>
      <c r="EV50" s="49" t="str">
        <f t="shared" si="84"/>
        <v/>
      </c>
      <c r="EW50" s="49" t="str">
        <f t="shared" si="84"/>
        <v/>
      </c>
      <c r="EX50" s="49" t="str">
        <f t="shared" si="84"/>
        <v/>
      </c>
      <c r="EY50" s="49" t="str">
        <f t="shared" si="84"/>
        <v/>
      </c>
      <c r="EZ50" s="49" t="str">
        <f t="shared" si="84"/>
        <v/>
      </c>
      <c r="FA50" s="49" t="str">
        <f t="shared" si="84"/>
        <v/>
      </c>
      <c r="FB50" s="49" t="str">
        <f t="shared" si="84"/>
        <v/>
      </c>
      <c r="FC50" s="49" t="str">
        <f t="shared" si="84"/>
        <v/>
      </c>
      <c r="FD50" s="49" t="str">
        <f t="shared" si="71"/>
        <v/>
      </c>
      <c r="FE50" s="49" t="str">
        <f t="shared" si="71"/>
        <v/>
      </c>
      <c r="FF50" s="49" t="str">
        <f t="shared" si="71"/>
        <v/>
      </c>
      <c r="FG50" s="49" t="str">
        <f t="shared" si="71"/>
        <v/>
      </c>
      <c r="FH50" s="49" t="str">
        <f t="shared" si="71"/>
        <v/>
      </c>
      <c r="FI50" s="49" t="str">
        <f t="shared" si="71"/>
        <v/>
      </c>
      <c r="FJ50" s="49" t="str">
        <f t="shared" si="71"/>
        <v/>
      </c>
      <c r="FK50" s="49" t="str">
        <f t="shared" si="71"/>
        <v/>
      </c>
      <c r="FL50" s="49" t="str">
        <f t="shared" si="71"/>
        <v/>
      </c>
      <c r="FM50" s="49" t="str">
        <f t="shared" si="71"/>
        <v/>
      </c>
      <c r="FN50" s="49" t="str">
        <f t="shared" si="71"/>
        <v/>
      </c>
      <c r="FO50" s="49" t="str">
        <f t="shared" si="71"/>
        <v/>
      </c>
      <c r="FP50" s="49" t="str">
        <f t="shared" si="71"/>
        <v/>
      </c>
      <c r="FQ50" s="49" t="str">
        <f t="shared" si="71"/>
        <v/>
      </c>
      <c r="FR50" s="49" t="str">
        <f t="shared" si="71"/>
        <v/>
      </c>
      <c r="FS50" s="49" t="str">
        <f t="shared" si="71"/>
        <v/>
      </c>
      <c r="FT50" s="49" t="str">
        <f t="shared" si="72"/>
        <v/>
      </c>
      <c r="FU50" s="49" t="str">
        <f t="shared" si="72"/>
        <v/>
      </c>
      <c r="FV50" s="49" t="str">
        <f t="shared" si="72"/>
        <v/>
      </c>
      <c r="FW50" s="49" t="str">
        <f t="shared" si="72"/>
        <v/>
      </c>
      <c r="FX50" s="49" t="str">
        <f t="shared" si="72"/>
        <v/>
      </c>
      <c r="FY50" s="49" t="str">
        <f t="shared" si="72"/>
        <v/>
      </c>
      <c r="FZ50" s="49" t="str">
        <f t="shared" si="72"/>
        <v/>
      </c>
      <c r="GA50" s="49" t="str">
        <f t="shared" si="72"/>
        <v/>
      </c>
      <c r="GB50" s="49" t="str">
        <f t="shared" si="72"/>
        <v/>
      </c>
      <c r="GC50" s="49" t="str">
        <f t="shared" si="72"/>
        <v/>
      </c>
      <c r="GD50" s="49" t="str">
        <f t="shared" si="72"/>
        <v/>
      </c>
      <c r="GE50" s="49" t="str">
        <f t="shared" si="72"/>
        <v/>
      </c>
      <c r="GF50" s="49" t="str">
        <f t="shared" si="72"/>
        <v/>
      </c>
      <c r="GG50" s="49" t="str">
        <f t="shared" si="72"/>
        <v/>
      </c>
      <c r="GH50" s="49" t="str">
        <f t="shared" si="72"/>
        <v/>
      </c>
      <c r="GI50" s="49" t="str">
        <f t="shared" si="72"/>
        <v/>
      </c>
      <c r="GJ50" s="49" t="str">
        <f t="shared" si="73"/>
        <v/>
      </c>
      <c r="GK50" s="49" t="str">
        <f t="shared" si="73"/>
        <v/>
      </c>
      <c r="GL50" s="49" t="str">
        <f t="shared" si="73"/>
        <v/>
      </c>
      <c r="GM50" s="49" t="str">
        <f t="shared" si="73"/>
        <v/>
      </c>
      <c r="GN50" s="49" t="str">
        <f t="shared" si="73"/>
        <v/>
      </c>
      <c r="GO50" s="49" t="str">
        <f t="shared" si="73"/>
        <v/>
      </c>
      <c r="GP50" s="49" t="str">
        <f t="shared" si="73"/>
        <v/>
      </c>
      <c r="GQ50" s="49" t="str">
        <f t="shared" si="73"/>
        <v/>
      </c>
      <c r="GR50" s="49" t="str">
        <f t="shared" si="73"/>
        <v/>
      </c>
      <c r="GS50" s="49" t="str">
        <f t="shared" si="73"/>
        <v/>
      </c>
      <c r="GT50" s="49" t="str">
        <f t="shared" si="73"/>
        <v/>
      </c>
      <c r="GU50" s="49" t="str">
        <f t="shared" si="73"/>
        <v/>
      </c>
      <c r="GV50" s="49" t="str">
        <f t="shared" si="73"/>
        <v/>
      </c>
      <c r="GW50" s="49" t="str">
        <f t="shared" si="73"/>
        <v/>
      </c>
      <c r="GX50" s="49" t="str">
        <f t="shared" si="73"/>
        <v/>
      </c>
      <c r="GY50" s="49" t="str">
        <f t="shared" si="73"/>
        <v/>
      </c>
      <c r="GZ50" s="49" t="str">
        <f t="shared" si="74"/>
        <v/>
      </c>
      <c r="HA50" s="49" t="str">
        <f t="shared" si="74"/>
        <v/>
      </c>
      <c r="HB50" s="49" t="str">
        <f t="shared" si="74"/>
        <v/>
      </c>
      <c r="HC50" s="49" t="str">
        <f t="shared" si="74"/>
        <v/>
      </c>
      <c r="HD50" s="49" t="str">
        <f t="shared" si="74"/>
        <v/>
      </c>
      <c r="HE50" s="49" t="str">
        <f t="shared" si="74"/>
        <v/>
      </c>
      <c r="HF50" s="49" t="str">
        <f t="shared" si="74"/>
        <v/>
      </c>
      <c r="HG50" s="49" t="str">
        <f t="shared" si="74"/>
        <v/>
      </c>
      <c r="HH50" s="49" t="str">
        <f t="shared" si="74"/>
        <v/>
      </c>
      <c r="HI50" s="49" t="str">
        <f t="shared" si="74"/>
        <v/>
      </c>
      <c r="HJ50" s="49" t="str">
        <f t="shared" si="74"/>
        <v/>
      </c>
      <c r="HK50" s="49" t="str">
        <f t="shared" si="74"/>
        <v/>
      </c>
      <c r="HL50" s="49" t="str">
        <f t="shared" si="74"/>
        <v/>
      </c>
      <c r="HM50" s="49" t="str">
        <f t="shared" si="74"/>
        <v/>
      </c>
      <c r="HN50" s="49" t="str">
        <f t="shared" si="74"/>
        <v/>
      </c>
      <c r="HO50" s="49" t="str">
        <f t="shared" si="74"/>
        <v/>
      </c>
      <c r="HP50" s="49" t="str">
        <f t="shared" si="75"/>
        <v/>
      </c>
      <c r="HQ50" s="49" t="str">
        <f t="shared" si="75"/>
        <v/>
      </c>
      <c r="HR50" s="49" t="str">
        <f t="shared" si="44"/>
        <v/>
      </c>
      <c r="HS50" s="49" t="str">
        <f t="shared" si="16"/>
        <v/>
      </c>
      <c r="HT50" s="49" t="str">
        <f t="shared" si="16"/>
        <v/>
      </c>
      <c r="HU50" s="49" t="str">
        <f t="shared" si="16"/>
        <v/>
      </c>
      <c r="HV50" s="49" t="str">
        <f t="shared" si="16"/>
        <v/>
      </c>
      <c r="HW50" s="169" t="e">
        <f t="shared" si="102"/>
        <v>#N/A</v>
      </c>
      <c r="HX50" s="169" t="e">
        <f t="shared" si="102"/>
        <v>#N/A</v>
      </c>
      <c r="HY50" s="169" t="e">
        <f t="shared" si="102"/>
        <v>#N/A</v>
      </c>
      <c r="HZ50" s="169" t="e">
        <f t="shared" si="102"/>
        <v>#N/A</v>
      </c>
      <c r="IA50" s="169" t="e">
        <f t="shared" si="101"/>
        <v>#N/A</v>
      </c>
      <c r="IB50" s="169" t="e">
        <f t="shared" si="101"/>
        <v>#N/A</v>
      </c>
      <c r="IC50" s="169" t="e">
        <f t="shared" si="101"/>
        <v>#N/A</v>
      </c>
      <c r="ID50" s="169" t="e">
        <f t="shared" si="101"/>
        <v>#N/A</v>
      </c>
      <c r="IE50" s="169" t="e">
        <f t="shared" si="101"/>
        <v>#N/A</v>
      </c>
      <c r="IF50" s="169" t="e">
        <f t="shared" si="101"/>
        <v>#N/A</v>
      </c>
      <c r="IG50" s="169" t="e">
        <f t="shared" si="101"/>
        <v>#N/A</v>
      </c>
      <c r="IH50" s="169" t="e">
        <f t="shared" si="101"/>
        <v>#N/A</v>
      </c>
      <c r="II50" s="169" t="e">
        <f t="shared" si="101"/>
        <v>#N/A</v>
      </c>
      <c r="IJ50" s="169" t="e">
        <f t="shared" si="101"/>
        <v>#N/A</v>
      </c>
      <c r="IK50" s="169" t="e">
        <f t="shared" si="101"/>
        <v>#N/A</v>
      </c>
      <c r="IL50" s="169" t="e">
        <f t="shared" si="101"/>
        <v>#N/A</v>
      </c>
      <c r="IM50" s="169" t="e">
        <f t="shared" si="101"/>
        <v>#N/A</v>
      </c>
      <c r="IN50" s="169" t="e">
        <f t="shared" si="101"/>
        <v>#N/A</v>
      </c>
      <c r="IO50" s="169" t="e">
        <f t="shared" si="101"/>
        <v>#N/A</v>
      </c>
      <c r="IP50" s="169" t="e">
        <f t="shared" si="76"/>
        <v>#N/A</v>
      </c>
      <c r="IQ50" s="169" t="e">
        <f t="shared" si="76"/>
        <v>#N/A</v>
      </c>
      <c r="IR50" s="169" t="e">
        <f t="shared" si="76"/>
        <v>#N/A</v>
      </c>
      <c r="IS50" s="169" t="e">
        <f t="shared" si="76"/>
        <v>#N/A</v>
      </c>
      <c r="IT50" s="169" t="e">
        <f t="shared" si="76"/>
        <v>#N/A</v>
      </c>
      <c r="IU50" s="169" t="e">
        <f t="shared" si="76"/>
        <v>#N/A</v>
      </c>
      <c r="IV50" s="169" t="e">
        <f t="shared" si="76"/>
        <v>#N/A</v>
      </c>
      <c r="IW50" s="169" t="e">
        <f t="shared" si="76"/>
        <v>#N/A</v>
      </c>
      <c r="IX50" s="169" t="e">
        <f t="shared" si="76"/>
        <v>#N/A</v>
      </c>
      <c r="IY50" s="169" t="e">
        <f t="shared" si="76"/>
        <v>#N/A</v>
      </c>
      <c r="IZ50" s="169" t="e">
        <f t="shared" si="76"/>
        <v>#N/A</v>
      </c>
      <c r="JA50" s="169" t="e">
        <f t="shared" si="76"/>
        <v>#N/A</v>
      </c>
      <c r="JB50" s="169" t="e">
        <f t="shared" si="76"/>
        <v>#N/A</v>
      </c>
      <c r="JC50" s="169" t="e">
        <f t="shared" si="85"/>
        <v>#N/A</v>
      </c>
      <c r="JD50" s="169" t="e">
        <f t="shared" si="85"/>
        <v>#N/A</v>
      </c>
      <c r="JE50" s="169" t="e">
        <f t="shared" si="86"/>
        <v>#N/A</v>
      </c>
      <c r="JF50" s="169" t="e">
        <f t="shared" si="86"/>
        <v>#N/A</v>
      </c>
      <c r="JG50" s="169" t="e">
        <f t="shared" si="86"/>
        <v>#N/A</v>
      </c>
      <c r="JH50" s="169" t="e">
        <f t="shared" si="86"/>
        <v>#N/A</v>
      </c>
      <c r="JI50" s="169" t="e">
        <f t="shared" si="86"/>
        <v>#N/A</v>
      </c>
      <c r="JJ50" s="169" t="e">
        <f t="shared" si="86"/>
        <v>#N/A</v>
      </c>
      <c r="JK50" s="169" t="e">
        <f t="shared" si="86"/>
        <v>#N/A</v>
      </c>
      <c r="JL50" s="169" t="e">
        <f t="shared" si="86"/>
        <v>#N/A</v>
      </c>
      <c r="JM50" s="169" t="e">
        <f t="shared" si="86"/>
        <v>#N/A</v>
      </c>
      <c r="JN50" s="169" t="e">
        <f t="shared" si="86"/>
        <v>#N/A</v>
      </c>
      <c r="JO50" s="169" t="e">
        <f t="shared" si="86"/>
        <v>#N/A</v>
      </c>
      <c r="JP50" s="169" t="e">
        <f t="shared" si="86"/>
        <v>#N/A</v>
      </c>
      <c r="JQ50" s="169" t="e">
        <f t="shared" si="86"/>
        <v>#N/A</v>
      </c>
      <c r="JR50" s="169" t="e">
        <f t="shared" si="86"/>
        <v>#N/A</v>
      </c>
      <c r="JS50" s="169" t="e">
        <f t="shared" si="86"/>
        <v>#N/A</v>
      </c>
      <c r="JT50" s="169" t="e">
        <f t="shared" si="77"/>
        <v>#N/A</v>
      </c>
      <c r="JU50" s="169" t="e">
        <f t="shared" si="77"/>
        <v>#N/A</v>
      </c>
      <c r="JV50" s="169" t="e">
        <f t="shared" si="77"/>
        <v>#N/A</v>
      </c>
      <c r="JW50" s="169" t="e">
        <f t="shared" si="77"/>
        <v>#N/A</v>
      </c>
      <c r="JX50" s="169" t="e">
        <f t="shared" si="77"/>
        <v>#N/A</v>
      </c>
      <c r="JY50" s="169" t="e">
        <f t="shared" si="77"/>
        <v>#N/A</v>
      </c>
      <c r="JZ50" s="169" t="e">
        <f t="shared" si="77"/>
        <v>#N/A</v>
      </c>
      <c r="KA50" s="169" t="e">
        <f t="shared" si="77"/>
        <v>#N/A</v>
      </c>
      <c r="KB50" s="169" t="e">
        <f t="shared" si="77"/>
        <v>#N/A</v>
      </c>
      <c r="KC50" s="169" t="e">
        <f t="shared" si="77"/>
        <v>#N/A</v>
      </c>
      <c r="KD50" s="169" t="e">
        <f t="shared" si="77"/>
        <v>#N/A</v>
      </c>
      <c r="KE50" s="169" t="e">
        <f t="shared" si="77"/>
        <v>#N/A</v>
      </c>
      <c r="KF50" s="169" t="e">
        <f t="shared" si="77"/>
        <v>#N/A</v>
      </c>
      <c r="KG50" s="169" t="e">
        <f t="shared" si="77"/>
        <v>#N/A</v>
      </c>
      <c r="KH50" s="169" t="e">
        <f t="shared" si="77"/>
        <v>#N/A</v>
      </c>
      <c r="KI50" s="169" t="e">
        <f t="shared" si="77"/>
        <v>#N/A</v>
      </c>
      <c r="KJ50" s="169" t="e">
        <f t="shared" si="87"/>
        <v>#N/A</v>
      </c>
      <c r="KK50" s="169" t="e">
        <f t="shared" si="87"/>
        <v>#N/A</v>
      </c>
      <c r="KL50" s="169" t="e">
        <f t="shared" si="87"/>
        <v>#N/A</v>
      </c>
      <c r="KM50" s="169" t="e">
        <f t="shared" si="87"/>
        <v>#N/A</v>
      </c>
      <c r="KN50" s="169" t="e">
        <f t="shared" si="87"/>
        <v>#N/A</v>
      </c>
      <c r="KO50" s="169" t="e">
        <f t="shared" si="87"/>
        <v>#N/A</v>
      </c>
      <c r="KP50" s="169" t="e">
        <f t="shared" si="87"/>
        <v>#N/A</v>
      </c>
      <c r="KQ50" s="169" t="e">
        <f t="shared" si="87"/>
        <v>#N/A</v>
      </c>
      <c r="KR50" s="169" t="e">
        <f t="shared" si="87"/>
        <v>#N/A</v>
      </c>
      <c r="KS50" s="169" t="e">
        <f t="shared" si="87"/>
        <v>#N/A</v>
      </c>
      <c r="KT50" s="169" t="e">
        <f t="shared" si="87"/>
        <v>#N/A</v>
      </c>
      <c r="KU50" s="169" t="e">
        <f t="shared" si="87"/>
        <v>#N/A</v>
      </c>
      <c r="KV50" s="169" t="e">
        <f t="shared" si="87"/>
        <v>#N/A</v>
      </c>
      <c r="KW50" s="169" t="e">
        <f t="shared" si="87"/>
        <v>#N/A</v>
      </c>
      <c r="KX50" s="169" t="e">
        <f t="shared" si="87"/>
        <v>#N/A</v>
      </c>
      <c r="KY50" s="169" t="e">
        <f t="shared" si="87"/>
        <v>#N/A</v>
      </c>
      <c r="KZ50" s="169" t="e">
        <f t="shared" si="78"/>
        <v>#N/A</v>
      </c>
      <c r="LA50" s="169" t="e">
        <f t="shared" si="78"/>
        <v>#N/A</v>
      </c>
      <c r="LB50" s="169" t="e">
        <f t="shared" si="78"/>
        <v>#N/A</v>
      </c>
      <c r="LC50" s="169" t="e">
        <f t="shared" si="78"/>
        <v>#N/A</v>
      </c>
      <c r="LD50" s="169" t="e">
        <f t="shared" si="78"/>
        <v>#N/A</v>
      </c>
      <c r="LE50" s="169" t="e">
        <f t="shared" si="78"/>
        <v>#N/A</v>
      </c>
      <c r="LF50" s="169" t="e">
        <f t="shared" si="78"/>
        <v>#N/A</v>
      </c>
      <c r="LG50" s="169" t="e">
        <f t="shared" si="78"/>
        <v>#N/A</v>
      </c>
      <c r="LH50" s="169" t="e">
        <f t="shared" si="78"/>
        <v>#N/A</v>
      </c>
      <c r="LI50" s="169" t="e">
        <f t="shared" si="78"/>
        <v>#N/A</v>
      </c>
      <c r="LJ50" s="169" t="e">
        <f t="shared" si="78"/>
        <v>#N/A</v>
      </c>
      <c r="LK50" s="169" t="e">
        <f t="shared" si="78"/>
        <v>#N/A</v>
      </c>
      <c r="LL50" s="169" t="e">
        <f t="shared" si="78"/>
        <v>#N/A</v>
      </c>
      <c r="LM50" s="169" t="e">
        <f t="shared" si="78"/>
        <v>#N/A</v>
      </c>
      <c r="LN50" s="169" t="e">
        <f t="shared" si="88"/>
        <v>#N/A</v>
      </c>
      <c r="LO50" s="169" t="e">
        <f t="shared" si="88"/>
        <v>#N/A</v>
      </c>
      <c r="LP50" s="169" t="e">
        <f t="shared" si="88"/>
        <v>#N/A</v>
      </c>
      <c r="LQ50" s="169" t="e">
        <f t="shared" si="89"/>
        <v>#N/A</v>
      </c>
      <c r="LR50" s="169" t="e">
        <f t="shared" si="89"/>
        <v>#N/A</v>
      </c>
      <c r="LS50" s="169" t="e">
        <f t="shared" si="89"/>
        <v>#N/A</v>
      </c>
      <c r="LT50" s="169" t="e">
        <f t="shared" si="89"/>
        <v>#N/A</v>
      </c>
      <c r="LU50" s="169" t="e">
        <f t="shared" si="89"/>
        <v>#N/A</v>
      </c>
      <c r="LV50" s="169" t="e">
        <f t="shared" si="89"/>
        <v>#N/A</v>
      </c>
      <c r="LW50" s="169" t="e">
        <f t="shared" si="89"/>
        <v>#N/A</v>
      </c>
      <c r="LX50" s="169" t="e">
        <f t="shared" si="89"/>
        <v>#N/A</v>
      </c>
      <c r="LY50" s="169" t="e">
        <f t="shared" si="89"/>
        <v>#N/A</v>
      </c>
      <c r="LZ50" s="169" t="e">
        <f t="shared" si="89"/>
        <v>#N/A</v>
      </c>
      <c r="MA50" s="169" t="e">
        <f t="shared" si="89"/>
        <v>#N/A</v>
      </c>
      <c r="MB50" s="169" t="e">
        <f t="shared" si="89"/>
        <v>#N/A</v>
      </c>
      <c r="MC50" s="169" t="e">
        <f t="shared" si="89"/>
        <v>#N/A</v>
      </c>
      <c r="MD50" s="169" t="e">
        <f t="shared" si="89"/>
        <v>#N/A</v>
      </c>
      <c r="ME50" s="169" t="e">
        <f t="shared" si="89"/>
        <v>#N/A</v>
      </c>
      <c r="MF50" s="169" t="e">
        <f t="shared" si="79"/>
        <v>#N/A</v>
      </c>
      <c r="MG50" s="169" t="e">
        <f t="shared" si="79"/>
        <v>#N/A</v>
      </c>
      <c r="MH50" s="169" t="e">
        <f t="shared" si="79"/>
        <v>#N/A</v>
      </c>
      <c r="MI50" s="169" t="e">
        <f t="shared" si="79"/>
        <v>#N/A</v>
      </c>
      <c r="MJ50" s="169" t="e">
        <f t="shared" si="79"/>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90"/>
        <v>#N/A</v>
      </c>
      <c r="MW50" s="169" t="e">
        <f t="shared" si="90"/>
        <v>#N/A</v>
      </c>
      <c r="MX50" s="169" t="e">
        <f t="shared" si="90"/>
        <v>#N/A</v>
      </c>
      <c r="MY50" s="169" t="e">
        <f t="shared" si="90"/>
        <v>#N/A</v>
      </c>
      <c r="MZ50" s="169" t="e">
        <f t="shared" si="90"/>
        <v>#N/A</v>
      </c>
      <c r="NA50" s="169" t="e">
        <f t="shared" si="90"/>
        <v>#N/A</v>
      </c>
      <c r="NB50" s="169" t="e">
        <f t="shared" si="90"/>
        <v>#N/A</v>
      </c>
      <c r="NC50" s="169" t="e">
        <f t="shared" si="90"/>
        <v>#N/A</v>
      </c>
      <c r="ND50" s="169" t="e">
        <f t="shared" si="90"/>
        <v>#N/A</v>
      </c>
      <c r="NE50" s="169" t="e">
        <f t="shared" si="90"/>
        <v>#N/A</v>
      </c>
      <c r="NF50" s="169" t="e">
        <f t="shared" si="90"/>
        <v>#N/A</v>
      </c>
      <c r="NG50" s="169" t="e">
        <f t="shared" si="90"/>
        <v>#N/A</v>
      </c>
      <c r="NH50" s="169" t="e">
        <f t="shared" si="90"/>
        <v>#N/A</v>
      </c>
      <c r="NI50" s="169" t="e">
        <f t="shared" si="90"/>
        <v>#N/A</v>
      </c>
      <c r="NJ50" s="169" t="e">
        <f t="shared" si="90"/>
        <v>#N/A</v>
      </c>
      <c r="NK50" s="169" t="e">
        <f t="shared" si="90"/>
        <v>#N/A</v>
      </c>
      <c r="NL50" s="169" t="e">
        <f t="shared" si="80"/>
        <v>#N/A</v>
      </c>
      <c r="NM50" s="169" t="e">
        <f t="shared" si="80"/>
        <v>#N/A</v>
      </c>
      <c r="NN50" s="169" t="e">
        <f t="shared" si="80"/>
        <v>#N/A</v>
      </c>
      <c r="NO50" s="169" t="e">
        <f t="shared" si="80"/>
        <v>#N/A</v>
      </c>
      <c r="NP50" s="169" t="e">
        <f t="shared" si="80"/>
        <v>#N/A</v>
      </c>
      <c r="NQ50" s="169" t="e">
        <f t="shared" si="80"/>
        <v>#N/A</v>
      </c>
      <c r="NR50" s="169" t="e">
        <f t="shared" si="80"/>
        <v>#N/A</v>
      </c>
      <c r="NS50" s="169" t="e">
        <f t="shared" si="80"/>
        <v>#N/A</v>
      </c>
      <c r="NT50" s="169" t="e">
        <f t="shared" si="80"/>
        <v>#N/A</v>
      </c>
      <c r="NU50" s="169" t="e">
        <f t="shared" si="80"/>
        <v>#N/A</v>
      </c>
      <c r="NV50" s="169" t="e">
        <f t="shared" si="80"/>
        <v>#N/A</v>
      </c>
      <c r="NW50" s="169" t="e">
        <f t="shared" si="80"/>
        <v>#N/A</v>
      </c>
      <c r="NX50" s="169" t="e">
        <f t="shared" si="80"/>
        <v>#N/A</v>
      </c>
      <c r="NY50" s="169" t="e">
        <f t="shared" si="80"/>
        <v>#N/A</v>
      </c>
      <c r="NZ50" s="169" t="e">
        <f t="shared" si="91"/>
        <v>#N/A</v>
      </c>
      <c r="OA50" s="169" t="e">
        <f t="shared" si="91"/>
        <v>#N/A</v>
      </c>
      <c r="OB50" s="169" t="e">
        <f t="shared" si="91"/>
        <v>#N/A</v>
      </c>
      <c r="OC50" s="169" t="e">
        <f t="shared" si="92"/>
        <v>#N/A</v>
      </c>
      <c r="OD50" s="169" t="e">
        <f t="shared" si="92"/>
        <v>#N/A</v>
      </c>
      <c r="OE50" s="169" t="e">
        <f t="shared" si="92"/>
        <v>#N/A</v>
      </c>
      <c r="OF50" s="169" t="e">
        <f t="shared" si="92"/>
        <v>#N/A</v>
      </c>
      <c r="OG50" s="169" t="e">
        <f t="shared" si="92"/>
        <v>#N/A</v>
      </c>
      <c r="OH50" s="169" t="e">
        <f t="shared" si="92"/>
        <v>#N/A</v>
      </c>
      <c r="OI50" s="169" t="e">
        <f t="shared" si="92"/>
        <v>#N/A</v>
      </c>
      <c r="OJ50" s="169" t="e">
        <f t="shared" si="92"/>
        <v>#N/A</v>
      </c>
      <c r="OK50" s="169" t="e">
        <f t="shared" si="92"/>
        <v>#N/A</v>
      </c>
      <c r="OL50" s="169" t="e">
        <f t="shared" si="92"/>
        <v>#N/A</v>
      </c>
      <c r="OM50" s="169" t="e">
        <f t="shared" si="92"/>
        <v>#N/A</v>
      </c>
      <c r="ON50" s="169" t="e">
        <f t="shared" si="92"/>
        <v>#N/A</v>
      </c>
      <c r="OO50" s="169" t="e">
        <f t="shared" si="92"/>
        <v>#N/A</v>
      </c>
      <c r="OP50" s="169" t="e">
        <f t="shared" si="92"/>
        <v>#N/A</v>
      </c>
      <c r="OQ50" s="169" t="e">
        <f t="shared" si="92"/>
        <v>#N/A</v>
      </c>
      <c r="OR50" s="169" t="e">
        <f t="shared" si="81"/>
        <v>#N/A</v>
      </c>
      <c r="OS50" s="169" t="e">
        <f t="shared" si="81"/>
        <v>#N/A</v>
      </c>
      <c r="OT50" s="169" t="e">
        <f t="shared" si="81"/>
        <v>#N/A</v>
      </c>
      <c r="OU50" s="169" t="e">
        <f t="shared" si="81"/>
        <v>#N/A</v>
      </c>
      <c r="OV50" s="169" t="e">
        <f t="shared" si="81"/>
        <v>#N/A</v>
      </c>
      <c r="OW50" s="169" t="e">
        <f t="shared" si="81"/>
        <v>#N/A</v>
      </c>
      <c r="OX50" s="169" t="e">
        <f t="shared" si="81"/>
        <v>#N/A</v>
      </c>
      <c r="OY50" s="169" t="e">
        <f t="shared" si="81"/>
        <v>#N/A</v>
      </c>
      <c r="OZ50" s="169" t="e">
        <f t="shared" si="81"/>
        <v>#N/A</v>
      </c>
      <c r="PA50" s="169" t="e">
        <f t="shared" si="81"/>
        <v>#N/A</v>
      </c>
      <c r="PB50" s="169" t="e">
        <f t="shared" si="81"/>
        <v>#N/A</v>
      </c>
      <c r="PC50" s="169" t="e">
        <f t="shared" si="81"/>
        <v>#N/A</v>
      </c>
      <c r="PD50" s="169" t="e">
        <f t="shared" si="81"/>
        <v>#N/A</v>
      </c>
      <c r="PE50" s="169" t="e">
        <f t="shared" si="81"/>
        <v>#N/A</v>
      </c>
      <c r="PF50" s="169" t="e">
        <f t="shared" si="81"/>
        <v>#N/A</v>
      </c>
      <c r="PG50" s="169" t="e">
        <f t="shared" si="81"/>
        <v>#N/A</v>
      </c>
      <c r="PH50" s="169" t="e">
        <f t="shared" si="93"/>
        <v>#N/A</v>
      </c>
      <c r="PI50" s="169" t="e">
        <f t="shared" si="93"/>
        <v>#N/A</v>
      </c>
      <c r="PJ50" s="169" t="e">
        <f t="shared" si="93"/>
        <v>#N/A</v>
      </c>
      <c r="PK50" s="169" t="e">
        <f t="shared" si="93"/>
        <v>#N/A</v>
      </c>
      <c r="PL50" s="169" t="e">
        <f t="shared" si="93"/>
        <v>#N/A</v>
      </c>
      <c r="PM50" s="169" t="e">
        <f t="shared" si="93"/>
        <v>#N/A</v>
      </c>
      <c r="PN50" s="169" t="e">
        <f t="shared" si="93"/>
        <v>#N/A</v>
      </c>
      <c r="PO50" s="169" t="e">
        <f t="shared" si="93"/>
        <v>#N/A</v>
      </c>
    </row>
    <row r="51" spans="1:431" hidden="1" x14ac:dyDescent="0.75">
      <c r="A51" s="390"/>
      <c r="B51" s="396" t="str">
        <f>IF($R51="","",ROUND(_xlfn.NORM.INV(ABS(VLOOKUP($T$1,VLookups!$A$43:$B$44,2,FALSE)-B$2),$N51,$R51),0))</f>
        <v/>
      </c>
      <c r="C51" s="403" t="str">
        <f>IF(OR(D50="",B51=""),"",WORKDAY(C50,B50,$B$109:$B$148))</f>
        <v/>
      </c>
      <c r="D51" s="404" t="str">
        <f>IFERROR(IF(B51="","",WORKDAY(C51,B51-1,$B$109:$B$148)),"")</f>
        <v/>
      </c>
      <c r="E51" s="109"/>
      <c r="F51" s="117"/>
      <c r="G51" s="122" t="str">
        <f t="shared" si="30"/>
        <v/>
      </c>
      <c r="H51" s="95"/>
      <c r="I51" s="122" t="str">
        <f t="shared" si="31"/>
        <v/>
      </c>
      <c r="J51" s="117"/>
      <c r="K51" s="110"/>
      <c r="L51" s="124" t="str">
        <f t="shared" si="0"/>
        <v/>
      </c>
      <c r="M51" s="124" t="str">
        <f t="shared" si="1"/>
        <v/>
      </c>
      <c r="N51" s="73" t="str">
        <f t="shared" si="32"/>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0"/>
        <v/>
      </c>
      <c r="AE51" s="49" t="str">
        <f t="shared" si="100"/>
        <v/>
      </c>
      <c r="AF51" s="49" t="str">
        <f t="shared" si="100"/>
        <v/>
      </c>
      <c r="AG51" s="49" t="str">
        <f t="shared" si="100"/>
        <v/>
      </c>
      <c r="AH51" s="49" t="str">
        <f t="shared" si="100"/>
        <v/>
      </c>
      <c r="AI51" s="49" t="str">
        <f t="shared" si="100"/>
        <v/>
      </c>
      <c r="AJ51" s="49" t="str">
        <f t="shared" si="100"/>
        <v/>
      </c>
      <c r="AK51" s="49" t="str">
        <f t="shared" si="100"/>
        <v/>
      </c>
      <c r="AL51" s="49" t="str">
        <f t="shared" si="100"/>
        <v/>
      </c>
      <c r="AM51" s="49" t="str">
        <f t="shared" si="100"/>
        <v/>
      </c>
      <c r="AN51" s="49" t="str">
        <f t="shared" si="100"/>
        <v/>
      </c>
      <c r="AO51" s="49" t="str">
        <f t="shared" si="100"/>
        <v/>
      </c>
      <c r="AP51" s="49" t="str">
        <f t="shared" si="100"/>
        <v/>
      </c>
      <c r="AQ51" s="49" t="str">
        <f t="shared" si="100"/>
        <v/>
      </c>
      <c r="AR51" s="49" t="str">
        <f t="shared" si="100"/>
        <v/>
      </c>
      <c r="AS51" s="49" t="str">
        <f t="shared" si="100"/>
        <v/>
      </c>
      <c r="AT51" s="49" t="str">
        <f t="shared" si="96"/>
        <v/>
      </c>
      <c r="AU51" s="49" t="str">
        <f t="shared" si="96"/>
        <v/>
      </c>
      <c r="AV51" s="49" t="str">
        <f t="shared" si="96"/>
        <v/>
      </c>
      <c r="AW51" s="49" t="str">
        <f t="shared" si="96"/>
        <v/>
      </c>
      <c r="AX51" s="49" t="str">
        <f t="shared" si="96"/>
        <v/>
      </c>
      <c r="AY51" s="49" t="str">
        <f t="shared" si="96"/>
        <v/>
      </c>
      <c r="AZ51" s="49" t="str">
        <f t="shared" si="96"/>
        <v/>
      </c>
      <c r="BA51" s="49" t="str">
        <f t="shared" si="96"/>
        <v/>
      </c>
      <c r="BB51" s="49" t="str">
        <f t="shared" si="96"/>
        <v/>
      </c>
      <c r="BC51" s="49" t="str">
        <f t="shared" si="96"/>
        <v/>
      </c>
      <c r="BD51" s="49" t="str">
        <f t="shared" si="96"/>
        <v/>
      </c>
      <c r="BE51" s="49" t="str">
        <f t="shared" si="96"/>
        <v/>
      </c>
      <c r="BF51" s="49" t="str">
        <f t="shared" si="96"/>
        <v/>
      </c>
      <c r="BG51" s="49" t="str">
        <f t="shared" si="96"/>
        <v/>
      </c>
      <c r="BH51" s="49" t="str">
        <f t="shared" si="96"/>
        <v/>
      </c>
      <c r="BI51" s="49" t="str">
        <f t="shared" si="97"/>
        <v/>
      </c>
      <c r="BJ51" s="49" t="str">
        <f t="shared" si="97"/>
        <v/>
      </c>
      <c r="BK51" s="49" t="str">
        <f t="shared" si="97"/>
        <v/>
      </c>
      <c r="BL51" s="49" t="str">
        <f t="shared" si="97"/>
        <v/>
      </c>
      <c r="BM51" s="49" t="str">
        <f t="shared" si="97"/>
        <v/>
      </c>
      <c r="BN51" s="49" t="str">
        <f t="shared" si="97"/>
        <v/>
      </c>
      <c r="BO51" s="49" t="str">
        <f t="shared" si="97"/>
        <v/>
      </c>
      <c r="BP51" s="49" t="str">
        <f t="shared" si="97"/>
        <v/>
      </c>
      <c r="BQ51" s="49" t="str">
        <f t="shared" si="97"/>
        <v/>
      </c>
      <c r="BR51" s="49" t="str">
        <f t="shared" si="97"/>
        <v/>
      </c>
      <c r="BS51" s="49" t="str">
        <f t="shared" si="97"/>
        <v/>
      </c>
      <c r="BT51" s="49" t="str">
        <f t="shared" si="97"/>
        <v/>
      </c>
      <c r="BU51" s="49" t="str">
        <f t="shared" si="97"/>
        <v/>
      </c>
      <c r="BV51" s="49" t="str">
        <f t="shared" si="97"/>
        <v/>
      </c>
      <c r="BW51" s="49" t="str">
        <f t="shared" si="97"/>
        <v/>
      </c>
      <c r="BX51" s="49" t="str">
        <f t="shared" si="97"/>
        <v/>
      </c>
      <c r="BY51" s="49" t="str">
        <f t="shared" si="95"/>
        <v/>
      </c>
      <c r="BZ51" s="49" t="str">
        <f t="shared" si="95"/>
        <v/>
      </c>
      <c r="CA51" s="49" t="str">
        <f t="shared" si="95"/>
        <v/>
      </c>
      <c r="CB51" s="49" t="str">
        <f t="shared" si="95"/>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8"/>
        <v/>
      </c>
      <c r="CK51" s="49" t="str">
        <f t="shared" si="98"/>
        <v/>
      </c>
      <c r="CL51" s="49" t="str">
        <f t="shared" si="98"/>
        <v/>
      </c>
      <c r="CM51" s="49" t="str">
        <f t="shared" si="98"/>
        <v/>
      </c>
      <c r="CN51" s="49" t="str">
        <f t="shared" si="98"/>
        <v/>
      </c>
      <c r="CO51" s="49" t="str">
        <f t="shared" si="98"/>
        <v/>
      </c>
      <c r="CP51" s="49" t="str">
        <f t="shared" si="98"/>
        <v/>
      </c>
      <c r="CQ51" s="49" t="str">
        <f t="shared" si="98"/>
        <v/>
      </c>
      <c r="CR51" s="49" t="str">
        <f t="shared" si="98"/>
        <v/>
      </c>
      <c r="CS51" s="49" t="str">
        <f t="shared" si="98"/>
        <v/>
      </c>
      <c r="CT51" s="49" t="str">
        <f t="shared" si="98"/>
        <v/>
      </c>
      <c r="CU51" s="49" t="str">
        <f t="shared" si="98"/>
        <v/>
      </c>
      <c r="CV51" s="49" t="str">
        <f t="shared" si="98"/>
        <v/>
      </c>
      <c r="CW51" s="49" t="str">
        <f t="shared" si="98"/>
        <v/>
      </c>
      <c r="CX51" s="49" t="str">
        <f t="shared" si="98"/>
        <v/>
      </c>
      <c r="CY51" s="49" t="str">
        <f t="shared" si="98"/>
        <v/>
      </c>
      <c r="CZ51" s="49" t="str">
        <f t="shared" si="99"/>
        <v/>
      </c>
      <c r="DA51" s="49" t="str">
        <f t="shared" si="99"/>
        <v/>
      </c>
      <c r="DB51" s="49" t="str">
        <f t="shared" si="99"/>
        <v/>
      </c>
      <c r="DC51" s="49" t="str">
        <f t="shared" si="99"/>
        <v/>
      </c>
      <c r="DD51" s="49" t="str">
        <f t="shared" si="99"/>
        <v/>
      </c>
      <c r="DE51" s="49" t="str">
        <f t="shared" si="99"/>
        <v/>
      </c>
      <c r="DF51" s="49" t="str">
        <f t="shared" si="99"/>
        <v/>
      </c>
      <c r="DG51" s="49" t="str">
        <f t="shared" si="99"/>
        <v/>
      </c>
      <c r="DH51" s="49" t="str">
        <f t="shared" si="99"/>
        <v/>
      </c>
      <c r="DI51" s="49" t="str">
        <f t="shared" si="99"/>
        <v/>
      </c>
      <c r="DJ51" s="49" t="str">
        <f t="shared" si="99"/>
        <v/>
      </c>
      <c r="DK51" s="49" t="str">
        <f t="shared" si="99"/>
        <v/>
      </c>
      <c r="DL51" s="49" t="str">
        <f t="shared" si="99"/>
        <v/>
      </c>
      <c r="DM51" s="49" t="str">
        <f t="shared" si="99"/>
        <v/>
      </c>
      <c r="DN51" s="49" t="str">
        <f t="shared" si="99"/>
        <v/>
      </c>
      <c r="DO51" s="49" t="str">
        <f t="shared" si="99"/>
        <v/>
      </c>
      <c r="DP51" s="49" t="str">
        <f t="shared" si="82"/>
        <v/>
      </c>
      <c r="DQ51" s="49" t="str">
        <f t="shared" ref="DQ51:DY51" si="103">IF(ISNONTEXT($AC51),DR51-$AC51,"")</f>
        <v/>
      </c>
      <c r="DR51" s="49" t="str">
        <f t="shared" si="103"/>
        <v/>
      </c>
      <c r="DS51" s="49" t="str">
        <f t="shared" si="103"/>
        <v/>
      </c>
      <c r="DT51" s="49" t="str">
        <f t="shared" si="103"/>
        <v/>
      </c>
      <c r="DU51" s="49" t="str">
        <f t="shared" si="103"/>
        <v/>
      </c>
      <c r="DV51" s="49" t="str">
        <f t="shared" si="103"/>
        <v/>
      </c>
      <c r="DW51" s="49" t="str">
        <f t="shared" si="103"/>
        <v/>
      </c>
      <c r="DX51" s="49" t="str">
        <f t="shared" si="103"/>
        <v/>
      </c>
      <c r="DY51" s="49" t="str">
        <f t="shared" si="103"/>
        <v/>
      </c>
      <c r="DZ51" s="183" t="str">
        <f t="shared" si="35"/>
        <v/>
      </c>
      <c r="EA51" s="49" t="str">
        <f t="shared" si="94"/>
        <v/>
      </c>
      <c r="EB51" s="49" t="str">
        <f t="shared" si="94"/>
        <v/>
      </c>
      <c r="EC51" s="49" t="str">
        <f t="shared" si="94"/>
        <v/>
      </c>
      <c r="ED51" s="49" t="str">
        <f t="shared" si="94"/>
        <v/>
      </c>
      <c r="EE51" s="49" t="str">
        <f t="shared" si="94"/>
        <v/>
      </c>
      <c r="EF51" s="49" t="str">
        <f t="shared" si="94"/>
        <v/>
      </c>
      <c r="EG51" s="49" t="str">
        <f t="shared" si="94"/>
        <v/>
      </c>
      <c r="EH51" s="49" t="str">
        <f t="shared" si="94"/>
        <v/>
      </c>
      <c r="EI51" s="49" t="str">
        <f t="shared" si="94"/>
        <v/>
      </c>
      <c r="EJ51" s="49" t="str">
        <f t="shared" si="94"/>
        <v/>
      </c>
      <c r="EK51" s="49" t="str">
        <f t="shared" si="94"/>
        <v/>
      </c>
      <c r="EL51" s="49" t="str">
        <f t="shared" si="94"/>
        <v/>
      </c>
      <c r="EM51" s="49" t="str">
        <f t="shared" si="94"/>
        <v/>
      </c>
      <c r="EN51" s="49" t="str">
        <f t="shared" si="94"/>
        <v/>
      </c>
      <c r="EO51" s="49" t="str">
        <f t="shared" si="94"/>
        <v/>
      </c>
      <c r="EP51" s="49" t="str">
        <f t="shared" si="84"/>
        <v/>
      </c>
      <c r="EQ51" s="49" t="str">
        <f t="shared" si="84"/>
        <v/>
      </c>
      <c r="ER51" s="49" t="str">
        <f t="shared" si="84"/>
        <v/>
      </c>
      <c r="ES51" s="49" t="str">
        <f t="shared" si="84"/>
        <v/>
      </c>
      <c r="ET51" s="49" t="str">
        <f t="shared" si="84"/>
        <v/>
      </c>
      <c r="EU51" s="49" t="str">
        <f t="shared" si="84"/>
        <v/>
      </c>
      <c r="EV51" s="49" t="str">
        <f t="shared" si="84"/>
        <v/>
      </c>
      <c r="EW51" s="49" t="str">
        <f t="shared" si="84"/>
        <v/>
      </c>
      <c r="EX51" s="49" t="str">
        <f t="shared" si="84"/>
        <v/>
      </c>
      <c r="EY51" s="49" t="str">
        <f t="shared" si="84"/>
        <v/>
      </c>
      <c r="EZ51" s="49" t="str">
        <f t="shared" si="84"/>
        <v/>
      </c>
      <c r="FA51" s="49" t="str">
        <f t="shared" si="84"/>
        <v/>
      </c>
      <c r="FB51" s="49" t="str">
        <f t="shared" si="84"/>
        <v/>
      </c>
      <c r="FC51" s="49" t="str">
        <f t="shared" si="84"/>
        <v/>
      </c>
      <c r="FD51" s="49" t="str">
        <f t="shared" si="71"/>
        <v/>
      </c>
      <c r="FE51" s="49" t="str">
        <f t="shared" si="71"/>
        <v/>
      </c>
      <c r="FF51" s="49" t="str">
        <f t="shared" si="71"/>
        <v/>
      </c>
      <c r="FG51" s="49" t="str">
        <f t="shared" si="71"/>
        <v/>
      </c>
      <c r="FH51" s="49" t="str">
        <f t="shared" si="71"/>
        <v/>
      </c>
      <c r="FI51" s="49" t="str">
        <f t="shared" si="71"/>
        <v/>
      </c>
      <c r="FJ51" s="49" t="str">
        <f t="shared" si="71"/>
        <v/>
      </c>
      <c r="FK51" s="49" t="str">
        <f t="shared" si="71"/>
        <v/>
      </c>
      <c r="FL51" s="49" t="str">
        <f t="shared" si="71"/>
        <v/>
      </c>
      <c r="FM51" s="49" t="str">
        <f t="shared" si="71"/>
        <v/>
      </c>
      <c r="FN51" s="49" t="str">
        <f t="shared" si="71"/>
        <v/>
      </c>
      <c r="FO51" s="49" t="str">
        <f t="shared" si="71"/>
        <v/>
      </c>
      <c r="FP51" s="49" t="str">
        <f t="shared" si="71"/>
        <v/>
      </c>
      <c r="FQ51" s="49" t="str">
        <f t="shared" ref="FQ51:GF67" si="104">IF(ISNONTEXT($AC51),FP51+$AC51,"")</f>
        <v/>
      </c>
      <c r="FR51" s="49" t="str">
        <f t="shared" si="104"/>
        <v/>
      </c>
      <c r="FS51" s="49" t="str">
        <f t="shared" si="104"/>
        <v/>
      </c>
      <c r="FT51" s="49" t="str">
        <f t="shared" si="72"/>
        <v/>
      </c>
      <c r="FU51" s="49" t="str">
        <f t="shared" si="72"/>
        <v/>
      </c>
      <c r="FV51" s="49" t="str">
        <f t="shared" si="72"/>
        <v/>
      </c>
      <c r="FW51" s="49" t="str">
        <f t="shared" si="72"/>
        <v/>
      </c>
      <c r="FX51" s="49" t="str">
        <f t="shared" si="72"/>
        <v/>
      </c>
      <c r="FY51" s="49" t="str">
        <f t="shared" si="72"/>
        <v/>
      </c>
      <c r="FZ51" s="49" t="str">
        <f t="shared" si="72"/>
        <v/>
      </c>
      <c r="GA51" s="49" t="str">
        <f t="shared" si="72"/>
        <v/>
      </c>
      <c r="GB51" s="49" t="str">
        <f t="shared" si="72"/>
        <v/>
      </c>
      <c r="GC51" s="49" t="str">
        <f t="shared" si="72"/>
        <v/>
      </c>
      <c r="GD51" s="49" t="str">
        <f t="shared" si="72"/>
        <v/>
      </c>
      <c r="GE51" s="49" t="str">
        <f t="shared" si="72"/>
        <v/>
      </c>
      <c r="GF51" s="49" t="str">
        <f t="shared" si="72"/>
        <v/>
      </c>
      <c r="GG51" s="49" t="str">
        <f t="shared" ref="GG51:GV67" si="105">IF(ISNONTEXT($AC51),GF51+$AC51,"")</f>
        <v/>
      </c>
      <c r="GH51" s="49" t="str">
        <f t="shared" si="105"/>
        <v/>
      </c>
      <c r="GI51" s="49" t="str">
        <f t="shared" si="105"/>
        <v/>
      </c>
      <c r="GJ51" s="49" t="str">
        <f t="shared" si="73"/>
        <v/>
      </c>
      <c r="GK51" s="49" t="str">
        <f t="shared" si="73"/>
        <v/>
      </c>
      <c r="GL51" s="49" t="str">
        <f t="shared" si="73"/>
        <v/>
      </c>
      <c r="GM51" s="49" t="str">
        <f t="shared" si="73"/>
        <v/>
      </c>
      <c r="GN51" s="49" t="str">
        <f t="shared" si="73"/>
        <v/>
      </c>
      <c r="GO51" s="49" t="str">
        <f t="shared" si="73"/>
        <v/>
      </c>
      <c r="GP51" s="49" t="str">
        <f t="shared" si="73"/>
        <v/>
      </c>
      <c r="GQ51" s="49" t="str">
        <f t="shared" si="73"/>
        <v/>
      </c>
      <c r="GR51" s="49" t="str">
        <f t="shared" si="73"/>
        <v/>
      </c>
      <c r="GS51" s="49" t="str">
        <f t="shared" si="73"/>
        <v/>
      </c>
      <c r="GT51" s="49" t="str">
        <f t="shared" si="73"/>
        <v/>
      </c>
      <c r="GU51" s="49" t="str">
        <f t="shared" si="73"/>
        <v/>
      </c>
      <c r="GV51" s="49" t="str">
        <f t="shared" si="73"/>
        <v/>
      </c>
      <c r="GW51" s="49" t="str">
        <f t="shared" ref="GW51:HL67" si="106">IF(ISNONTEXT($AC51),GV51+$AC51,"")</f>
        <v/>
      </c>
      <c r="GX51" s="49" t="str">
        <f t="shared" si="106"/>
        <v/>
      </c>
      <c r="GY51" s="49" t="str">
        <f t="shared" si="106"/>
        <v/>
      </c>
      <c r="GZ51" s="49" t="str">
        <f t="shared" si="74"/>
        <v/>
      </c>
      <c r="HA51" s="49" t="str">
        <f t="shared" si="74"/>
        <v/>
      </c>
      <c r="HB51" s="49" t="str">
        <f t="shared" si="74"/>
        <v/>
      </c>
      <c r="HC51" s="49" t="str">
        <f t="shared" si="74"/>
        <v/>
      </c>
      <c r="HD51" s="49" t="str">
        <f t="shared" si="74"/>
        <v/>
      </c>
      <c r="HE51" s="49" t="str">
        <f t="shared" si="74"/>
        <v/>
      </c>
      <c r="HF51" s="49" t="str">
        <f t="shared" si="74"/>
        <v/>
      </c>
      <c r="HG51" s="49" t="str">
        <f t="shared" si="74"/>
        <v/>
      </c>
      <c r="HH51" s="49" t="str">
        <f t="shared" si="74"/>
        <v/>
      </c>
      <c r="HI51" s="49" t="str">
        <f t="shared" si="74"/>
        <v/>
      </c>
      <c r="HJ51" s="49" t="str">
        <f t="shared" si="74"/>
        <v/>
      </c>
      <c r="HK51" s="49" t="str">
        <f t="shared" si="74"/>
        <v/>
      </c>
      <c r="HL51" s="49" t="str">
        <f t="shared" si="74"/>
        <v/>
      </c>
      <c r="HM51" s="49" t="str">
        <f t="shared" ref="HM51:HU103" si="107">IF(ISNONTEXT($AC51),HL51+$AC51,"")</f>
        <v/>
      </c>
      <c r="HN51" s="49" t="str">
        <f t="shared" si="107"/>
        <v/>
      </c>
      <c r="HO51" s="49" t="str">
        <f t="shared" si="107"/>
        <v/>
      </c>
      <c r="HP51" s="49" t="str">
        <f t="shared" si="75"/>
        <v/>
      </c>
      <c r="HQ51" s="49" t="str">
        <f t="shared" si="75"/>
        <v/>
      </c>
      <c r="HR51" s="49" t="str">
        <f t="shared" si="44"/>
        <v/>
      </c>
      <c r="HS51" s="49" t="str">
        <f t="shared" si="16"/>
        <v/>
      </c>
      <c r="HT51" s="49" t="str">
        <f t="shared" si="16"/>
        <v/>
      </c>
      <c r="HU51" s="49" t="str">
        <f t="shared" si="16"/>
        <v/>
      </c>
      <c r="HV51" s="49" t="str">
        <f t="shared" si="16"/>
        <v/>
      </c>
      <c r="HW51" s="169" t="e">
        <f t="shared" si="102"/>
        <v>#N/A</v>
      </c>
      <c r="HX51" s="169" t="e">
        <f t="shared" si="102"/>
        <v>#N/A</v>
      </c>
      <c r="HY51" s="169" t="e">
        <f t="shared" si="102"/>
        <v>#N/A</v>
      </c>
      <c r="HZ51" s="169" t="e">
        <f t="shared" si="102"/>
        <v>#N/A</v>
      </c>
      <c r="IA51" s="169" t="e">
        <f t="shared" si="101"/>
        <v>#N/A</v>
      </c>
      <c r="IB51" s="169" t="e">
        <f t="shared" si="101"/>
        <v>#N/A</v>
      </c>
      <c r="IC51" s="169" t="e">
        <f t="shared" si="101"/>
        <v>#N/A</v>
      </c>
      <c r="ID51" s="169" t="e">
        <f t="shared" si="101"/>
        <v>#N/A</v>
      </c>
      <c r="IE51" s="169" t="e">
        <f t="shared" si="101"/>
        <v>#N/A</v>
      </c>
      <c r="IF51" s="169" t="e">
        <f t="shared" si="101"/>
        <v>#N/A</v>
      </c>
      <c r="IG51" s="169" t="e">
        <f t="shared" si="101"/>
        <v>#N/A</v>
      </c>
      <c r="IH51" s="169" t="e">
        <f t="shared" si="101"/>
        <v>#N/A</v>
      </c>
      <c r="II51" s="169" t="e">
        <f t="shared" si="101"/>
        <v>#N/A</v>
      </c>
      <c r="IJ51" s="169" t="e">
        <f t="shared" si="101"/>
        <v>#N/A</v>
      </c>
      <c r="IK51" s="169" t="e">
        <f t="shared" si="101"/>
        <v>#N/A</v>
      </c>
      <c r="IL51" s="169" t="e">
        <f t="shared" si="101"/>
        <v>#N/A</v>
      </c>
      <c r="IM51" s="169" t="e">
        <f t="shared" si="101"/>
        <v>#N/A</v>
      </c>
      <c r="IN51" s="169" t="e">
        <f t="shared" si="101"/>
        <v>#N/A</v>
      </c>
      <c r="IO51" s="169" t="e">
        <f t="shared" si="101"/>
        <v>#N/A</v>
      </c>
      <c r="IP51" s="169" t="e">
        <f t="shared" ref="IP51:JE66" si="108">IF(ISNONTEXT($R51),_xlfn.NORM.DIST(AW51,$N51,$R51,FALSE),NA())</f>
        <v>#N/A</v>
      </c>
      <c r="IQ51" s="169" t="e">
        <f t="shared" si="108"/>
        <v>#N/A</v>
      </c>
      <c r="IR51" s="169" t="e">
        <f t="shared" si="108"/>
        <v>#N/A</v>
      </c>
      <c r="IS51" s="169" t="e">
        <f t="shared" si="108"/>
        <v>#N/A</v>
      </c>
      <c r="IT51" s="169" t="e">
        <f t="shared" si="108"/>
        <v>#N/A</v>
      </c>
      <c r="IU51" s="169" t="e">
        <f t="shared" si="108"/>
        <v>#N/A</v>
      </c>
      <c r="IV51" s="169" t="e">
        <f t="shared" si="108"/>
        <v>#N/A</v>
      </c>
      <c r="IW51" s="169" t="e">
        <f t="shared" si="108"/>
        <v>#N/A</v>
      </c>
      <c r="IX51" s="169" t="e">
        <f t="shared" si="108"/>
        <v>#N/A</v>
      </c>
      <c r="IY51" s="169" t="e">
        <f t="shared" si="108"/>
        <v>#N/A</v>
      </c>
      <c r="IZ51" s="169" t="e">
        <f t="shared" si="108"/>
        <v>#N/A</v>
      </c>
      <c r="JA51" s="169" t="e">
        <f t="shared" si="108"/>
        <v>#N/A</v>
      </c>
      <c r="JB51" s="169" t="e">
        <f t="shared" si="108"/>
        <v>#N/A</v>
      </c>
      <c r="JC51" s="169" t="e">
        <f t="shared" si="108"/>
        <v>#N/A</v>
      </c>
      <c r="JD51" s="169" t="e">
        <f t="shared" si="108"/>
        <v>#N/A</v>
      </c>
      <c r="JE51" s="169" t="e">
        <f t="shared" si="86"/>
        <v>#N/A</v>
      </c>
      <c r="JF51" s="169" t="e">
        <f t="shared" si="86"/>
        <v>#N/A</v>
      </c>
      <c r="JG51" s="169" t="e">
        <f t="shared" si="86"/>
        <v>#N/A</v>
      </c>
      <c r="JH51" s="169" t="e">
        <f t="shared" si="86"/>
        <v>#N/A</v>
      </c>
      <c r="JI51" s="169" t="e">
        <f t="shared" si="86"/>
        <v>#N/A</v>
      </c>
      <c r="JJ51" s="169" t="e">
        <f t="shared" si="86"/>
        <v>#N/A</v>
      </c>
      <c r="JK51" s="169" t="e">
        <f t="shared" si="86"/>
        <v>#N/A</v>
      </c>
      <c r="JL51" s="169" t="e">
        <f t="shared" si="86"/>
        <v>#N/A</v>
      </c>
      <c r="JM51" s="169" t="e">
        <f t="shared" si="86"/>
        <v>#N/A</v>
      </c>
      <c r="JN51" s="169" t="e">
        <f t="shared" si="86"/>
        <v>#N/A</v>
      </c>
      <c r="JO51" s="169" t="e">
        <f t="shared" si="86"/>
        <v>#N/A</v>
      </c>
      <c r="JP51" s="169" t="e">
        <f t="shared" si="86"/>
        <v>#N/A</v>
      </c>
      <c r="JQ51" s="169" t="e">
        <f t="shared" si="86"/>
        <v>#N/A</v>
      </c>
      <c r="JR51" s="169" t="e">
        <f t="shared" si="86"/>
        <v>#N/A</v>
      </c>
      <c r="JS51" s="169" t="e">
        <f t="shared" si="86"/>
        <v>#N/A</v>
      </c>
      <c r="JT51" s="169" t="e">
        <f t="shared" si="86"/>
        <v>#N/A</v>
      </c>
      <c r="JU51" s="169" t="e">
        <f t="shared" ref="JT51:KI66" si="109">IF(ISNONTEXT($R51),_xlfn.NORM.DIST(CB51,$N51,$R51,FALSE),NA())</f>
        <v>#N/A</v>
      </c>
      <c r="JV51" s="169" t="e">
        <f t="shared" si="109"/>
        <v>#N/A</v>
      </c>
      <c r="JW51" s="169" t="e">
        <f t="shared" si="109"/>
        <v>#N/A</v>
      </c>
      <c r="JX51" s="169" t="e">
        <f t="shared" si="109"/>
        <v>#N/A</v>
      </c>
      <c r="JY51" s="169" t="e">
        <f t="shared" si="109"/>
        <v>#N/A</v>
      </c>
      <c r="JZ51" s="169" t="e">
        <f t="shared" si="109"/>
        <v>#N/A</v>
      </c>
      <c r="KA51" s="169" t="e">
        <f t="shared" si="109"/>
        <v>#N/A</v>
      </c>
      <c r="KB51" s="169" t="e">
        <f t="shared" si="109"/>
        <v>#N/A</v>
      </c>
      <c r="KC51" s="169" t="e">
        <f t="shared" si="109"/>
        <v>#N/A</v>
      </c>
      <c r="KD51" s="169" t="e">
        <f t="shared" si="109"/>
        <v>#N/A</v>
      </c>
      <c r="KE51" s="169" t="e">
        <f t="shared" si="109"/>
        <v>#N/A</v>
      </c>
      <c r="KF51" s="169" t="e">
        <f t="shared" si="109"/>
        <v>#N/A</v>
      </c>
      <c r="KG51" s="169" t="e">
        <f t="shared" si="109"/>
        <v>#N/A</v>
      </c>
      <c r="KH51" s="169" t="e">
        <f t="shared" si="109"/>
        <v>#N/A</v>
      </c>
      <c r="KI51" s="169" t="e">
        <f t="shared" si="109"/>
        <v>#N/A</v>
      </c>
      <c r="KJ51" s="169" t="e">
        <f t="shared" si="87"/>
        <v>#N/A</v>
      </c>
      <c r="KK51" s="169" t="e">
        <f t="shared" si="87"/>
        <v>#N/A</v>
      </c>
      <c r="KL51" s="169" t="e">
        <f t="shared" si="87"/>
        <v>#N/A</v>
      </c>
      <c r="KM51" s="169" t="e">
        <f t="shared" si="87"/>
        <v>#N/A</v>
      </c>
      <c r="KN51" s="169" t="e">
        <f t="shared" si="87"/>
        <v>#N/A</v>
      </c>
      <c r="KO51" s="169" t="e">
        <f t="shared" si="87"/>
        <v>#N/A</v>
      </c>
      <c r="KP51" s="169" t="e">
        <f t="shared" si="87"/>
        <v>#N/A</v>
      </c>
      <c r="KQ51" s="169" t="e">
        <f t="shared" si="87"/>
        <v>#N/A</v>
      </c>
      <c r="KR51" s="169" t="e">
        <f t="shared" si="87"/>
        <v>#N/A</v>
      </c>
      <c r="KS51" s="169" t="e">
        <f t="shared" si="87"/>
        <v>#N/A</v>
      </c>
      <c r="KT51" s="169" t="e">
        <f t="shared" si="87"/>
        <v>#N/A</v>
      </c>
      <c r="KU51" s="169" t="e">
        <f t="shared" si="87"/>
        <v>#N/A</v>
      </c>
      <c r="KV51" s="169" t="e">
        <f t="shared" si="87"/>
        <v>#N/A</v>
      </c>
      <c r="KW51" s="169" t="e">
        <f t="shared" si="87"/>
        <v>#N/A</v>
      </c>
      <c r="KX51" s="169" t="e">
        <f t="shared" si="87"/>
        <v>#N/A</v>
      </c>
      <c r="KY51" s="169" t="e">
        <f t="shared" ref="KY51:LN66" si="110">IF(ISNONTEXT($R51),_xlfn.NORM.DIST(DF51,$N51,$R51,FALSE),NA())</f>
        <v>#N/A</v>
      </c>
      <c r="KZ51" s="169" t="e">
        <f t="shared" si="110"/>
        <v>#N/A</v>
      </c>
      <c r="LA51" s="169" t="e">
        <f t="shared" si="110"/>
        <v>#N/A</v>
      </c>
      <c r="LB51" s="169" t="e">
        <f t="shared" si="110"/>
        <v>#N/A</v>
      </c>
      <c r="LC51" s="169" t="e">
        <f t="shared" si="110"/>
        <v>#N/A</v>
      </c>
      <c r="LD51" s="169" t="e">
        <f t="shared" si="110"/>
        <v>#N/A</v>
      </c>
      <c r="LE51" s="169" t="e">
        <f t="shared" si="110"/>
        <v>#N/A</v>
      </c>
      <c r="LF51" s="169" t="e">
        <f t="shared" si="110"/>
        <v>#N/A</v>
      </c>
      <c r="LG51" s="169" t="e">
        <f t="shared" si="110"/>
        <v>#N/A</v>
      </c>
      <c r="LH51" s="169" t="e">
        <f t="shared" si="110"/>
        <v>#N/A</v>
      </c>
      <c r="LI51" s="169" t="e">
        <f t="shared" si="110"/>
        <v>#N/A</v>
      </c>
      <c r="LJ51" s="169" t="e">
        <f t="shared" si="110"/>
        <v>#N/A</v>
      </c>
      <c r="LK51" s="169" t="e">
        <f t="shared" si="110"/>
        <v>#N/A</v>
      </c>
      <c r="LL51" s="169" t="e">
        <f t="shared" si="110"/>
        <v>#N/A</v>
      </c>
      <c r="LM51" s="169" t="e">
        <f t="shared" si="110"/>
        <v>#N/A</v>
      </c>
      <c r="LN51" s="169" t="e">
        <f t="shared" si="110"/>
        <v>#N/A</v>
      </c>
      <c r="LO51" s="169" t="e">
        <f t="shared" si="88"/>
        <v>#N/A</v>
      </c>
      <c r="LP51" s="169" t="e">
        <f t="shared" si="88"/>
        <v>#N/A</v>
      </c>
      <c r="LQ51" s="169" t="e">
        <f t="shared" si="89"/>
        <v>#N/A</v>
      </c>
      <c r="LR51" s="169" t="e">
        <f t="shared" si="89"/>
        <v>#N/A</v>
      </c>
      <c r="LS51" s="169" t="e">
        <f t="shared" si="89"/>
        <v>#N/A</v>
      </c>
      <c r="LT51" s="169" t="e">
        <f t="shared" si="89"/>
        <v>#N/A</v>
      </c>
      <c r="LU51" s="169" t="e">
        <f t="shared" si="89"/>
        <v>#N/A</v>
      </c>
      <c r="LV51" s="169" t="e">
        <f t="shared" si="89"/>
        <v>#N/A</v>
      </c>
      <c r="LW51" s="169" t="e">
        <f t="shared" si="89"/>
        <v>#N/A</v>
      </c>
      <c r="LX51" s="169" t="e">
        <f t="shared" si="89"/>
        <v>#N/A</v>
      </c>
      <c r="LY51" s="169" t="e">
        <f t="shared" si="89"/>
        <v>#N/A</v>
      </c>
      <c r="LZ51" s="169" t="e">
        <f t="shared" si="89"/>
        <v>#N/A</v>
      </c>
      <c r="MA51" s="169" t="e">
        <f t="shared" si="89"/>
        <v>#N/A</v>
      </c>
      <c r="MB51" s="169" t="e">
        <f t="shared" si="89"/>
        <v>#N/A</v>
      </c>
      <c r="MC51" s="169" t="e">
        <f t="shared" si="89"/>
        <v>#N/A</v>
      </c>
      <c r="MD51" s="169" t="e">
        <f t="shared" si="89"/>
        <v>#N/A</v>
      </c>
      <c r="ME51" s="169" t="e">
        <f t="shared" si="89"/>
        <v>#N/A</v>
      </c>
      <c r="MF51" s="169" t="e">
        <f t="shared" si="89"/>
        <v>#N/A</v>
      </c>
      <c r="MG51" s="169" t="e">
        <f t="shared" ref="MF51:MU66" si="111">IF(ISNONTEXT($R51),_xlfn.NORM.DIST(EN51,$N51,$R51,FALSE),NA())</f>
        <v>#N/A</v>
      </c>
      <c r="MH51" s="169" t="e">
        <f t="shared" si="111"/>
        <v>#N/A</v>
      </c>
      <c r="MI51" s="169" t="e">
        <f t="shared" si="111"/>
        <v>#N/A</v>
      </c>
      <c r="MJ51" s="169" t="e">
        <f t="shared" si="111"/>
        <v>#N/A</v>
      </c>
      <c r="MK51" s="169" t="e">
        <f t="shared" si="111"/>
        <v>#N/A</v>
      </c>
      <c r="ML51" s="169" t="e">
        <f t="shared" si="111"/>
        <v>#N/A</v>
      </c>
      <c r="MM51" s="169" t="e">
        <f t="shared" si="111"/>
        <v>#N/A</v>
      </c>
      <c r="MN51" s="169" t="e">
        <f t="shared" si="111"/>
        <v>#N/A</v>
      </c>
      <c r="MO51" s="169" t="e">
        <f t="shared" si="111"/>
        <v>#N/A</v>
      </c>
      <c r="MP51" s="169" t="e">
        <f t="shared" si="111"/>
        <v>#N/A</v>
      </c>
      <c r="MQ51" s="169" t="e">
        <f t="shared" si="111"/>
        <v>#N/A</v>
      </c>
      <c r="MR51" s="169" t="e">
        <f t="shared" si="111"/>
        <v>#N/A</v>
      </c>
      <c r="MS51" s="169" t="e">
        <f t="shared" si="111"/>
        <v>#N/A</v>
      </c>
      <c r="MT51" s="169" t="e">
        <f t="shared" si="111"/>
        <v>#N/A</v>
      </c>
      <c r="MU51" s="169" t="e">
        <f t="shared" si="111"/>
        <v>#N/A</v>
      </c>
      <c r="MV51" s="169" t="e">
        <f t="shared" si="90"/>
        <v>#N/A</v>
      </c>
      <c r="MW51" s="169" t="e">
        <f t="shared" si="90"/>
        <v>#N/A</v>
      </c>
      <c r="MX51" s="169" t="e">
        <f t="shared" si="90"/>
        <v>#N/A</v>
      </c>
      <c r="MY51" s="169" t="e">
        <f t="shared" si="90"/>
        <v>#N/A</v>
      </c>
      <c r="MZ51" s="169" t="e">
        <f t="shared" si="90"/>
        <v>#N/A</v>
      </c>
      <c r="NA51" s="169" t="e">
        <f t="shared" si="90"/>
        <v>#N/A</v>
      </c>
      <c r="NB51" s="169" t="e">
        <f t="shared" si="90"/>
        <v>#N/A</v>
      </c>
      <c r="NC51" s="169" t="e">
        <f t="shared" si="90"/>
        <v>#N/A</v>
      </c>
      <c r="ND51" s="169" t="e">
        <f t="shared" si="90"/>
        <v>#N/A</v>
      </c>
      <c r="NE51" s="169" t="e">
        <f t="shared" si="90"/>
        <v>#N/A</v>
      </c>
      <c r="NF51" s="169" t="e">
        <f t="shared" si="90"/>
        <v>#N/A</v>
      </c>
      <c r="NG51" s="169" t="e">
        <f t="shared" si="90"/>
        <v>#N/A</v>
      </c>
      <c r="NH51" s="169" t="e">
        <f t="shared" si="90"/>
        <v>#N/A</v>
      </c>
      <c r="NI51" s="169" t="e">
        <f t="shared" si="90"/>
        <v>#N/A</v>
      </c>
      <c r="NJ51" s="169" t="e">
        <f t="shared" si="90"/>
        <v>#N/A</v>
      </c>
      <c r="NK51" s="169" t="e">
        <f t="shared" ref="NK51:NZ66" si="112">IF(ISNONTEXT($R51),_xlfn.NORM.DIST(FR51,$N51,$R51,FALSE),NA())</f>
        <v>#N/A</v>
      </c>
      <c r="NL51" s="169" t="e">
        <f t="shared" si="112"/>
        <v>#N/A</v>
      </c>
      <c r="NM51" s="169" t="e">
        <f t="shared" si="112"/>
        <v>#N/A</v>
      </c>
      <c r="NN51" s="169" t="e">
        <f t="shared" si="112"/>
        <v>#N/A</v>
      </c>
      <c r="NO51" s="169" t="e">
        <f t="shared" si="112"/>
        <v>#N/A</v>
      </c>
      <c r="NP51" s="169" t="e">
        <f t="shared" si="112"/>
        <v>#N/A</v>
      </c>
      <c r="NQ51" s="169" t="e">
        <f t="shared" si="112"/>
        <v>#N/A</v>
      </c>
      <c r="NR51" s="169" t="e">
        <f t="shared" si="112"/>
        <v>#N/A</v>
      </c>
      <c r="NS51" s="169" t="e">
        <f t="shared" si="112"/>
        <v>#N/A</v>
      </c>
      <c r="NT51" s="169" t="e">
        <f t="shared" si="112"/>
        <v>#N/A</v>
      </c>
      <c r="NU51" s="169" t="e">
        <f t="shared" si="112"/>
        <v>#N/A</v>
      </c>
      <c r="NV51" s="169" t="e">
        <f t="shared" si="112"/>
        <v>#N/A</v>
      </c>
      <c r="NW51" s="169" t="e">
        <f t="shared" si="112"/>
        <v>#N/A</v>
      </c>
      <c r="NX51" s="169" t="e">
        <f t="shared" si="112"/>
        <v>#N/A</v>
      </c>
      <c r="NY51" s="169" t="e">
        <f t="shared" si="112"/>
        <v>#N/A</v>
      </c>
      <c r="NZ51" s="169" t="e">
        <f t="shared" si="112"/>
        <v>#N/A</v>
      </c>
      <c r="OA51" s="169" t="e">
        <f t="shared" si="91"/>
        <v>#N/A</v>
      </c>
      <c r="OB51" s="169" t="e">
        <f t="shared" si="91"/>
        <v>#N/A</v>
      </c>
      <c r="OC51" s="169" t="e">
        <f t="shared" si="92"/>
        <v>#N/A</v>
      </c>
      <c r="OD51" s="169" t="e">
        <f t="shared" si="92"/>
        <v>#N/A</v>
      </c>
      <c r="OE51" s="169" t="e">
        <f t="shared" si="92"/>
        <v>#N/A</v>
      </c>
      <c r="OF51" s="169" t="e">
        <f t="shared" si="92"/>
        <v>#N/A</v>
      </c>
      <c r="OG51" s="169" t="e">
        <f t="shared" si="92"/>
        <v>#N/A</v>
      </c>
      <c r="OH51" s="169" t="e">
        <f t="shared" si="92"/>
        <v>#N/A</v>
      </c>
      <c r="OI51" s="169" t="e">
        <f t="shared" si="92"/>
        <v>#N/A</v>
      </c>
      <c r="OJ51" s="169" t="e">
        <f t="shared" si="92"/>
        <v>#N/A</v>
      </c>
      <c r="OK51" s="169" t="e">
        <f t="shared" si="92"/>
        <v>#N/A</v>
      </c>
      <c r="OL51" s="169" t="e">
        <f t="shared" si="92"/>
        <v>#N/A</v>
      </c>
      <c r="OM51" s="169" t="e">
        <f t="shared" si="92"/>
        <v>#N/A</v>
      </c>
      <c r="ON51" s="169" t="e">
        <f t="shared" si="92"/>
        <v>#N/A</v>
      </c>
      <c r="OO51" s="169" t="e">
        <f t="shared" si="92"/>
        <v>#N/A</v>
      </c>
      <c r="OP51" s="169" t="e">
        <f t="shared" si="92"/>
        <v>#N/A</v>
      </c>
      <c r="OQ51" s="169" t="e">
        <f t="shared" si="92"/>
        <v>#N/A</v>
      </c>
      <c r="OR51" s="169" t="e">
        <f t="shared" si="92"/>
        <v>#N/A</v>
      </c>
      <c r="OS51" s="169" t="e">
        <f t="shared" ref="OR51:PG66" si="113">IF(ISNONTEXT($R51),_xlfn.NORM.DIST(GZ51,$N51,$R51,FALSE),NA())</f>
        <v>#N/A</v>
      </c>
      <c r="OT51" s="169" t="e">
        <f t="shared" si="113"/>
        <v>#N/A</v>
      </c>
      <c r="OU51" s="169" t="e">
        <f t="shared" si="113"/>
        <v>#N/A</v>
      </c>
      <c r="OV51" s="169" t="e">
        <f t="shared" si="113"/>
        <v>#N/A</v>
      </c>
      <c r="OW51" s="169" t="e">
        <f t="shared" si="113"/>
        <v>#N/A</v>
      </c>
      <c r="OX51" s="169" t="e">
        <f t="shared" si="113"/>
        <v>#N/A</v>
      </c>
      <c r="OY51" s="169" t="e">
        <f t="shared" si="113"/>
        <v>#N/A</v>
      </c>
      <c r="OZ51" s="169" t="e">
        <f t="shared" si="113"/>
        <v>#N/A</v>
      </c>
      <c r="PA51" s="169" t="e">
        <f t="shared" si="113"/>
        <v>#N/A</v>
      </c>
      <c r="PB51" s="169" t="e">
        <f t="shared" si="113"/>
        <v>#N/A</v>
      </c>
      <c r="PC51" s="169" t="e">
        <f t="shared" si="113"/>
        <v>#N/A</v>
      </c>
      <c r="PD51" s="169" t="e">
        <f t="shared" si="113"/>
        <v>#N/A</v>
      </c>
      <c r="PE51" s="169" t="e">
        <f t="shared" si="113"/>
        <v>#N/A</v>
      </c>
      <c r="PF51" s="169" t="e">
        <f t="shared" si="113"/>
        <v>#N/A</v>
      </c>
      <c r="PG51" s="169" t="e">
        <f t="shared" si="113"/>
        <v>#N/A</v>
      </c>
      <c r="PH51" s="169" t="e">
        <f t="shared" si="93"/>
        <v>#N/A</v>
      </c>
      <c r="PI51" s="169" t="e">
        <f t="shared" si="93"/>
        <v>#N/A</v>
      </c>
      <c r="PJ51" s="169" t="e">
        <f t="shared" si="93"/>
        <v>#N/A</v>
      </c>
      <c r="PK51" s="169" t="e">
        <f t="shared" si="93"/>
        <v>#N/A</v>
      </c>
      <c r="PL51" s="169" t="e">
        <f t="shared" si="93"/>
        <v>#N/A</v>
      </c>
      <c r="PM51" s="169" t="e">
        <f t="shared" si="93"/>
        <v>#N/A</v>
      </c>
      <c r="PN51" s="169" t="e">
        <f t="shared" si="93"/>
        <v>#N/A</v>
      </c>
      <c r="PO51" s="169" t="e">
        <f t="shared" si="93"/>
        <v>#N/A</v>
      </c>
    </row>
    <row r="52" spans="1:431" hidden="1" x14ac:dyDescent="0.75">
      <c r="A52" s="390"/>
      <c r="B52" s="396" t="str">
        <f>IF($R52="","",ROUND(_xlfn.NORM.INV(ABS(VLOOKUP($T$1,VLookups!$A$43:$B$44,2,FALSE)-B$2),$N52,$R52),0))</f>
        <v/>
      </c>
      <c r="C52" s="403" t="str">
        <f>IF(OR(D51="",B52=""),"",WORKDAY(C51,B51,$B$109:$B$148))</f>
        <v/>
      </c>
      <c r="D52" s="404" t="str">
        <f>IFERROR(IF(B52="","",WORKDAY(C52,B52-1,$B$109:$B$148)),"")</f>
        <v/>
      </c>
      <c r="E52" s="109"/>
      <c r="F52" s="117"/>
      <c r="G52" s="122" t="str">
        <f t="shared" si="30"/>
        <v/>
      </c>
      <c r="H52" s="95"/>
      <c r="I52" s="122" t="str">
        <f t="shared" si="31"/>
        <v/>
      </c>
      <c r="J52" s="117"/>
      <c r="K52" s="110"/>
      <c r="L52" s="124" t="str">
        <f t="shared" si="0"/>
        <v/>
      </c>
      <c r="M52" s="124" t="str">
        <f t="shared" si="1"/>
        <v/>
      </c>
      <c r="N52" s="73" t="str">
        <f t="shared" si="32"/>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0"/>
        <v/>
      </c>
      <c r="AE52" s="49" t="str">
        <f t="shared" si="100"/>
        <v/>
      </c>
      <c r="AF52" s="49" t="str">
        <f t="shared" si="100"/>
        <v/>
      </c>
      <c r="AG52" s="49" t="str">
        <f t="shared" si="100"/>
        <v/>
      </c>
      <c r="AH52" s="49" t="str">
        <f t="shared" si="100"/>
        <v/>
      </c>
      <c r="AI52" s="49" t="str">
        <f t="shared" si="100"/>
        <v/>
      </c>
      <c r="AJ52" s="49" t="str">
        <f t="shared" si="100"/>
        <v/>
      </c>
      <c r="AK52" s="49" t="str">
        <f t="shared" si="100"/>
        <v/>
      </c>
      <c r="AL52" s="49" t="str">
        <f t="shared" si="100"/>
        <v/>
      </c>
      <c r="AM52" s="49" t="str">
        <f t="shared" si="100"/>
        <v/>
      </c>
      <c r="AN52" s="49" t="str">
        <f t="shared" si="100"/>
        <v/>
      </c>
      <c r="AO52" s="49" t="str">
        <f t="shared" si="100"/>
        <v/>
      </c>
      <c r="AP52" s="49" t="str">
        <f t="shared" si="100"/>
        <v/>
      </c>
      <c r="AQ52" s="49" t="str">
        <f t="shared" si="100"/>
        <v/>
      </c>
      <c r="AR52" s="49" t="str">
        <f t="shared" si="100"/>
        <v/>
      </c>
      <c r="AS52" s="49" t="str">
        <f t="shared" si="100"/>
        <v/>
      </c>
      <c r="AT52" s="49" t="str">
        <f t="shared" si="96"/>
        <v/>
      </c>
      <c r="AU52" s="49" t="str">
        <f t="shared" si="96"/>
        <v/>
      </c>
      <c r="AV52" s="49" t="str">
        <f t="shared" si="96"/>
        <v/>
      </c>
      <c r="AW52" s="49" t="str">
        <f t="shared" si="96"/>
        <v/>
      </c>
      <c r="AX52" s="49" t="str">
        <f t="shared" si="96"/>
        <v/>
      </c>
      <c r="AY52" s="49" t="str">
        <f t="shared" si="96"/>
        <v/>
      </c>
      <c r="AZ52" s="49" t="str">
        <f t="shared" si="96"/>
        <v/>
      </c>
      <c r="BA52" s="49" t="str">
        <f t="shared" si="96"/>
        <v/>
      </c>
      <c r="BB52" s="49" t="str">
        <f t="shared" si="96"/>
        <v/>
      </c>
      <c r="BC52" s="49" t="str">
        <f t="shared" si="96"/>
        <v/>
      </c>
      <c r="BD52" s="49" t="str">
        <f t="shared" si="96"/>
        <v/>
      </c>
      <c r="BE52" s="49" t="str">
        <f t="shared" si="96"/>
        <v/>
      </c>
      <c r="BF52" s="49" t="str">
        <f t="shared" si="96"/>
        <v/>
      </c>
      <c r="BG52" s="49" t="str">
        <f t="shared" si="96"/>
        <v/>
      </c>
      <c r="BH52" s="49" t="str">
        <f t="shared" si="96"/>
        <v/>
      </c>
      <c r="BI52" s="49" t="str">
        <f t="shared" si="97"/>
        <v/>
      </c>
      <c r="BJ52" s="49" t="str">
        <f t="shared" si="97"/>
        <v/>
      </c>
      <c r="BK52" s="49" t="str">
        <f t="shared" si="97"/>
        <v/>
      </c>
      <c r="BL52" s="49" t="str">
        <f t="shared" si="97"/>
        <v/>
      </c>
      <c r="BM52" s="49" t="str">
        <f t="shared" si="97"/>
        <v/>
      </c>
      <c r="BN52" s="49" t="str">
        <f t="shared" si="97"/>
        <v/>
      </c>
      <c r="BO52" s="49" t="str">
        <f t="shared" si="97"/>
        <v/>
      </c>
      <c r="BP52" s="49" t="str">
        <f t="shared" si="97"/>
        <v/>
      </c>
      <c r="BQ52" s="49" t="str">
        <f t="shared" si="97"/>
        <v/>
      </c>
      <c r="BR52" s="49" t="str">
        <f t="shared" si="97"/>
        <v/>
      </c>
      <c r="BS52" s="49" t="str">
        <f t="shared" si="97"/>
        <v/>
      </c>
      <c r="BT52" s="49" t="str">
        <f t="shared" si="97"/>
        <v/>
      </c>
      <c r="BU52" s="49" t="str">
        <f t="shared" si="97"/>
        <v/>
      </c>
      <c r="BV52" s="49" t="str">
        <f t="shared" si="97"/>
        <v/>
      </c>
      <c r="BW52" s="49" t="str">
        <f t="shared" si="97"/>
        <v/>
      </c>
      <c r="BX52" s="49" t="str">
        <f t="shared" si="97"/>
        <v/>
      </c>
      <c r="BY52" s="49" t="str">
        <f t="shared" si="95"/>
        <v/>
      </c>
      <c r="BZ52" s="49" t="str">
        <f t="shared" si="95"/>
        <v/>
      </c>
      <c r="CA52" s="49" t="str">
        <f t="shared" si="95"/>
        <v/>
      </c>
      <c r="CB52" s="49" t="str">
        <f t="shared" si="95"/>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8"/>
        <v/>
      </c>
      <c r="CK52" s="49" t="str">
        <f t="shared" si="98"/>
        <v/>
      </c>
      <c r="CL52" s="49" t="str">
        <f t="shared" si="98"/>
        <v/>
      </c>
      <c r="CM52" s="49" t="str">
        <f t="shared" si="98"/>
        <v/>
      </c>
      <c r="CN52" s="49" t="str">
        <f t="shared" si="98"/>
        <v/>
      </c>
      <c r="CO52" s="49" t="str">
        <f t="shared" si="98"/>
        <v/>
      </c>
      <c r="CP52" s="49" t="str">
        <f t="shared" si="98"/>
        <v/>
      </c>
      <c r="CQ52" s="49" t="str">
        <f t="shared" si="98"/>
        <v/>
      </c>
      <c r="CR52" s="49" t="str">
        <f t="shared" si="98"/>
        <v/>
      </c>
      <c r="CS52" s="49" t="str">
        <f t="shared" si="98"/>
        <v/>
      </c>
      <c r="CT52" s="49" t="str">
        <f t="shared" si="98"/>
        <v/>
      </c>
      <c r="CU52" s="49" t="str">
        <f t="shared" si="98"/>
        <v/>
      </c>
      <c r="CV52" s="49" t="str">
        <f t="shared" si="98"/>
        <v/>
      </c>
      <c r="CW52" s="49" t="str">
        <f t="shared" si="98"/>
        <v/>
      </c>
      <c r="CX52" s="49" t="str">
        <f t="shared" si="98"/>
        <v/>
      </c>
      <c r="CY52" s="49" t="str">
        <f t="shared" si="98"/>
        <v/>
      </c>
      <c r="CZ52" s="49" t="str">
        <f t="shared" si="99"/>
        <v/>
      </c>
      <c r="DA52" s="49" t="str">
        <f t="shared" si="99"/>
        <v/>
      </c>
      <c r="DB52" s="49" t="str">
        <f t="shared" si="99"/>
        <v/>
      </c>
      <c r="DC52" s="49" t="str">
        <f t="shared" si="99"/>
        <v/>
      </c>
      <c r="DD52" s="49" t="str">
        <f t="shared" si="99"/>
        <v/>
      </c>
      <c r="DE52" s="49" t="str">
        <f t="shared" si="99"/>
        <v/>
      </c>
      <c r="DF52" s="49" t="str">
        <f t="shared" si="99"/>
        <v/>
      </c>
      <c r="DG52" s="49" t="str">
        <f t="shared" si="99"/>
        <v/>
      </c>
      <c r="DH52" s="49" t="str">
        <f t="shared" si="99"/>
        <v/>
      </c>
      <c r="DI52" s="49" t="str">
        <f t="shared" si="99"/>
        <v/>
      </c>
      <c r="DJ52" s="49" t="str">
        <f t="shared" si="99"/>
        <v/>
      </c>
      <c r="DK52" s="49" t="str">
        <f t="shared" si="99"/>
        <v/>
      </c>
      <c r="DL52" s="49" t="str">
        <f t="shared" si="99"/>
        <v/>
      </c>
      <c r="DM52" s="49" t="str">
        <f t="shared" si="99"/>
        <v/>
      </c>
      <c r="DN52" s="49" t="str">
        <f t="shared" si="99"/>
        <v/>
      </c>
      <c r="DO52" s="49" t="str">
        <f t="shared" si="99"/>
        <v/>
      </c>
      <c r="DP52" s="49" t="str">
        <f t="shared" ref="DP52:DY54" si="114">IF(ISNONTEXT($AC52),DQ52-$AC52,"")</f>
        <v/>
      </c>
      <c r="DQ52" s="49" t="str">
        <f t="shared" si="114"/>
        <v/>
      </c>
      <c r="DR52" s="49" t="str">
        <f t="shared" si="114"/>
        <v/>
      </c>
      <c r="DS52" s="49" t="str">
        <f t="shared" si="114"/>
        <v/>
      </c>
      <c r="DT52" s="49" t="str">
        <f t="shared" si="114"/>
        <v/>
      </c>
      <c r="DU52" s="49" t="str">
        <f t="shared" si="114"/>
        <v/>
      </c>
      <c r="DV52" s="49" t="str">
        <f t="shared" si="114"/>
        <v/>
      </c>
      <c r="DW52" s="49" t="str">
        <f t="shared" si="114"/>
        <v/>
      </c>
      <c r="DX52" s="49" t="str">
        <f t="shared" si="114"/>
        <v/>
      </c>
      <c r="DY52" s="49" t="str">
        <f t="shared" si="114"/>
        <v/>
      </c>
      <c r="DZ52" s="183" t="str">
        <f t="shared" si="35"/>
        <v/>
      </c>
      <c r="EA52" s="49" t="str">
        <f t="shared" si="94"/>
        <v/>
      </c>
      <c r="EB52" s="49" t="str">
        <f t="shared" si="94"/>
        <v/>
      </c>
      <c r="EC52" s="49" t="str">
        <f t="shared" si="94"/>
        <v/>
      </c>
      <c r="ED52" s="49" t="str">
        <f t="shared" si="94"/>
        <v/>
      </c>
      <c r="EE52" s="49" t="str">
        <f t="shared" si="94"/>
        <v/>
      </c>
      <c r="EF52" s="49" t="str">
        <f t="shared" si="94"/>
        <v/>
      </c>
      <c r="EG52" s="49" t="str">
        <f t="shared" si="94"/>
        <v/>
      </c>
      <c r="EH52" s="49" t="str">
        <f t="shared" si="94"/>
        <v/>
      </c>
      <c r="EI52" s="49" t="str">
        <f t="shared" si="94"/>
        <v/>
      </c>
      <c r="EJ52" s="49" t="str">
        <f t="shared" si="94"/>
        <v/>
      </c>
      <c r="EK52" s="49" t="str">
        <f t="shared" si="94"/>
        <v/>
      </c>
      <c r="EL52" s="49" t="str">
        <f t="shared" si="94"/>
        <v/>
      </c>
      <c r="EM52" s="49" t="str">
        <f t="shared" si="94"/>
        <v/>
      </c>
      <c r="EN52" s="49" t="str">
        <f t="shared" si="94"/>
        <v/>
      </c>
      <c r="EO52" s="49" t="str">
        <f t="shared" si="94"/>
        <v/>
      </c>
      <c r="EP52" s="49" t="str">
        <f t="shared" si="84"/>
        <v/>
      </c>
      <c r="EQ52" s="49" t="str">
        <f t="shared" si="84"/>
        <v/>
      </c>
      <c r="ER52" s="49" t="str">
        <f t="shared" si="84"/>
        <v/>
      </c>
      <c r="ES52" s="49" t="str">
        <f t="shared" si="84"/>
        <v/>
      </c>
      <c r="ET52" s="49" t="str">
        <f t="shared" si="84"/>
        <v/>
      </c>
      <c r="EU52" s="49" t="str">
        <f t="shared" si="84"/>
        <v/>
      </c>
      <c r="EV52" s="49" t="str">
        <f t="shared" si="84"/>
        <v/>
      </c>
      <c r="EW52" s="49" t="str">
        <f t="shared" si="84"/>
        <v/>
      </c>
      <c r="EX52" s="49" t="str">
        <f t="shared" si="84"/>
        <v/>
      </c>
      <c r="EY52" s="49" t="str">
        <f t="shared" si="84"/>
        <v/>
      </c>
      <c r="EZ52" s="49" t="str">
        <f t="shared" si="84"/>
        <v/>
      </c>
      <c r="FA52" s="49" t="str">
        <f t="shared" si="84"/>
        <v/>
      </c>
      <c r="FB52" s="49" t="str">
        <f t="shared" si="84"/>
        <v/>
      </c>
      <c r="FC52" s="49" t="str">
        <f t="shared" si="84"/>
        <v/>
      </c>
      <c r="FD52" s="49" t="str">
        <f t="shared" si="84"/>
        <v/>
      </c>
      <c r="FE52" s="49" t="str">
        <f t="shared" si="84"/>
        <v/>
      </c>
      <c r="FF52" s="49" t="str">
        <f t="shared" ref="FF52:FU72" si="115">IF(ISNONTEXT($AC52),FE52+$AC52,"")</f>
        <v/>
      </c>
      <c r="FG52" s="49" t="str">
        <f t="shared" si="115"/>
        <v/>
      </c>
      <c r="FH52" s="49" t="str">
        <f t="shared" si="115"/>
        <v/>
      </c>
      <c r="FI52" s="49" t="str">
        <f t="shared" si="115"/>
        <v/>
      </c>
      <c r="FJ52" s="49" t="str">
        <f t="shared" si="115"/>
        <v/>
      </c>
      <c r="FK52" s="49" t="str">
        <f t="shared" si="115"/>
        <v/>
      </c>
      <c r="FL52" s="49" t="str">
        <f t="shared" si="115"/>
        <v/>
      </c>
      <c r="FM52" s="49" t="str">
        <f t="shared" si="115"/>
        <v/>
      </c>
      <c r="FN52" s="49" t="str">
        <f t="shared" si="115"/>
        <v/>
      </c>
      <c r="FO52" s="49" t="str">
        <f t="shared" si="115"/>
        <v/>
      </c>
      <c r="FP52" s="49" t="str">
        <f t="shared" si="115"/>
        <v/>
      </c>
      <c r="FQ52" s="49" t="str">
        <f t="shared" si="104"/>
        <v/>
      </c>
      <c r="FR52" s="49" t="str">
        <f t="shared" si="104"/>
        <v/>
      </c>
      <c r="FS52" s="49" t="str">
        <f t="shared" si="104"/>
        <v/>
      </c>
      <c r="FT52" s="49" t="str">
        <f t="shared" si="104"/>
        <v/>
      </c>
      <c r="FU52" s="49" t="str">
        <f t="shared" si="104"/>
        <v/>
      </c>
      <c r="FV52" s="49" t="str">
        <f t="shared" si="104"/>
        <v/>
      </c>
      <c r="FW52" s="49" t="str">
        <f t="shared" si="104"/>
        <v/>
      </c>
      <c r="FX52" s="49" t="str">
        <f t="shared" si="104"/>
        <v/>
      </c>
      <c r="FY52" s="49" t="str">
        <f t="shared" si="104"/>
        <v/>
      </c>
      <c r="FZ52" s="49" t="str">
        <f t="shared" si="104"/>
        <v/>
      </c>
      <c r="GA52" s="49" t="str">
        <f t="shared" si="104"/>
        <v/>
      </c>
      <c r="GB52" s="49" t="str">
        <f t="shared" si="104"/>
        <v/>
      </c>
      <c r="GC52" s="49" t="str">
        <f t="shared" si="104"/>
        <v/>
      </c>
      <c r="GD52" s="49" t="str">
        <f t="shared" si="104"/>
        <v/>
      </c>
      <c r="GE52" s="49" t="str">
        <f t="shared" si="104"/>
        <v/>
      </c>
      <c r="GF52" s="49" t="str">
        <f t="shared" si="104"/>
        <v/>
      </c>
      <c r="GG52" s="49" t="str">
        <f t="shared" si="105"/>
        <v/>
      </c>
      <c r="GH52" s="49" t="str">
        <f t="shared" si="105"/>
        <v/>
      </c>
      <c r="GI52" s="49" t="str">
        <f t="shared" si="105"/>
        <v/>
      </c>
      <c r="GJ52" s="49" t="str">
        <f t="shared" si="105"/>
        <v/>
      </c>
      <c r="GK52" s="49" t="str">
        <f t="shared" si="105"/>
        <v/>
      </c>
      <c r="GL52" s="49" t="str">
        <f t="shared" si="105"/>
        <v/>
      </c>
      <c r="GM52" s="49" t="str">
        <f t="shared" si="105"/>
        <v/>
      </c>
      <c r="GN52" s="49" t="str">
        <f t="shared" si="105"/>
        <v/>
      </c>
      <c r="GO52" s="49" t="str">
        <f t="shared" si="105"/>
        <v/>
      </c>
      <c r="GP52" s="49" t="str">
        <f t="shared" si="105"/>
        <v/>
      </c>
      <c r="GQ52" s="49" t="str">
        <f t="shared" si="105"/>
        <v/>
      </c>
      <c r="GR52" s="49" t="str">
        <f t="shared" si="105"/>
        <v/>
      </c>
      <c r="GS52" s="49" t="str">
        <f t="shared" si="105"/>
        <v/>
      </c>
      <c r="GT52" s="49" t="str">
        <f t="shared" si="105"/>
        <v/>
      </c>
      <c r="GU52" s="49" t="str">
        <f t="shared" si="105"/>
        <v/>
      </c>
      <c r="GV52" s="49" t="str">
        <f t="shared" si="105"/>
        <v/>
      </c>
      <c r="GW52" s="49" t="str">
        <f t="shared" si="106"/>
        <v/>
      </c>
      <c r="GX52" s="49" t="str">
        <f t="shared" si="106"/>
        <v/>
      </c>
      <c r="GY52" s="49" t="str">
        <f t="shared" si="106"/>
        <v/>
      </c>
      <c r="GZ52" s="49" t="str">
        <f t="shared" si="106"/>
        <v/>
      </c>
      <c r="HA52" s="49" t="str">
        <f t="shared" si="106"/>
        <v/>
      </c>
      <c r="HB52" s="49" t="str">
        <f t="shared" si="106"/>
        <v/>
      </c>
      <c r="HC52" s="49" t="str">
        <f t="shared" si="106"/>
        <v/>
      </c>
      <c r="HD52" s="49" t="str">
        <f t="shared" si="106"/>
        <v/>
      </c>
      <c r="HE52" s="49" t="str">
        <f t="shared" si="106"/>
        <v/>
      </c>
      <c r="HF52" s="49" t="str">
        <f t="shared" si="106"/>
        <v/>
      </c>
      <c r="HG52" s="49" t="str">
        <f t="shared" si="106"/>
        <v/>
      </c>
      <c r="HH52" s="49" t="str">
        <f t="shared" si="106"/>
        <v/>
      </c>
      <c r="HI52" s="49" t="str">
        <f t="shared" si="106"/>
        <v/>
      </c>
      <c r="HJ52" s="49" t="str">
        <f t="shared" si="106"/>
        <v/>
      </c>
      <c r="HK52" s="49" t="str">
        <f t="shared" si="106"/>
        <v/>
      </c>
      <c r="HL52" s="49" t="str">
        <f t="shared" si="106"/>
        <v/>
      </c>
      <c r="HM52" s="49" t="str">
        <f t="shared" si="107"/>
        <v/>
      </c>
      <c r="HN52" s="49" t="str">
        <f t="shared" si="107"/>
        <v/>
      </c>
      <c r="HO52" s="49" t="str">
        <f t="shared" si="107"/>
        <v/>
      </c>
      <c r="HP52" s="49" t="str">
        <f t="shared" si="75"/>
        <v/>
      </c>
      <c r="HQ52" s="49" t="str">
        <f t="shared" si="75"/>
        <v/>
      </c>
      <c r="HR52" s="49" t="str">
        <f t="shared" si="44"/>
        <v/>
      </c>
      <c r="HS52" s="49" t="str">
        <f t="shared" si="16"/>
        <v/>
      </c>
      <c r="HT52" s="49" t="str">
        <f t="shared" si="16"/>
        <v/>
      </c>
      <c r="HU52" s="49" t="str">
        <f t="shared" si="16"/>
        <v/>
      </c>
      <c r="HV52" s="49" t="str">
        <f t="shared" si="16"/>
        <v/>
      </c>
      <c r="HW52" s="169" t="e">
        <f t="shared" si="102"/>
        <v>#N/A</v>
      </c>
      <c r="HX52" s="169" t="e">
        <f t="shared" si="102"/>
        <v>#N/A</v>
      </c>
      <c r="HY52" s="169" t="e">
        <f t="shared" si="102"/>
        <v>#N/A</v>
      </c>
      <c r="HZ52" s="169" t="e">
        <f t="shared" si="102"/>
        <v>#N/A</v>
      </c>
      <c r="IA52" s="169" t="e">
        <f t="shared" si="101"/>
        <v>#N/A</v>
      </c>
      <c r="IB52" s="169" t="e">
        <f t="shared" si="101"/>
        <v>#N/A</v>
      </c>
      <c r="IC52" s="169" t="e">
        <f t="shared" si="101"/>
        <v>#N/A</v>
      </c>
      <c r="ID52" s="169" t="e">
        <f t="shared" si="101"/>
        <v>#N/A</v>
      </c>
      <c r="IE52" s="169" t="e">
        <f t="shared" si="101"/>
        <v>#N/A</v>
      </c>
      <c r="IF52" s="169" t="e">
        <f t="shared" si="101"/>
        <v>#N/A</v>
      </c>
      <c r="IG52" s="169" t="e">
        <f t="shared" si="101"/>
        <v>#N/A</v>
      </c>
      <c r="IH52" s="169" t="e">
        <f t="shared" si="101"/>
        <v>#N/A</v>
      </c>
      <c r="II52" s="169" t="e">
        <f t="shared" si="101"/>
        <v>#N/A</v>
      </c>
      <c r="IJ52" s="169" t="e">
        <f t="shared" si="101"/>
        <v>#N/A</v>
      </c>
      <c r="IK52" s="169" t="e">
        <f t="shared" si="101"/>
        <v>#N/A</v>
      </c>
      <c r="IL52" s="169" t="e">
        <f t="shared" si="101"/>
        <v>#N/A</v>
      </c>
      <c r="IM52" s="169" t="e">
        <f t="shared" si="101"/>
        <v>#N/A</v>
      </c>
      <c r="IN52" s="169" t="e">
        <f t="shared" si="101"/>
        <v>#N/A</v>
      </c>
      <c r="IO52" s="169" t="e">
        <f t="shared" si="101"/>
        <v>#N/A</v>
      </c>
      <c r="IP52" s="169" t="e">
        <f t="shared" si="108"/>
        <v>#N/A</v>
      </c>
      <c r="IQ52" s="169" t="e">
        <f t="shared" si="108"/>
        <v>#N/A</v>
      </c>
      <c r="IR52" s="169" t="e">
        <f t="shared" si="108"/>
        <v>#N/A</v>
      </c>
      <c r="IS52" s="169" t="e">
        <f t="shared" si="108"/>
        <v>#N/A</v>
      </c>
      <c r="IT52" s="169" t="e">
        <f t="shared" si="108"/>
        <v>#N/A</v>
      </c>
      <c r="IU52" s="169" t="e">
        <f t="shared" si="108"/>
        <v>#N/A</v>
      </c>
      <c r="IV52" s="169" t="e">
        <f t="shared" si="108"/>
        <v>#N/A</v>
      </c>
      <c r="IW52" s="169" t="e">
        <f t="shared" si="108"/>
        <v>#N/A</v>
      </c>
      <c r="IX52" s="169" t="e">
        <f t="shared" si="108"/>
        <v>#N/A</v>
      </c>
      <c r="IY52" s="169" t="e">
        <f t="shared" si="108"/>
        <v>#N/A</v>
      </c>
      <c r="IZ52" s="169" t="e">
        <f t="shared" si="108"/>
        <v>#N/A</v>
      </c>
      <c r="JA52" s="169" t="e">
        <f t="shared" si="108"/>
        <v>#N/A</v>
      </c>
      <c r="JB52" s="169" t="e">
        <f t="shared" si="108"/>
        <v>#N/A</v>
      </c>
      <c r="JC52" s="169" t="e">
        <f t="shared" si="108"/>
        <v>#N/A</v>
      </c>
      <c r="JD52" s="169" t="e">
        <f t="shared" si="108"/>
        <v>#N/A</v>
      </c>
      <c r="JE52" s="169" t="e">
        <f t="shared" si="108"/>
        <v>#N/A</v>
      </c>
      <c r="JF52" s="169" t="e">
        <f t="shared" ref="JE52:JT67" si="116">IF(ISNONTEXT($R52),_xlfn.NORM.DIST(BM52,$N52,$R52,FALSE),NA())</f>
        <v>#N/A</v>
      </c>
      <c r="JG52" s="169" t="e">
        <f t="shared" si="116"/>
        <v>#N/A</v>
      </c>
      <c r="JH52" s="169" t="e">
        <f t="shared" si="116"/>
        <v>#N/A</v>
      </c>
      <c r="JI52" s="169" t="e">
        <f t="shared" si="116"/>
        <v>#N/A</v>
      </c>
      <c r="JJ52" s="169" t="e">
        <f t="shared" si="116"/>
        <v>#N/A</v>
      </c>
      <c r="JK52" s="169" t="e">
        <f t="shared" si="116"/>
        <v>#N/A</v>
      </c>
      <c r="JL52" s="169" t="e">
        <f t="shared" si="116"/>
        <v>#N/A</v>
      </c>
      <c r="JM52" s="169" t="e">
        <f t="shared" si="116"/>
        <v>#N/A</v>
      </c>
      <c r="JN52" s="169" t="e">
        <f t="shared" si="116"/>
        <v>#N/A</v>
      </c>
      <c r="JO52" s="169" t="e">
        <f t="shared" si="116"/>
        <v>#N/A</v>
      </c>
      <c r="JP52" s="169" t="e">
        <f t="shared" si="116"/>
        <v>#N/A</v>
      </c>
      <c r="JQ52" s="169" t="e">
        <f t="shared" si="116"/>
        <v>#N/A</v>
      </c>
      <c r="JR52" s="169" t="e">
        <f t="shared" si="116"/>
        <v>#N/A</v>
      </c>
      <c r="JS52" s="169" t="e">
        <f t="shared" si="116"/>
        <v>#N/A</v>
      </c>
      <c r="JT52" s="169" t="e">
        <f t="shared" si="109"/>
        <v>#N/A</v>
      </c>
      <c r="JU52" s="169" t="e">
        <f t="shared" si="109"/>
        <v>#N/A</v>
      </c>
      <c r="JV52" s="169" t="e">
        <f t="shared" si="109"/>
        <v>#N/A</v>
      </c>
      <c r="JW52" s="169" t="e">
        <f t="shared" si="109"/>
        <v>#N/A</v>
      </c>
      <c r="JX52" s="169" t="e">
        <f t="shared" si="109"/>
        <v>#N/A</v>
      </c>
      <c r="JY52" s="169" t="e">
        <f t="shared" si="109"/>
        <v>#N/A</v>
      </c>
      <c r="JZ52" s="169" t="e">
        <f t="shared" si="109"/>
        <v>#N/A</v>
      </c>
      <c r="KA52" s="169" t="e">
        <f t="shared" si="109"/>
        <v>#N/A</v>
      </c>
      <c r="KB52" s="169" t="e">
        <f t="shared" si="109"/>
        <v>#N/A</v>
      </c>
      <c r="KC52" s="169" t="e">
        <f t="shared" si="109"/>
        <v>#N/A</v>
      </c>
      <c r="KD52" s="169" t="e">
        <f t="shared" si="109"/>
        <v>#N/A</v>
      </c>
      <c r="KE52" s="169" t="e">
        <f t="shared" si="109"/>
        <v>#N/A</v>
      </c>
      <c r="KF52" s="169" t="e">
        <f t="shared" si="109"/>
        <v>#N/A</v>
      </c>
      <c r="KG52" s="169" t="e">
        <f t="shared" si="109"/>
        <v>#N/A</v>
      </c>
      <c r="KH52" s="169" t="e">
        <f t="shared" si="109"/>
        <v>#N/A</v>
      </c>
      <c r="KI52" s="169" t="e">
        <f t="shared" si="109"/>
        <v>#N/A</v>
      </c>
      <c r="KJ52" s="169" t="e">
        <f t="shared" ref="KJ52:KY67" si="117">IF(ISNONTEXT($R52),_xlfn.NORM.DIST(CQ52,$N52,$R52,FALSE),NA())</f>
        <v>#N/A</v>
      </c>
      <c r="KK52" s="169" t="e">
        <f t="shared" si="117"/>
        <v>#N/A</v>
      </c>
      <c r="KL52" s="169" t="e">
        <f t="shared" si="117"/>
        <v>#N/A</v>
      </c>
      <c r="KM52" s="169" t="e">
        <f t="shared" si="117"/>
        <v>#N/A</v>
      </c>
      <c r="KN52" s="169" t="e">
        <f t="shared" si="117"/>
        <v>#N/A</v>
      </c>
      <c r="KO52" s="169" t="e">
        <f t="shared" si="117"/>
        <v>#N/A</v>
      </c>
      <c r="KP52" s="169" t="e">
        <f t="shared" si="117"/>
        <v>#N/A</v>
      </c>
      <c r="KQ52" s="169" t="e">
        <f t="shared" si="117"/>
        <v>#N/A</v>
      </c>
      <c r="KR52" s="169" t="e">
        <f t="shared" si="117"/>
        <v>#N/A</v>
      </c>
      <c r="KS52" s="169" t="e">
        <f t="shared" si="117"/>
        <v>#N/A</v>
      </c>
      <c r="KT52" s="169" t="e">
        <f t="shared" si="117"/>
        <v>#N/A</v>
      </c>
      <c r="KU52" s="169" t="e">
        <f t="shared" si="117"/>
        <v>#N/A</v>
      </c>
      <c r="KV52" s="169" t="e">
        <f t="shared" si="117"/>
        <v>#N/A</v>
      </c>
      <c r="KW52" s="169" t="e">
        <f t="shared" si="117"/>
        <v>#N/A</v>
      </c>
      <c r="KX52" s="169" t="e">
        <f t="shared" si="117"/>
        <v>#N/A</v>
      </c>
      <c r="KY52" s="169" t="e">
        <f t="shared" si="117"/>
        <v>#N/A</v>
      </c>
      <c r="KZ52" s="169" t="e">
        <f t="shared" si="110"/>
        <v>#N/A</v>
      </c>
      <c r="LA52" s="169" t="e">
        <f t="shared" si="110"/>
        <v>#N/A</v>
      </c>
      <c r="LB52" s="169" t="e">
        <f t="shared" si="110"/>
        <v>#N/A</v>
      </c>
      <c r="LC52" s="169" t="e">
        <f t="shared" si="110"/>
        <v>#N/A</v>
      </c>
      <c r="LD52" s="169" t="e">
        <f t="shared" si="110"/>
        <v>#N/A</v>
      </c>
      <c r="LE52" s="169" t="e">
        <f t="shared" si="110"/>
        <v>#N/A</v>
      </c>
      <c r="LF52" s="169" t="e">
        <f t="shared" si="110"/>
        <v>#N/A</v>
      </c>
      <c r="LG52" s="169" t="e">
        <f t="shared" si="110"/>
        <v>#N/A</v>
      </c>
      <c r="LH52" s="169" t="e">
        <f t="shared" si="110"/>
        <v>#N/A</v>
      </c>
      <c r="LI52" s="169" t="e">
        <f t="shared" si="110"/>
        <v>#N/A</v>
      </c>
      <c r="LJ52" s="169" t="e">
        <f t="shared" si="110"/>
        <v>#N/A</v>
      </c>
      <c r="LK52" s="169" t="e">
        <f t="shared" si="110"/>
        <v>#N/A</v>
      </c>
      <c r="LL52" s="169" t="e">
        <f t="shared" si="110"/>
        <v>#N/A</v>
      </c>
      <c r="LM52" s="169" t="e">
        <f t="shared" si="110"/>
        <v>#N/A</v>
      </c>
      <c r="LN52" s="169" t="e">
        <f t="shared" si="110"/>
        <v>#N/A</v>
      </c>
      <c r="LO52" s="169" t="e">
        <f t="shared" ref="LO52:MD67" si="118">IF(ISNONTEXT($R52),_xlfn.NORM.DIST(DV52,$N52,$R52,FALSE),NA())</f>
        <v>#N/A</v>
      </c>
      <c r="LP52" s="169" t="e">
        <f t="shared" si="118"/>
        <v>#N/A</v>
      </c>
      <c r="LQ52" s="169" t="e">
        <f t="shared" si="118"/>
        <v>#N/A</v>
      </c>
      <c r="LR52" s="169" t="e">
        <f t="shared" si="118"/>
        <v>#N/A</v>
      </c>
      <c r="LS52" s="169" t="e">
        <f t="shared" si="118"/>
        <v>#N/A</v>
      </c>
      <c r="LT52" s="169" t="e">
        <f t="shared" si="118"/>
        <v>#N/A</v>
      </c>
      <c r="LU52" s="169" t="e">
        <f t="shared" si="118"/>
        <v>#N/A</v>
      </c>
      <c r="LV52" s="169" t="e">
        <f t="shared" si="118"/>
        <v>#N/A</v>
      </c>
      <c r="LW52" s="169" t="e">
        <f t="shared" si="118"/>
        <v>#N/A</v>
      </c>
      <c r="LX52" s="169" t="e">
        <f t="shared" si="118"/>
        <v>#N/A</v>
      </c>
      <c r="LY52" s="169" t="e">
        <f t="shared" si="118"/>
        <v>#N/A</v>
      </c>
      <c r="LZ52" s="169" t="e">
        <f t="shared" si="118"/>
        <v>#N/A</v>
      </c>
      <c r="MA52" s="169" t="e">
        <f t="shared" si="118"/>
        <v>#N/A</v>
      </c>
      <c r="MB52" s="169" t="e">
        <f t="shared" si="118"/>
        <v>#N/A</v>
      </c>
      <c r="MC52" s="169" t="e">
        <f t="shared" si="118"/>
        <v>#N/A</v>
      </c>
      <c r="MD52" s="169" t="e">
        <f t="shared" si="118"/>
        <v>#N/A</v>
      </c>
      <c r="ME52" s="169" t="e">
        <f t="shared" ref="LQ52:MF67" si="119">IF(ISNONTEXT($R52),_xlfn.NORM.DIST(EL52,$N52,$R52,FALSE),NA())</f>
        <v>#N/A</v>
      </c>
      <c r="MF52" s="169" t="e">
        <f t="shared" si="111"/>
        <v>#N/A</v>
      </c>
      <c r="MG52" s="169" t="e">
        <f t="shared" si="111"/>
        <v>#N/A</v>
      </c>
      <c r="MH52" s="169" t="e">
        <f t="shared" si="111"/>
        <v>#N/A</v>
      </c>
      <c r="MI52" s="169" t="e">
        <f t="shared" si="111"/>
        <v>#N/A</v>
      </c>
      <c r="MJ52" s="169" t="e">
        <f t="shared" si="111"/>
        <v>#N/A</v>
      </c>
      <c r="MK52" s="169" t="e">
        <f t="shared" si="111"/>
        <v>#N/A</v>
      </c>
      <c r="ML52" s="169" t="e">
        <f t="shared" si="111"/>
        <v>#N/A</v>
      </c>
      <c r="MM52" s="169" t="e">
        <f t="shared" si="111"/>
        <v>#N/A</v>
      </c>
      <c r="MN52" s="169" t="e">
        <f t="shared" si="111"/>
        <v>#N/A</v>
      </c>
      <c r="MO52" s="169" t="e">
        <f t="shared" si="111"/>
        <v>#N/A</v>
      </c>
      <c r="MP52" s="169" t="e">
        <f t="shared" si="111"/>
        <v>#N/A</v>
      </c>
      <c r="MQ52" s="169" t="e">
        <f t="shared" si="111"/>
        <v>#N/A</v>
      </c>
      <c r="MR52" s="169" t="e">
        <f t="shared" si="111"/>
        <v>#N/A</v>
      </c>
      <c r="MS52" s="169" t="e">
        <f t="shared" si="111"/>
        <v>#N/A</v>
      </c>
      <c r="MT52" s="169" t="e">
        <f t="shared" si="111"/>
        <v>#N/A</v>
      </c>
      <c r="MU52" s="169" t="e">
        <f t="shared" si="111"/>
        <v>#N/A</v>
      </c>
      <c r="MV52" s="169" t="e">
        <f t="shared" ref="MV52:NK67" si="120">IF(ISNONTEXT($R52),_xlfn.NORM.DIST(FC52,$N52,$R52,FALSE),NA())</f>
        <v>#N/A</v>
      </c>
      <c r="MW52" s="169" t="e">
        <f t="shared" si="120"/>
        <v>#N/A</v>
      </c>
      <c r="MX52" s="169" t="e">
        <f t="shared" si="120"/>
        <v>#N/A</v>
      </c>
      <c r="MY52" s="169" t="e">
        <f t="shared" si="120"/>
        <v>#N/A</v>
      </c>
      <c r="MZ52" s="169" t="e">
        <f t="shared" si="120"/>
        <v>#N/A</v>
      </c>
      <c r="NA52" s="169" t="e">
        <f t="shared" si="120"/>
        <v>#N/A</v>
      </c>
      <c r="NB52" s="169" t="e">
        <f t="shared" si="120"/>
        <v>#N/A</v>
      </c>
      <c r="NC52" s="169" t="e">
        <f t="shared" si="120"/>
        <v>#N/A</v>
      </c>
      <c r="ND52" s="169" t="e">
        <f t="shared" si="120"/>
        <v>#N/A</v>
      </c>
      <c r="NE52" s="169" t="e">
        <f t="shared" si="120"/>
        <v>#N/A</v>
      </c>
      <c r="NF52" s="169" t="e">
        <f t="shared" si="120"/>
        <v>#N/A</v>
      </c>
      <c r="NG52" s="169" t="e">
        <f t="shared" si="120"/>
        <v>#N/A</v>
      </c>
      <c r="NH52" s="169" t="e">
        <f t="shared" si="120"/>
        <v>#N/A</v>
      </c>
      <c r="NI52" s="169" t="e">
        <f t="shared" si="120"/>
        <v>#N/A</v>
      </c>
      <c r="NJ52" s="169" t="e">
        <f t="shared" si="120"/>
        <v>#N/A</v>
      </c>
      <c r="NK52" s="169" t="e">
        <f t="shared" si="120"/>
        <v>#N/A</v>
      </c>
      <c r="NL52" s="169" t="e">
        <f t="shared" si="112"/>
        <v>#N/A</v>
      </c>
      <c r="NM52" s="169" t="e">
        <f t="shared" si="112"/>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ref="OA52:OP67" si="121">IF(ISNONTEXT($R52),_xlfn.NORM.DIST(GH52,$N52,$R52,FALSE),NA())</f>
        <v>#N/A</v>
      </c>
      <c r="OB52" s="169" t="e">
        <f t="shared" si="121"/>
        <v>#N/A</v>
      </c>
      <c r="OC52" s="169" t="e">
        <f t="shared" si="121"/>
        <v>#N/A</v>
      </c>
      <c r="OD52" s="169" t="e">
        <f t="shared" si="121"/>
        <v>#N/A</v>
      </c>
      <c r="OE52" s="169" t="e">
        <f t="shared" si="121"/>
        <v>#N/A</v>
      </c>
      <c r="OF52" s="169" t="e">
        <f t="shared" si="121"/>
        <v>#N/A</v>
      </c>
      <c r="OG52" s="169" t="e">
        <f t="shared" si="121"/>
        <v>#N/A</v>
      </c>
      <c r="OH52" s="169" t="e">
        <f t="shared" si="121"/>
        <v>#N/A</v>
      </c>
      <c r="OI52" s="169" t="e">
        <f t="shared" si="121"/>
        <v>#N/A</v>
      </c>
      <c r="OJ52" s="169" t="e">
        <f t="shared" si="121"/>
        <v>#N/A</v>
      </c>
      <c r="OK52" s="169" t="e">
        <f t="shared" si="121"/>
        <v>#N/A</v>
      </c>
      <c r="OL52" s="169" t="e">
        <f t="shared" si="121"/>
        <v>#N/A</v>
      </c>
      <c r="OM52" s="169" t="e">
        <f t="shared" si="121"/>
        <v>#N/A</v>
      </c>
      <c r="ON52" s="169" t="e">
        <f t="shared" si="121"/>
        <v>#N/A</v>
      </c>
      <c r="OO52" s="169" t="e">
        <f t="shared" si="121"/>
        <v>#N/A</v>
      </c>
      <c r="OP52" s="169" t="e">
        <f t="shared" si="121"/>
        <v>#N/A</v>
      </c>
      <c r="OQ52" s="169" t="e">
        <f t="shared" ref="OC52:OR67" si="122">IF(ISNONTEXT($R52),_xlfn.NORM.DIST(GX52,$N52,$R52,FALSE),NA())</f>
        <v>#N/A</v>
      </c>
      <c r="OR52" s="169" t="e">
        <f t="shared" si="113"/>
        <v>#N/A</v>
      </c>
      <c r="OS52" s="169" t="e">
        <f t="shared" si="113"/>
        <v>#N/A</v>
      </c>
      <c r="OT52" s="169" t="e">
        <f t="shared" si="113"/>
        <v>#N/A</v>
      </c>
      <c r="OU52" s="169" t="e">
        <f t="shared" si="113"/>
        <v>#N/A</v>
      </c>
      <c r="OV52" s="169" t="e">
        <f t="shared" si="113"/>
        <v>#N/A</v>
      </c>
      <c r="OW52" s="169" t="e">
        <f t="shared" si="113"/>
        <v>#N/A</v>
      </c>
      <c r="OX52" s="169" t="e">
        <f t="shared" si="113"/>
        <v>#N/A</v>
      </c>
      <c r="OY52" s="169" t="e">
        <f t="shared" si="113"/>
        <v>#N/A</v>
      </c>
      <c r="OZ52" s="169" t="e">
        <f t="shared" si="113"/>
        <v>#N/A</v>
      </c>
      <c r="PA52" s="169" t="e">
        <f t="shared" si="113"/>
        <v>#N/A</v>
      </c>
      <c r="PB52" s="169" t="e">
        <f t="shared" si="113"/>
        <v>#N/A</v>
      </c>
      <c r="PC52" s="169" t="e">
        <f t="shared" si="113"/>
        <v>#N/A</v>
      </c>
      <c r="PD52" s="169" t="e">
        <f t="shared" si="113"/>
        <v>#N/A</v>
      </c>
      <c r="PE52" s="169" t="e">
        <f t="shared" si="113"/>
        <v>#N/A</v>
      </c>
      <c r="PF52" s="169" t="e">
        <f t="shared" si="113"/>
        <v>#N/A</v>
      </c>
      <c r="PG52" s="169" t="e">
        <f t="shared" si="113"/>
        <v>#N/A</v>
      </c>
      <c r="PH52" s="169" t="e">
        <f t="shared" ref="PH52:PO67" si="123">IF(ISNONTEXT($R52),_xlfn.NORM.DIST(HO52,$N52,$R52,FALSE),NA())</f>
        <v>#N/A</v>
      </c>
      <c r="PI52" s="169" t="e">
        <f t="shared" si="123"/>
        <v>#N/A</v>
      </c>
      <c r="PJ52" s="169" t="e">
        <f t="shared" si="123"/>
        <v>#N/A</v>
      </c>
      <c r="PK52" s="169" t="e">
        <f t="shared" si="123"/>
        <v>#N/A</v>
      </c>
      <c r="PL52" s="169" t="e">
        <f t="shared" si="123"/>
        <v>#N/A</v>
      </c>
      <c r="PM52" s="169" t="e">
        <f t="shared" si="123"/>
        <v>#N/A</v>
      </c>
      <c r="PN52" s="169" t="e">
        <f t="shared" si="123"/>
        <v>#N/A</v>
      </c>
      <c r="PO52" s="169" t="e">
        <f t="shared" si="123"/>
        <v>#N/A</v>
      </c>
    </row>
    <row r="53" spans="1:431" hidden="1" x14ac:dyDescent="0.75">
      <c r="A53" s="390"/>
      <c r="B53" s="396" t="str">
        <f>IF($R53="","",ROUND(_xlfn.NORM.INV(ABS(VLOOKUP($T$1,VLookups!$A$43:$B$44,2,FALSE)-B$2),$N53,$R53),0))</f>
        <v/>
      </c>
      <c r="C53" s="403" t="str">
        <f>IF(OR(D52="",B53=""),"",WORKDAY(C52,B52,$B$109:$B$148))</f>
        <v/>
      </c>
      <c r="D53" s="404" t="str">
        <f>IFERROR(IF(B53="","",WORKDAY(C53,B53-1,$B$109:$B$148)),"")</f>
        <v/>
      </c>
      <c r="E53" s="109"/>
      <c r="F53" s="117"/>
      <c r="G53" s="122" t="str">
        <f t="shared" si="30"/>
        <v/>
      </c>
      <c r="H53" s="95"/>
      <c r="I53" s="122" t="str">
        <f t="shared" si="31"/>
        <v/>
      </c>
      <c r="J53" s="117"/>
      <c r="K53" s="110"/>
      <c r="L53" s="124" t="str">
        <f t="shared" si="0"/>
        <v/>
      </c>
      <c r="M53" s="124" t="str">
        <f t="shared" si="1"/>
        <v/>
      </c>
      <c r="N53" s="73" t="str">
        <f t="shared" si="32"/>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0"/>
        <v/>
      </c>
      <c r="AE53" s="49" t="str">
        <f t="shared" si="100"/>
        <v/>
      </c>
      <c r="AF53" s="49" t="str">
        <f t="shared" si="100"/>
        <v/>
      </c>
      <c r="AG53" s="49" t="str">
        <f t="shared" si="100"/>
        <v/>
      </c>
      <c r="AH53" s="49" t="str">
        <f t="shared" si="100"/>
        <v/>
      </c>
      <c r="AI53" s="49" t="str">
        <f t="shared" si="100"/>
        <v/>
      </c>
      <c r="AJ53" s="49" t="str">
        <f t="shared" si="100"/>
        <v/>
      </c>
      <c r="AK53" s="49" t="str">
        <f t="shared" si="100"/>
        <v/>
      </c>
      <c r="AL53" s="49" t="str">
        <f t="shared" si="100"/>
        <v/>
      </c>
      <c r="AM53" s="49" t="str">
        <f t="shared" si="100"/>
        <v/>
      </c>
      <c r="AN53" s="49" t="str">
        <f t="shared" si="100"/>
        <v/>
      </c>
      <c r="AO53" s="49" t="str">
        <f t="shared" si="100"/>
        <v/>
      </c>
      <c r="AP53" s="49" t="str">
        <f t="shared" si="100"/>
        <v/>
      </c>
      <c r="AQ53" s="49" t="str">
        <f t="shared" si="100"/>
        <v/>
      </c>
      <c r="AR53" s="49" t="str">
        <f t="shared" si="100"/>
        <v/>
      </c>
      <c r="AS53" s="49" t="str">
        <f t="shared" si="100"/>
        <v/>
      </c>
      <c r="AT53" s="49" t="str">
        <f t="shared" si="96"/>
        <v/>
      </c>
      <c r="AU53" s="49" t="str">
        <f t="shared" si="96"/>
        <v/>
      </c>
      <c r="AV53" s="49" t="str">
        <f t="shared" si="96"/>
        <v/>
      </c>
      <c r="AW53" s="49" t="str">
        <f t="shared" si="96"/>
        <v/>
      </c>
      <c r="AX53" s="49" t="str">
        <f t="shared" si="96"/>
        <v/>
      </c>
      <c r="AY53" s="49" t="str">
        <f t="shared" si="96"/>
        <v/>
      </c>
      <c r="AZ53" s="49" t="str">
        <f t="shared" si="96"/>
        <v/>
      </c>
      <c r="BA53" s="49" t="str">
        <f t="shared" si="96"/>
        <v/>
      </c>
      <c r="BB53" s="49" t="str">
        <f t="shared" si="96"/>
        <v/>
      </c>
      <c r="BC53" s="49" t="str">
        <f t="shared" si="96"/>
        <v/>
      </c>
      <c r="BD53" s="49" t="str">
        <f t="shared" si="96"/>
        <v/>
      </c>
      <c r="BE53" s="49" t="str">
        <f t="shared" si="96"/>
        <v/>
      </c>
      <c r="BF53" s="49" t="str">
        <f t="shared" si="96"/>
        <v/>
      </c>
      <c r="BG53" s="49" t="str">
        <f t="shared" si="96"/>
        <v/>
      </c>
      <c r="BH53" s="49" t="str">
        <f t="shared" si="96"/>
        <v/>
      </c>
      <c r="BI53" s="49" t="str">
        <f t="shared" si="97"/>
        <v/>
      </c>
      <c r="BJ53" s="49" t="str">
        <f t="shared" si="97"/>
        <v/>
      </c>
      <c r="BK53" s="49" t="str">
        <f t="shared" si="97"/>
        <v/>
      </c>
      <c r="BL53" s="49" t="str">
        <f t="shared" si="97"/>
        <v/>
      </c>
      <c r="BM53" s="49" t="str">
        <f t="shared" si="97"/>
        <v/>
      </c>
      <c r="BN53" s="49" t="str">
        <f t="shared" si="97"/>
        <v/>
      </c>
      <c r="BO53" s="49" t="str">
        <f t="shared" si="97"/>
        <v/>
      </c>
      <c r="BP53" s="49" t="str">
        <f t="shared" si="97"/>
        <v/>
      </c>
      <c r="BQ53" s="49" t="str">
        <f t="shared" si="97"/>
        <v/>
      </c>
      <c r="BR53" s="49" t="str">
        <f t="shared" si="97"/>
        <v/>
      </c>
      <c r="BS53" s="49" t="str">
        <f t="shared" si="97"/>
        <v/>
      </c>
      <c r="BT53" s="49" t="str">
        <f t="shared" si="97"/>
        <v/>
      </c>
      <c r="BU53" s="49" t="str">
        <f t="shared" si="97"/>
        <v/>
      </c>
      <c r="BV53" s="49" t="str">
        <f t="shared" si="97"/>
        <v/>
      </c>
      <c r="BW53" s="49" t="str">
        <f t="shared" si="97"/>
        <v/>
      </c>
      <c r="BX53" s="49" t="str">
        <f t="shared" si="97"/>
        <v/>
      </c>
      <c r="BY53" s="49" t="str">
        <f t="shared" si="95"/>
        <v/>
      </c>
      <c r="BZ53" s="49" t="str">
        <f t="shared" si="95"/>
        <v/>
      </c>
      <c r="CA53" s="49" t="str">
        <f t="shared" si="95"/>
        <v/>
      </c>
      <c r="CB53" s="49" t="str">
        <f t="shared" si="95"/>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8"/>
        <v/>
      </c>
      <c r="CK53" s="49" t="str">
        <f t="shared" si="98"/>
        <v/>
      </c>
      <c r="CL53" s="49" t="str">
        <f t="shared" si="98"/>
        <v/>
      </c>
      <c r="CM53" s="49" t="str">
        <f t="shared" si="98"/>
        <v/>
      </c>
      <c r="CN53" s="49" t="str">
        <f t="shared" si="98"/>
        <v/>
      </c>
      <c r="CO53" s="49" t="str">
        <f t="shared" si="98"/>
        <v/>
      </c>
      <c r="CP53" s="49" t="str">
        <f t="shared" si="98"/>
        <v/>
      </c>
      <c r="CQ53" s="49" t="str">
        <f t="shared" si="98"/>
        <v/>
      </c>
      <c r="CR53" s="49" t="str">
        <f t="shared" si="98"/>
        <v/>
      </c>
      <c r="CS53" s="49" t="str">
        <f t="shared" si="98"/>
        <v/>
      </c>
      <c r="CT53" s="49" t="str">
        <f t="shared" si="98"/>
        <v/>
      </c>
      <c r="CU53" s="49" t="str">
        <f t="shared" si="98"/>
        <v/>
      </c>
      <c r="CV53" s="49" t="str">
        <f t="shared" si="98"/>
        <v/>
      </c>
      <c r="CW53" s="49" t="str">
        <f t="shared" si="98"/>
        <v/>
      </c>
      <c r="CX53" s="49" t="str">
        <f t="shared" si="98"/>
        <v/>
      </c>
      <c r="CY53" s="49" t="str">
        <f t="shared" si="98"/>
        <v/>
      </c>
      <c r="CZ53" s="49" t="str">
        <f t="shared" si="99"/>
        <v/>
      </c>
      <c r="DA53" s="49" t="str">
        <f t="shared" si="99"/>
        <v/>
      </c>
      <c r="DB53" s="49" t="str">
        <f t="shared" si="99"/>
        <v/>
      </c>
      <c r="DC53" s="49" t="str">
        <f t="shared" si="99"/>
        <v/>
      </c>
      <c r="DD53" s="49" t="str">
        <f t="shared" si="99"/>
        <v/>
      </c>
      <c r="DE53" s="49" t="str">
        <f t="shared" si="99"/>
        <v/>
      </c>
      <c r="DF53" s="49" t="str">
        <f t="shared" si="99"/>
        <v/>
      </c>
      <c r="DG53" s="49" t="str">
        <f t="shared" si="99"/>
        <v/>
      </c>
      <c r="DH53" s="49" t="str">
        <f t="shared" si="99"/>
        <v/>
      </c>
      <c r="DI53" s="49" t="str">
        <f t="shared" si="99"/>
        <v/>
      </c>
      <c r="DJ53" s="49" t="str">
        <f t="shared" si="99"/>
        <v/>
      </c>
      <c r="DK53" s="49" t="str">
        <f t="shared" si="99"/>
        <v/>
      </c>
      <c r="DL53" s="49" t="str">
        <f t="shared" si="99"/>
        <v/>
      </c>
      <c r="DM53" s="49" t="str">
        <f t="shared" si="99"/>
        <v/>
      </c>
      <c r="DN53" s="49" t="str">
        <f t="shared" si="99"/>
        <v/>
      </c>
      <c r="DO53" s="49" t="str">
        <f t="shared" si="99"/>
        <v/>
      </c>
      <c r="DP53" s="49" t="str">
        <f t="shared" si="114"/>
        <v/>
      </c>
      <c r="DQ53" s="49" t="str">
        <f t="shared" si="114"/>
        <v/>
      </c>
      <c r="DR53" s="49" t="str">
        <f t="shared" si="114"/>
        <v/>
      </c>
      <c r="DS53" s="49" t="str">
        <f t="shared" si="114"/>
        <v/>
      </c>
      <c r="DT53" s="49" t="str">
        <f t="shared" si="114"/>
        <v/>
      </c>
      <c r="DU53" s="49" t="str">
        <f t="shared" si="114"/>
        <v/>
      </c>
      <c r="DV53" s="49" t="str">
        <f t="shared" si="114"/>
        <v/>
      </c>
      <c r="DW53" s="49" t="str">
        <f t="shared" si="114"/>
        <v/>
      </c>
      <c r="DX53" s="49" t="str">
        <f t="shared" si="114"/>
        <v/>
      </c>
      <c r="DY53" s="49" t="str">
        <f t="shared" si="114"/>
        <v/>
      </c>
      <c r="DZ53" s="183" t="str">
        <f t="shared" si="35"/>
        <v/>
      </c>
      <c r="EA53" s="49" t="str">
        <f t="shared" si="94"/>
        <v/>
      </c>
      <c r="EB53" s="49" t="str">
        <f t="shared" si="94"/>
        <v/>
      </c>
      <c r="EC53" s="49" t="str">
        <f t="shared" si="94"/>
        <v/>
      </c>
      <c r="ED53" s="49" t="str">
        <f t="shared" si="94"/>
        <v/>
      </c>
      <c r="EE53" s="49" t="str">
        <f t="shared" si="94"/>
        <v/>
      </c>
      <c r="EF53" s="49" t="str">
        <f t="shared" si="94"/>
        <v/>
      </c>
      <c r="EG53" s="49" t="str">
        <f t="shared" si="94"/>
        <v/>
      </c>
      <c r="EH53" s="49" t="str">
        <f t="shared" si="94"/>
        <v/>
      </c>
      <c r="EI53" s="49" t="str">
        <f t="shared" si="94"/>
        <v/>
      </c>
      <c r="EJ53" s="49" t="str">
        <f t="shared" si="94"/>
        <v/>
      </c>
      <c r="EK53" s="49" t="str">
        <f t="shared" si="94"/>
        <v/>
      </c>
      <c r="EL53" s="49" t="str">
        <f t="shared" si="94"/>
        <v/>
      </c>
      <c r="EM53" s="49" t="str">
        <f t="shared" si="94"/>
        <v/>
      </c>
      <c r="EN53" s="49" t="str">
        <f t="shared" si="94"/>
        <v/>
      </c>
      <c r="EO53" s="49" t="str">
        <f t="shared" si="94"/>
        <v/>
      </c>
      <c r="EP53" s="49" t="str">
        <f t="shared" si="84"/>
        <v/>
      </c>
      <c r="EQ53" s="49" t="str">
        <f t="shared" si="84"/>
        <v/>
      </c>
      <c r="ER53" s="49" t="str">
        <f t="shared" si="84"/>
        <v/>
      </c>
      <c r="ES53" s="49" t="str">
        <f t="shared" si="84"/>
        <v/>
      </c>
      <c r="ET53" s="49" t="str">
        <f t="shared" si="84"/>
        <v/>
      </c>
      <c r="EU53" s="49" t="str">
        <f t="shared" si="84"/>
        <v/>
      </c>
      <c r="EV53" s="49" t="str">
        <f t="shared" si="84"/>
        <v/>
      </c>
      <c r="EW53" s="49" t="str">
        <f t="shared" si="84"/>
        <v/>
      </c>
      <c r="EX53" s="49" t="str">
        <f t="shared" si="84"/>
        <v/>
      </c>
      <c r="EY53" s="49" t="str">
        <f t="shared" si="84"/>
        <v/>
      </c>
      <c r="EZ53" s="49" t="str">
        <f t="shared" si="84"/>
        <v/>
      </c>
      <c r="FA53" s="49" t="str">
        <f t="shared" si="84"/>
        <v/>
      </c>
      <c r="FB53" s="49" t="str">
        <f t="shared" si="84"/>
        <v/>
      </c>
      <c r="FC53" s="49" t="str">
        <f t="shared" si="84"/>
        <v/>
      </c>
      <c r="FD53" s="49" t="str">
        <f t="shared" si="84"/>
        <v/>
      </c>
      <c r="FE53" s="49" t="str">
        <f t="shared" ref="FE53:FT87" si="124">IF(ISNONTEXT($AC53),FD53+$AC53,"")</f>
        <v/>
      </c>
      <c r="FF53" s="49" t="str">
        <f t="shared" si="115"/>
        <v/>
      </c>
      <c r="FG53" s="49" t="str">
        <f t="shared" si="115"/>
        <v/>
      </c>
      <c r="FH53" s="49" t="str">
        <f t="shared" si="115"/>
        <v/>
      </c>
      <c r="FI53" s="49" t="str">
        <f t="shared" si="115"/>
        <v/>
      </c>
      <c r="FJ53" s="49" t="str">
        <f t="shared" si="115"/>
        <v/>
      </c>
      <c r="FK53" s="49" t="str">
        <f t="shared" si="115"/>
        <v/>
      </c>
      <c r="FL53" s="49" t="str">
        <f t="shared" si="115"/>
        <v/>
      </c>
      <c r="FM53" s="49" t="str">
        <f t="shared" si="115"/>
        <v/>
      </c>
      <c r="FN53" s="49" t="str">
        <f t="shared" si="115"/>
        <v/>
      </c>
      <c r="FO53" s="49" t="str">
        <f t="shared" si="115"/>
        <v/>
      </c>
      <c r="FP53" s="49" t="str">
        <f t="shared" si="115"/>
        <v/>
      </c>
      <c r="FQ53" s="49" t="str">
        <f t="shared" si="104"/>
        <v/>
      </c>
      <c r="FR53" s="49" t="str">
        <f t="shared" si="104"/>
        <v/>
      </c>
      <c r="FS53" s="49" t="str">
        <f t="shared" si="104"/>
        <v/>
      </c>
      <c r="FT53" s="49" t="str">
        <f t="shared" si="104"/>
        <v/>
      </c>
      <c r="FU53" s="49" t="str">
        <f t="shared" si="104"/>
        <v/>
      </c>
      <c r="FV53" s="49" t="str">
        <f t="shared" si="104"/>
        <v/>
      </c>
      <c r="FW53" s="49" t="str">
        <f t="shared" si="104"/>
        <v/>
      </c>
      <c r="FX53" s="49" t="str">
        <f t="shared" si="104"/>
        <v/>
      </c>
      <c r="FY53" s="49" t="str">
        <f t="shared" si="104"/>
        <v/>
      </c>
      <c r="FZ53" s="49" t="str">
        <f t="shared" si="104"/>
        <v/>
      </c>
      <c r="GA53" s="49" t="str">
        <f t="shared" si="104"/>
        <v/>
      </c>
      <c r="GB53" s="49" t="str">
        <f t="shared" si="104"/>
        <v/>
      </c>
      <c r="GC53" s="49" t="str">
        <f t="shared" si="104"/>
        <v/>
      </c>
      <c r="GD53" s="49" t="str">
        <f t="shared" si="104"/>
        <v/>
      </c>
      <c r="GE53" s="49" t="str">
        <f t="shared" si="104"/>
        <v/>
      </c>
      <c r="GF53" s="49" t="str">
        <f t="shared" si="104"/>
        <v/>
      </c>
      <c r="GG53" s="49" t="str">
        <f t="shared" si="105"/>
        <v/>
      </c>
      <c r="GH53" s="49" t="str">
        <f t="shared" si="105"/>
        <v/>
      </c>
      <c r="GI53" s="49" t="str">
        <f t="shared" si="105"/>
        <v/>
      </c>
      <c r="GJ53" s="49" t="str">
        <f t="shared" si="105"/>
        <v/>
      </c>
      <c r="GK53" s="49" t="str">
        <f t="shared" si="105"/>
        <v/>
      </c>
      <c r="GL53" s="49" t="str">
        <f t="shared" si="105"/>
        <v/>
      </c>
      <c r="GM53" s="49" t="str">
        <f t="shared" si="105"/>
        <v/>
      </c>
      <c r="GN53" s="49" t="str">
        <f t="shared" si="105"/>
        <v/>
      </c>
      <c r="GO53" s="49" t="str">
        <f t="shared" si="105"/>
        <v/>
      </c>
      <c r="GP53" s="49" t="str">
        <f t="shared" si="105"/>
        <v/>
      </c>
      <c r="GQ53" s="49" t="str">
        <f t="shared" si="105"/>
        <v/>
      </c>
      <c r="GR53" s="49" t="str">
        <f t="shared" si="105"/>
        <v/>
      </c>
      <c r="GS53" s="49" t="str">
        <f t="shared" si="105"/>
        <v/>
      </c>
      <c r="GT53" s="49" t="str">
        <f t="shared" si="105"/>
        <v/>
      </c>
      <c r="GU53" s="49" t="str">
        <f t="shared" si="105"/>
        <v/>
      </c>
      <c r="GV53" s="49" t="str">
        <f t="shared" si="105"/>
        <v/>
      </c>
      <c r="GW53" s="49" t="str">
        <f t="shared" si="106"/>
        <v/>
      </c>
      <c r="GX53" s="49" t="str">
        <f t="shared" si="106"/>
        <v/>
      </c>
      <c r="GY53" s="49" t="str">
        <f t="shared" si="106"/>
        <v/>
      </c>
      <c r="GZ53" s="49" t="str">
        <f t="shared" si="106"/>
        <v/>
      </c>
      <c r="HA53" s="49" t="str">
        <f t="shared" si="106"/>
        <v/>
      </c>
      <c r="HB53" s="49" t="str">
        <f t="shared" si="106"/>
        <v/>
      </c>
      <c r="HC53" s="49" t="str">
        <f t="shared" si="106"/>
        <v/>
      </c>
      <c r="HD53" s="49" t="str">
        <f t="shared" si="106"/>
        <v/>
      </c>
      <c r="HE53" s="49" t="str">
        <f t="shared" si="106"/>
        <v/>
      </c>
      <c r="HF53" s="49" t="str">
        <f t="shared" si="106"/>
        <v/>
      </c>
      <c r="HG53" s="49" t="str">
        <f t="shared" si="106"/>
        <v/>
      </c>
      <c r="HH53" s="49" t="str">
        <f t="shared" si="106"/>
        <v/>
      </c>
      <c r="HI53" s="49" t="str">
        <f t="shared" si="106"/>
        <v/>
      </c>
      <c r="HJ53" s="49" t="str">
        <f t="shared" si="106"/>
        <v/>
      </c>
      <c r="HK53" s="49" t="str">
        <f t="shared" si="106"/>
        <v/>
      </c>
      <c r="HL53" s="49" t="str">
        <f t="shared" si="106"/>
        <v/>
      </c>
      <c r="HM53" s="49" t="str">
        <f t="shared" si="107"/>
        <v/>
      </c>
      <c r="HN53" s="49" t="str">
        <f t="shared" si="107"/>
        <v/>
      </c>
      <c r="HO53" s="49" t="str">
        <f t="shared" si="107"/>
        <v/>
      </c>
      <c r="HP53" s="49" t="str">
        <f t="shared" si="75"/>
        <v/>
      </c>
      <c r="HQ53" s="49" t="str">
        <f t="shared" si="75"/>
        <v/>
      </c>
      <c r="HR53" s="49" t="str">
        <f t="shared" si="44"/>
        <v/>
      </c>
      <c r="HS53" s="49" t="str">
        <f t="shared" si="16"/>
        <v/>
      </c>
      <c r="HT53" s="49" t="str">
        <f t="shared" si="16"/>
        <v/>
      </c>
      <c r="HU53" s="49" t="str">
        <f t="shared" si="16"/>
        <v/>
      </c>
      <c r="HV53" s="49" t="str">
        <f t="shared" si="16"/>
        <v/>
      </c>
      <c r="HW53" s="169" t="e">
        <f t="shared" si="102"/>
        <v>#N/A</v>
      </c>
      <c r="HX53" s="169" t="e">
        <f t="shared" si="102"/>
        <v>#N/A</v>
      </c>
      <c r="HY53" s="169" t="e">
        <f t="shared" si="102"/>
        <v>#N/A</v>
      </c>
      <c r="HZ53" s="169" t="e">
        <f t="shared" si="102"/>
        <v>#N/A</v>
      </c>
      <c r="IA53" s="169" t="e">
        <f t="shared" si="101"/>
        <v>#N/A</v>
      </c>
      <c r="IB53" s="169" t="e">
        <f t="shared" si="101"/>
        <v>#N/A</v>
      </c>
      <c r="IC53" s="169" t="e">
        <f t="shared" si="101"/>
        <v>#N/A</v>
      </c>
      <c r="ID53" s="169" t="e">
        <f t="shared" si="101"/>
        <v>#N/A</v>
      </c>
      <c r="IE53" s="169" t="e">
        <f t="shared" si="101"/>
        <v>#N/A</v>
      </c>
      <c r="IF53" s="169" t="e">
        <f t="shared" si="101"/>
        <v>#N/A</v>
      </c>
      <c r="IG53" s="169" t="e">
        <f t="shared" si="101"/>
        <v>#N/A</v>
      </c>
      <c r="IH53" s="169" t="e">
        <f t="shared" si="101"/>
        <v>#N/A</v>
      </c>
      <c r="II53" s="169" t="e">
        <f t="shared" si="101"/>
        <v>#N/A</v>
      </c>
      <c r="IJ53" s="169" t="e">
        <f t="shared" si="101"/>
        <v>#N/A</v>
      </c>
      <c r="IK53" s="169" t="e">
        <f t="shared" si="101"/>
        <v>#N/A</v>
      </c>
      <c r="IL53" s="169" t="e">
        <f t="shared" si="101"/>
        <v>#N/A</v>
      </c>
      <c r="IM53" s="169" t="e">
        <f t="shared" si="101"/>
        <v>#N/A</v>
      </c>
      <c r="IN53" s="169" t="e">
        <f t="shared" si="101"/>
        <v>#N/A</v>
      </c>
      <c r="IO53" s="169" t="e">
        <f t="shared" si="101"/>
        <v>#N/A</v>
      </c>
      <c r="IP53" s="169" t="e">
        <f t="shared" si="108"/>
        <v>#N/A</v>
      </c>
      <c r="IQ53" s="169" t="e">
        <f t="shared" si="108"/>
        <v>#N/A</v>
      </c>
      <c r="IR53" s="169" t="e">
        <f t="shared" si="108"/>
        <v>#N/A</v>
      </c>
      <c r="IS53" s="169" t="e">
        <f t="shared" si="108"/>
        <v>#N/A</v>
      </c>
      <c r="IT53" s="169" t="e">
        <f t="shared" si="108"/>
        <v>#N/A</v>
      </c>
      <c r="IU53" s="169" t="e">
        <f t="shared" si="108"/>
        <v>#N/A</v>
      </c>
      <c r="IV53" s="169" t="e">
        <f t="shared" si="108"/>
        <v>#N/A</v>
      </c>
      <c r="IW53" s="169" t="e">
        <f t="shared" si="108"/>
        <v>#N/A</v>
      </c>
      <c r="IX53" s="169" t="e">
        <f t="shared" si="108"/>
        <v>#N/A</v>
      </c>
      <c r="IY53" s="169" t="e">
        <f t="shared" si="108"/>
        <v>#N/A</v>
      </c>
      <c r="IZ53" s="169" t="e">
        <f t="shared" si="108"/>
        <v>#N/A</v>
      </c>
      <c r="JA53" s="169" t="e">
        <f t="shared" si="108"/>
        <v>#N/A</v>
      </c>
      <c r="JB53" s="169" t="e">
        <f t="shared" si="108"/>
        <v>#N/A</v>
      </c>
      <c r="JC53" s="169" t="e">
        <f t="shared" si="108"/>
        <v>#N/A</v>
      </c>
      <c r="JD53" s="169" t="e">
        <f t="shared" si="108"/>
        <v>#N/A</v>
      </c>
      <c r="JE53" s="169" t="e">
        <f t="shared" si="116"/>
        <v>#N/A</v>
      </c>
      <c r="JF53" s="169" t="e">
        <f t="shared" si="116"/>
        <v>#N/A</v>
      </c>
      <c r="JG53" s="169" t="e">
        <f t="shared" si="116"/>
        <v>#N/A</v>
      </c>
      <c r="JH53" s="169" t="e">
        <f t="shared" si="116"/>
        <v>#N/A</v>
      </c>
      <c r="JI53" s="169" t="e">
        <f t="shared" si="116"/>
        <v>#N/A</v>
      </c>
      <c r="JJ53" s="169" t="e">
        <f t="shared" si="116"/>
        <v>#N/A</v>
      </c>
      <c r="JK53" s="169" t="e">
        <f t="shared" si="116"/>
        <v>#N/A</v>
      </c>
      <c r="JL53" s="169" t="e">
        <f t="shared" si="116"/>
        <v>#N/A</v>
      </c>
      <c r="JM53" s="169" t="e">
        <f t="shared" si="116"/>
        <v>#N/A</v>
      </c>
      <c r="JN53" s="169" t="e">
        <f t="shared" si="116"/>
        <v>#N/A</v>
      </c>
      <c r="JO53" s="169" t="e">
        <f t="shared" si="116"/>
        <v>#N/A</v>
      </c>
      <c r="JP53" s="169" t="e">
        <f t="shared" si="116"/>
        <v>#N/A</v>
      </c>
      <c r="JQ53" s="169" t="e">
        <f t="shared" si="116"/>
        <v>#N/A</v>
      </c>
      <c r="JR53" s="169" t="e">
        <f t="shared" si="116"/>
        <v>#N/A</v>
      </c>
      <c r="JS53" s="169" t="e">
        <f t="shared" si="116"/>
        <v>#N/A</v>
      </c>
      <c r="JT53" s="169" t="e">
        <f t="shared" si="109"/>
        <v>#N/A</v>
      </c>
      <c r="JU53" s="169" t="e">
        <f t="shared" si="109"/>
        <v>#N/A</v>
      </c>
      <c r="JV53" s="169" t="e">
        <f t="shared" si="109"/>
        <v>#N/A</v>
      </c>
      <c r="JW53" s="169" t="e">
        <f t="shared" si="109"/>
        <v>#N/A</v>
      </c>
      <c r="JX53" s="169" t="e">
        <f t="shared" si="109"/>
        <v>#N/A</v>
      </c>
      <c r="JY53" s="169" t="e">
        <f t="shared" si="109"/>
        <v>#N/A</v>
      </c>
      <c r="JZ53" s="169" t="e">
        <f t="shared" si="109"/>
        <v>#N/A</v>
      </c>
      <c r="KA53" s="169" t="e">
        <f t="shared" si="109"/>
        <v>#N/A</v>
      </c>
      <c r="KB53" s="169" t="e">
        <f t="shared" si="109"/>
        <v>#N/A</v>
      </c>
      <c r="KC53" s="169" t="e">
        <f t="shared" si="109"/>
        <v>#N/A</v>
      </c>
      <c r="KD53" s="169" t="e">
        <f t="shared" si="109"/>
        <v>#N/A</v>
      </c>
      <c r="KE53" s="169" t="e">
        <f t="shared" si="109"/>
        <v>#N/A</v>
      </c>
      <c r="KF53" s="169" t="e">
        <f t="shared" si="109"/>
        <v>#N/A</v>
      </c>
      <c r="KG53" s="169" t="e">
        <f t="shared" si="109"/>
        <v>#N/A</v>
      </c>
      <c r="KH53" s="169" t="e">
        <f t="shared" si="109"/>
        <v>#N/A</v>
      </c>
      <c r="KI53" s="169" t="e">
        <f t="shared" si="109"/>
        <v>#N/A</v>
      </c>
      <c r="KJ53" s="169" t="e">
        <f t="shared" si="117"/>
        <v>#N/A</v>
      </c>
      <c r="KK53" s="169" t="e">
        <f t="shared" si="117"/>
        <v>#N/A</v>
      </c>
      <c r="KL53" s="169" t="e">
        <f t="shared" si="117"/>
        <v>#N/A</v>
      </c>
      <c r="KM53" s="169" t="e">
        <f t="shared" si="117"/>
        <v>#N/A</v>
      </c>
      <c r="KN53" s="169" t="e">
        <f t="shared" si="117"/>
        <v>#N/A</v>
      </c>
      <c r="KO53" s="169" t="e">
        <f t="shared" si="117"/>
        <v>#N/A</v>
      </c>
      <c r="KP53" s="169" t="e">
        <f t="shared" si="117"/>
        <v>#N/A</v>
      </c>
      <c r="KQ53" s="169" t="e">
        <f t="shared" si="117"/>
        <v>#N/A</v>
      </c>
      <c r="KR53" s="169" t="e">
        <f t="shared" si="117"/>
        <v>#N/A</v>
      </c>
      <c r="KS53" s="169" t="e">
        <f t="shared" si="117"/>
        <v>#N/A</v>
      </c>
      <c r="KT53" s="169" t="e">
        <f t="shared" si="117"/>
        <v>#N/A</v>
      </c>
      <c r="KU53" s="169" t="e">
        <f t="shared" si="117"/>
        <v>#N/A</v>
      </c>
      <c r="KV53" s="169" t="e">
        <f t="shared" si="117"/>
        <v>#N/A</v>
      </c>
      <c r="KW53" s="169" t="e">
        <f t="shared" si="117"/>
        <v>#N/A</v>
      </c>
      <c r="KX53" s="169" t="e">
        <f t="shared" si="117"/>
        <v>#N/A</v>
      </c>
      <c r="KY53" s="169" t="e">
        <f t="shared" si="117"/>
        <v>#N/A</v>
      </c>
      <c r="KZ53" s="169" t="e">
        <f t="shared" si="110"/>
        <v>#N/A</v>
      </c>
      <c r="LA53" s="169" t="e">
        <f t="shared" si="110"/>
        <v>#N/A</v>
      </c>
      <c r="LB53" s="169" t="e">
        <f t="shared" si="110"/>
        <v>#N/A</v>
      </c>
      <c r="LC53" s="169" t="e">
        <f t="shared" si="110"/>
        <v>#N/A</v>
      </c>
      <c r="LD53" s="169" t="e">
        <f t="shared" si="110"/>
        <v>#N/A</v>
      </c>
      <c r="LE53" s="169" t="e">
        <f t="shared" si="110"/>
        <v>#N/A</v>
      </c>
      <c r="LF53" s="169" t="e">
        <f t="shared" si="110"/>
        <v>#N/A</v>
      </c>
      <c r="LG53" s="169" t="e">
        <f t="shared" si="110"/>
        <v>#N/A</v>
      </c>
      <c r="LH53" s="169" t="e">
        <f t="shared" si="110"/>
        <v>#N/A</v>
      </c>
      <c r="LI53" s="169" t="e">
        <f t="shared" si="110"/>
        <v>#N/A</v>
      </c>
      <c r="LJ53" s="169" t="e">
        <f t="shared" si="110"/>
        <v>#N/A</v>
      </c>
      <c r="LK53" s="169" t="e">
        <f t="shared" si="110"/>
        <v>#N/A</v>
      </c>
      <c r="LL53" s="169" t="e">
        <f t="shared" si="110"/>
        <v>#N/A</v>
      </c>
      <c r="LM53" s="169" t="e">
        <f t="shared" si="110"/>
        <v>#N/A</v>
      </c>
      <c r="LN53" s="169" t="e">
        <f t="shared" si="110"/>
        <v>#N/A</v>
      </c>
      <c r="LO53" s="169" t="e">
        <f t="shared" si="118"/>
        <v>#N/A</v>
      </c>
      <c r="LP53" s="169" t="e">
        <f t="shared" si="118"/>
        <v>#N/A</v>
      </c>
      <c r="LQ53" s="169" t="e">
        <f t="shared" si="119"/>
        <v>#N/A</v>
      </c>
      <c r="LR53" s="169" t="e">
        <f t="shared" si="119"/>
        <v>#N/A</v>
      </c>
      <c r="LS53" s="169" t="e">
        <f t="shared" si="119"/>
        <v>#N/A</v>
      </c>
      <c r="LT53" s="169" t="e">
        <f t="shared" si="119"/>
        <v>#N/A</v>
      </c>
      <c r="LU53" s="169" t="e">
        <f t="shared" si="119"/>
        <v>#N/A</v>
      </c>
      <c r="LV53" s="169" t="e">
        <f t="shared" si="119"/>
        <v>#N/A</v>
      </c>
      <c r="LW53" s="169" t="e">
        <f t="shared" si="119"/>
        <v>#N/A</v>
      </c>
      <c r="LX53" s="169" t="e">
        <f t="shared" si="119"/>
        <v>#N/A</v>
      </c>
      <c r="LY53" s="169" t="e">
        <f t="shared" si="119"/>
        <v>#N/A</v>
      </c>
      <c r="LZ53" s="169" t="e">
        <f t="shared" si="119"/>
        <v>#N/A</v>
      </c>
      <c r="MA53" s="169" t="e">
        <f t="shared" si="119"/>
        <v>#N/A</v>
      </c>
      <c r="MB53" s="169" t="e">
        <f t="shared" si="119"/>
        <v>#N/A</v>
      </c>
      <c r="MC53" s="169" t="e">
        <f t="shared" si="119"/>
        <v>#N/A</v>
      </c>
      <c r="MD53" s="169" t="e">
        <f t="shared" si="119"/>
        <v>#N/A</v>
      </c>
      <c r="ME53" s="169" t="e">
        <f t="shared" si="119"/>
        <v>#N/A</v>
      </c>
      <c r="MF53" s="169" t="e">
        <f t="shared" si="111"/>
        <v>#N/A</v>
      </c>
      <c r="MG53" s="169" t="e">
        <f t="shared" si="111"/>
        <v>#N/A</v>
      </c>
      <c r="MH53" s="169" t="e">
        <f t="shared" si="111"/>
        <v>#N/A</v>
      </c>
      <c r="MI53" s="169" t="e">
        <f t="shared" si="111"/>
        <v>#N/A</v>
      </c>
      <c r="MJ53" s="169" t="e">
        <f t="shared" si="111"/>
        <v>#N/A</v>
      </c>
      <c r="MK53" s="169" t="e">
        <f t="shared" si="111"/>
        <v>#N/A</v>
      </c>
      <c r="ML53" s="169" t="e">
        <f t="shared" si="111"/>
        <v>#N/A</v>
      </c>
      <c r="MM53" s="169" t="e">
        <f t="shared" si="111"/>
        <v>#N/A</v>
      </c>
      <c r="MN53" s="169" t="e">
        <f t="shared" si="111"/>
        <v>#N/A</v>
      </c>
      <c r="MO53" s="169" t="e">
        <f t="shared" si="111"/>
        <v>#N/A</v>
      </c>
      <c r="MP53" s="169" t="e">
        <f t="shared" si="111"/>
        <v>#N/A</v>
      </c>
      <c r="MQ53" s="169" t="e">
        <f t="shared" si="111"/>
        <v>#N/A</v>
      </c>
      <c r="MR53" s="169" t="e">
        <f t="shared" si="111"/>
        <v>#N/A</v>
      </c>
      <c r="MS53" s="169" t="e">
        <f t="shared" si="111"/>
        <v>#N/A</v>
      </c>
      <c r="MT53" s="169" t="e">
        <f t="shared" si="111"/>
        <v>#N/A</v>
      </c>
      <c r="MU53" s="169" t="e">
        <f t="shared" si="111"/>
        <v>#N/A</v>
      </c>
      <c r="MV53" s="169" t="e">
        <f t="shared" si="120"/>
        <v>#N/A</v>
      </c>
      <c r="MW53" s="169" t="e">
        <f t="shared" si="120"/>
        <v>#N/A</v>
      </c>
      <c r="MX53" s="169" t="e">
        <f t="shared" si="120"/>
        <v>#N/A</v>
      </c>
      <c r="MY53" s="169" t="e">
        <f t="shared" si="120"/>
        <v>#N/A</v>
      </c>
      <c r="MZ53" s="169" t="e">
        <f t="shared" si="120"/>
        <v>#N/A</v>
      </c>
      <c r="NA53" s="169" t="e">
        <f t="shared" si="120"/>
        <v>#N/A</v>
      </c>
      <c r="NB53" s="169" t="e">
        <f t="shared" si="120"/>
        <v>#N/A</v>
      </c>
      <c r="NC53" s="169" t="e">
        <f t="shared" si="120"/>
        <v>#N/A</v>
      </c>
      <c r="ND53" s="169" t="e">
        <f t="shared" si="120"/>
        <v>#N/A</v>
      </c>
      <c r="NE53" s="169" t="e">
        <f t="shared" si="120"/>
        <v>#N/A</v>
      </c>
      <c r="NF53" s="169" t="e">
        <f t="shared" si="120"/>
        <v>#N/A</v>
      </c>
      <c r="NG53" s="169" t="e">
        <f t="shared" si="120"/>
        <v>#N/A</v>
      </c>
      <c r="NH53" s="169" t="e">
        <f t="shared" si="120"/>
        <v>#N/A</v>
      </c>
      <c r="NI53" s="169" t="e">
        <f t="shared" si="120"/>
        <v>#N/A</v>
      </c>
      <c r="NJ53" s="169" t="e">
        <f t="shared" si="120"/>
        <v>#N/A</v>
      </c>
      <c r="NK53" s="169" t="e">
        <f t="shared" si="120"/>
        <v>#N/A</v>
      </c>
      <c r="NL53" s="169" t="e">
        <f t="shared" si="112"/>
        <v>#N/A</v>
      </c>
      <c r="NM53" s="169" t="e">
        <f t="shared" si="112"/>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21"/>
        <v>#N/A</v>
      </c>
      <c r="OB53" s="169" t="e">
        <f t="shared" si="121"/>
        <v>#N/A</v>
      </c>
      <c r="OC53" s="169" t="e">
        <f t="shared" si="122"/>
        <v>#N/A</v>
      </c>
      <c r="OD53" s="169" t="e">
        <f t="shared" si="122"/>
        <v>#N/A</v>
      </c>
      <c r="OE53" s="169" t="e">
        <f t="shared" si="122"/>
        <v>#N/A</v>
      </c>
      <c r="OF53" s="169" t="e">
        <f t="shared" si="122"/>
        <v>#N/A</v>
      </c>
      <c r="OG53" s="169" t="e">
        <f t="shared" si="122"/>
        <v>#N/A</v>
      </c>
      <c r="OH53" s="169" t="e">
        <f t="shared" si="122"/>
        <v>#N/A</v>
      </c>
      <c r="OI53" s="169" t="e">
        <f t="shared" si="122"/>
        <v>#N/A</v>
      </c>
      <c r="OJ53" s="169" t="e">
        <f t="shared" si="122"/>
        <v>#N/A</v>
      </c>
      <c r="OK53" s="169" t="e">
        <f t="shared" si="122"/>
        <v>#N/A</v>
      </c>
      <c r="OL53" s="169" t="e">
        <f t="shared" si="122"/>
        <v>#N/A</v>
      </c>
      <c r="OM53" s="169" t="e">
        <f t="shared" si="122"/>
        <v>#N/A</v>
      </c>
      <c r="ON53" s="169" t="e">
        <f t="shared" si="122"/>
        <v>#N/A</v>
      </c>
      <c r="OO53" s="169" t="e">
        <f t="shared" si="122"/>
        <v>#N/A</v>
      </c>
      <c r="OP53" s="169" t="e">
        <f t="shared" si="122"/>
        <v>#N/A</v>
      </c>
      <c r="OQ53" s="169" t="e">
        <f t="shared" si="122"/>
        <v>#N/A</v>
      </c>
      <c r="OR53" s="169" t="e">
        <f t="shared" si="113"/>
        <v>#N/A</v>
      </c>
      <c r="OS53" s="169" t="e">
        <f t="shared" si="113"/>
        <v>#N/A</v>
      </c>
      <c r="OT53" s="169" t="e">
        <f t="shared" si="113"/>
        <v>#N/A</v>
      </c>
      <c r="OU53" s="169" t="e">
        <f t="shared" si="113"/>
        <v>#N/A</v>
      </c>
      <c r="OV53" s="169" t="e">
        <f t="shared" si="113"/>
        <v>#N/A</v>
      </c>
      <c r="OW53" s="169" t="e">
        <f t="shared" si="113"/>
        <v>#N/A</v>
      </c>
      <c r="OX53" s="169" t="e">
        <f t="shared" si="113"/>
        <v>#N/A</v>
      </c>
      <c r="OY53" s="169" t="e">
        <f t="shared" si="113"/>
        <v>#N/A</v>
      </c>
      <c r="OZ53" s="169" t="e">
        <f t="shared" si="113"/>
        <v>#N/A</v>
      </c>
      <c r="PA53" s="169" t="e">
        <f t="shared" si="113"/>
        <v>#N/A</v>
      </c>
      <c r="PB53" s="169" t="e">
        <f t="shared" si="113"/>
        <v>#N/A</v>
      </c>
      <c r="PC53" s="169" t="e">
        <f t="shared" si="113"/>
        <v>#N/A</v>
      </c>
      <c r="PD53" s="169" t="e">
        <f t="shared" si="113"/>
        <v>#N/A</v>
      </c>
      <c r="PE53" s="169" t="e">
        <f t="shared" si="113"/>
        <v>#N/A</v>
      </c>
      <c r="PF53" s="169" t="e">
        <f t="shared" si="113"/>
        <v>#N/A</v>
      </c>
      <c r="PG53" s="169" t="e">
        <f t="shared" si="113"/>
        <v>#N/A</v>
      </c>
      <c r="PH53" s="169" t="e">
        <f t="shared" si="123"/>
        <v>#N/A</v>
      </c>
      <c r="PI53" s="169" t="e">
        <f t="shared" si="123"/>
        <v>#N/A</v>
      </c>
      <c r="PJ53" s="169" t="e">
        <f t="shared" si="123"/>
        <v>#N/A</v>
      </c>
      <c r="PK53" s="169" t="e">
        <f t="shared" si="123"/>
        <v>#N/A</v>
      </c>
      <c r="PL53" s="169" t="e">
        <f t="shared" si="123"/>
        <v>#N/A</v>
      </c>
      <c r="PM53" s="169" t="e">
        <f t="shared" si="123"/>
        <v>#N/A</v>
      </c>
      <c r="PN53" s="169" t="e">
        <f t="shared" si="123"/>
        <v>#N/A</v>
      </c>
      <c r="PO53" s="169" t="e">
        <f t="shared" si="123"/>
        <v>#N/A</v>
      </c>
    </row>
    <row r="54" spans="1:431" hidden="1" x14ac:dyDescent="0.75">
      <c r="A54" s="390"/>
      <c r="B54" s="396" t="str">
        <f>IF($R54="","",ROUND(_xlfn.NORM.INV(ABS(VLOOKUP($T$1,VLookups!$A$43:$B$44,2,FALSE)-B$2),$N54,$R54),0))</f>
        <v/>
      </c>
      <c r="C54" s="403" t="str">
        <f>IF(OR(D53="",B54=""),"",WORKDAY(C53,B53,$B$109:$B$148))</f>
        <v/>
      </c>
      <c r="D54" s="404" t="str">
        <f>IFERROR(IF(B54="","",WORKDAY(C54,B54-1,$B$109:$B$148)),"")</f>
        <v/>
      </c>
      <c r="E54" s="109"/>
      <c r="F54" s="117"/>
      <c r="G54" s="122" t="str">
        <f t="shared" si="30"/>
        <v/>
      </c>
      <c r="H54" s="95"/>
      <c r="I54" s="122" t="str">
        <f t="shared" si="31"/>
        <v/>
      </c>
      <c r="J54" s="117"/>
      <c r="K54" s="110"/>
      <c r="L54" s="124" t="str">
        <f t="shared" si="0"/>
        <v/>
      </c>
      <c r="M54" s="124" t="str">
        <f t="shared" si="1"/>
        <v/>
      </c>
      <c r="N54" s="73" t="str">
        <f t="shared" si="32"/>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0"/>
        <v/>
      </c>
      <c r="AE54" s="49" t="str">
        <f t="shared" si="100"/>
        <v/>
      </c>
      <c r="AF54" s="49" t="str">
        <f t="shared" si="100"/>
        <v/>
      </c>
      <c r="AG54" s="49" t="str">
        <f t="shared" si="100"/>
        <v/>
      </c>
      <c r="AH54" s="49" t="str">
        <f t="shared" si="100"/>
        <v/>
      </c>
      <c r="AI54" s="49" t="str">
        <f t="shared" si="100"/>
        <v/>
      </c>
      <c r="AJ54" s="49" t="str">
        <f t="shared" si="100"/>
        <v/>
      </c>
      <c r="AK54" s="49" t="str">
        <f t="shared" si="100"/>
        <v/>
      </c>
      <c r="AL54" s="49" t="str">
        <f t="shared" si="100"/>
        <v/>
      </c>
      <c r="AM54" s="49" t="str">
        <f t="shared" si="100"/>
        <v/>
      </c>
      <c r="AN54" s="49" t="str">
        <f t="shared" si="100"/>
        <v/>
      </c>
      <c r="AO54" s="49" t="str">
        <f t="shared" si="100"/>
        <v/>
      </c>
      <c r="AP54" s="49" t="str">
        <f t="shared" si="100"/>
        <v/>
      </c>
      <c r="AQ54" s="49" t="str">
        <f t="shared" si="100"/>
        <v/>
      </c>
      <c r="AR54" s="49" t="str">
        <f t="shared" si="100"/>
        <v/>
      </c>
      <c r="AS54" s="49" t="str">
        <f t="shared" si="100"/>
        <v/>
      </c>
      <c r="AT54" s="49" t="str">
        <f t="shared" si="96"/>
        <v/>
      </c>
      <c r="AU54" s="49" t="str">
        <f t="shared" si="96"/>
        <v/>
      </c>
      <c r="AV54" s="49" t="str">
        <f t="shared" si="96"/>
        <v/>
      </c>
      <c r="AW54" s="49" t="str">
        <f t="shared" si="96"/>
        <v/>
      </c>
      <c r="AX54" s="49" t="str">
        <f t="shared" si="96"/>
        <v/>
      </c>
      <c r="AY54" s="49" t="str">
        <f t="shared" si="96"/>
        <v/>
      </c>
      <c r="AZ54" s="49" t="str">
        <f t="shared" si="96"/>
        <v/>
      </c>
      <c r="BA54" s="49" t="str">
        <f t="shared" si="96"/>
        <v/>
      </c>
      <c r="BB54" s="49" t="str">
        <f t="shared" si="96"/>
        <v/>
      </c>
      <c r="BC54" s="49" t="str">
        <f t="shared" si="96"/>
        <v/>
      </c>
      <c r="BD54" s="49" t="str">
        <f t="shared" si="96"/>
        <v/>
      </c>
      <c r="BE54" s="49" t="str">
        <f t="shared" si="96"/>
        <v/>
      </c>
      <c r="BF54" s="49" t="str">
        <f t="shared" si="96"/>
        <v/>
      </c>
      <c r="BG54" s="49" t="str">
        <f t="shared" si="96"/>
        <v/>
      </c>
      <c r="BH54" s="49" t="str">
        <f t="shared" si="96"/>
        <v/>
      </c>
      <c r="BI54" s="49" t="str">
        <f t="shared" si="97"/>
        <v/>
      </c>
      <c r="BJ54" s="49" t="str">
        <f t="shared" si="97"/>
        <v/>
      </c>
      <c r="BK54" s="49" t="str">
        <f t="shared" si="97"/>
        <v/>
      </c>
      <c r="BL54" s="49" t="str">
        <f t="shared" si="97"/>
        <v/>
      </c>
      <c r="BM54" s="49" t="str">
        <f t="shared" si="97"/>
        <v/>
      </c>
      <c r="BN54" s="49" t="str">
        <f t="shared" si="97"/>
        <v/>
      </c>
      <c r="BO54" s="49" t="str">
        <f t="shared" si="97"/>
        <v/>
      </c>
      <c r="BP54" s="49" t="str">
        <f t="shared" si="97"/>
        <v/>
      </c>
      <c r="BQ54" s="49" t="str">
        <f t="shared" si="97"/>
        <v/>
      </c>
      <c r="BR54" s="49" t="str">
        <f t="shared" si="97"/>
        <v/>
      </c>
      <c r="BS54" s="49" t="str">
        <f t="shared" si="97"/>
        <v/>
      </c>
      <c r="BT54" s="49" t="str">
        <f t="shared" si="97"/>
        <v/>
      </c>
      <c r="BU54" s="49" t="str">
        <f t="shared" si="97"/>
        <v/>
      </c>
      <c r="BV54" s="49" t="str">
        <f t="shared" si="97"/>
        <v/>
      </c>
      <c r="BW54" s="49" t="str">
        <f t="shared" si="97"/>
        <v/>
      </c>
      <c r="BX54" s="49" t="str">
        <f t="shared" si="97"/>
        <v/>
      </c>
      <c r="BY54" s="49" t="str">
        <f t="shared" si="95"/>
        <v/>
      </c>
      <c r="BZ54" s="49" t="str">
        <f t="shared" si="95"/>
        <v/>
      </c>
      <c r="CA54" s="49" t="str">
        <f t="shared" si="95"/>
        <v/>
      </c>
      <c r="CB54" s="49" t="str">
        <f t="shared" si="95"/>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8"/>
        <v/>
      </c>
      <c r="CK54" s="49" t="str">
        <f t="shared" si="98"/>
        <v/>
      </c>
      <c r="CL54" s="49" t="str">
        <f t="shared" si="98"/>
        <v/>
      </c>
      <c r="CM54" s="49" t="str">
        <f t="shared" si="98"/>
        <v/>
      </c>
      <c r="CN54" s="49" t="str">
        <f t="shared" si="98"/>
        <v/>
      </c>
      <c r="CO54" s="49" t="str">
        <f t="shared" si="98"/>
        <v/>
      </c>
      <c r="CP54" s="49" t="str">
        <f t="shared" si="98"/>
        <v/>
      </c>
      <c r="CQ54" s="49" t="str">
        <f t="shared" si="98"/>
        <v/>
      </c>
      <c r="CR54" s="49" t="str">
        <f t="shared" si="98"/>
        <v/>
      </c>
      <c r="CS54" s="49" t="str">
        <f t="shared" si="98"/>
        <v/>
      </c>
      <c r="CT54" s="49" t="str">
        <f t="shared" si="98"/>
        <v/>
      </c>
      <c r="CU54" s="49" t="str">
        <f t="shared" si="98"/>
        <v/>
      </c>
      <c r="CV54" s="49" t="str">
        <f t="shared" si="98"/>
        <v/>
      </c>
      <c r="CW54" s="49" t="str">
        <f t="shared" si="98"/>
        <v/>
      </c>
      <c r="CX54" s="49" t="str">
        <f t="shared" si="98"/>
        <v/>
      </c>
      <c r="CY54" s="49" t="str">
        <f t="shared" si="98"/>
        <v/>
      </c>
      <c r="CZ54" s="49" t="str">
        <f t="shared" si="99"/>
        <v/>
      </c>
      <c r="DA54" s="49" t="str">
        <f t="shared" si="99"/>
        <v/>
      </c>
      <c r="DB54" s="49" t="str">
        <f t="shared" si="99"/>
        <v/>
      </c>
      <c r="DC54" s="49" t="str">
        <f t="shared" si="99"/>
        <v/>
      </c>
      <c r="DD54" s="49" t="str">
        <f t="shared" si="99"/>
        <v/>
      </c>
      <c r="DE54" s="49" t="str">
        <f t="shared" si="99"/>
        <v/>
      </c>
      <c r="DF54" s="49" t="str">
        <f t="shared" si="99"/>
        <v/>
      </c>
      <c r="DG54" s="49" t="str">
        <f t="shared" si="99"/>
        <v/>
      </c>
      <c r="DH54" s="49" t="str">
        <f t="shared" si="99"/>
        <v/>
      </c>
      <c r="DI54" s="49" t="str">
        <f t="shared" si="99"/>
        <v/>
      </c>
      <c r="DJ54" s="49" t="str">
        <f t="shared" si="99"/>
        <v/>
      </c>
      <c r="DK54" s="49" t="str">
        <f t="shared" si="99"/>
        <v/>
      </c>
      <c r="DL54" s="49" t="str">
        <f t="shared" si="99"/>
        <v/>
      </c>
      <c r="DM54" s="49" t="str">
        <f t="shared" si="99"/>
        <v/>
      </c>
      <c r="DN54" s="49" t="str">
        <f t="shared" si="99"/>
        <v/>
      </c>
      <c r="DO54" s="49" t="str">
        <f t="shared" si="99"/>
        <v/>
      </c>
      <c r="DP54" s="49" t="str">
        <f t="shared" si="114"/>
        <v/>
      </c>
      <c r="DQ54" s="49" t="str">
        <f t="shared" si="114"/>
        <v/>
      </c>
      <c r="DR54" s="49" t="str">
        <f t="shared" si="114"/>
        <v/>
      </c>
      <c r="DS54" s="49" t="str">
        <f t="shared" si="114"/>
        <v/>
      </c>
      <c r="DT54" s="49" t="str">
        <f t="shared" si="114"/>
        <v/>
      </c>
      <c r="DU54" s="49" t="str">
        <f t="shared" si="114"/>
        <v/>
      </c>
      <c r="DV54" s="49" t="str">
        <f t="shared" si="114"/>
        <v/>
      </c>
      <c r="DW54" s="49" t="str">
        <f t="shared" si="114"/>
        <v/>
      </c>
      <c r="DX54" s="49" t="str">
        <f t="shared" si="114"/>
        <v/>
      </c>
      <c r="DY54" s="49" t="str">
        <f t="shared" si="114"/>
        <v/>
      </c>
      <c r="DZ54" s="183" t="str">
        <f t="shared" si="35"/>
        <v/>
      </c>
      <c r="EA54" s="49" t="str">
        <f t="shared" ref="EA54:EP69" si="125">IF(ISNONTEXT($AC54),DZ54+$AC54,"")</f>
        <v/>
      </c>
      <c r="EB54" s="49" t="str">
        <f t="shared" si="125"/>
        <v/>
      </c>
      <c r="EC54" s="49" t="str">
        <f t="shared" si="125"/>
        <v/>
      </c>
      <c r="ED54" s="49" t="str">
        <f t="shared" si="125"/>
        <v/>
      </c>
      <c r="EE54" s="49" t="str">
        <f t="shared" si="125"/>
        <v/>
      </c>
      <c r="EF54" s="49" t="str">
        <f t="shared" si="125"/>
        <v/>
      </c>
      <c r="EG54" s="49" t="str">
        <f t="shared" si="125"/>
        <v/>
      </c>
      <c r="EH54" s="49" t="str">
        <f t="shared" si="125"/>
        <v/>
      </c>
      <c r="EI54" s="49" t="str">
        <f t="shared" si="125"/>
        <v/>
      </c>
      <c r="EJ54" s="49" t="str">
        <f t="shared" si="125"/>
        <v/>
      </c>
      <c r="EK54" s="49" t="str">
        <f t="shared" si="125"/>
        <v/>
      </c>
      <c r="EL54" s="49" t="str">
        <f t="shared" si="125"/>
        <v/>
      </c>
      <c r="EM54" s="49" t="str">
        <f t="shared" si="125"/>
        <v/>
      </c>
      <c r="EN54" s="49" t="str">
        <f t="shared" si="125"/>
        <v/>
      </c>
      <c r="EO54" s="49" t="str">
        <f t="shared" si="125"/>
        <v/>
      </c>
      <c r="EP54" s="49" t="str">
        <f t="shared" si="125"/>
        <v/>
      </c>
      <c r="EQ54" s="49" t="str">
        <f t="shared" ref="EQ54:FD72" si="126">IF(ISNONTEXT($AC54),EP54+$AC54,"")</f>
        <v/>
      </c>
      <c r="ER54" s="49" t="str">
        <f t="shared" si="126"/>
        <v/>
      </c>
      <c r="ES54" s="49" t="str">
        <f t="shared" si="126"/>
        <v/>
      </c>
      <c r="ET54" s="49" t="str">
        <f t="shared" si="126"/>
        <v/>
      </c>
      <c r="EU54" s="49" t="str">
        <f t="shared" si="126"/>
        <v/>
      </c>
      <c r="EV54" s="49" t="str">
        <f t="shared" si="126"/>
        <v/>
      </c>
      <c r="EW54" s="49" t="str">
        <f t="shared" si="126"/>
        <v/>
      </c>
      <c r="EX54" s="49" t="str">
        <f t="shared" si="126"/>
        <v/>
      </c>
      <c r="EY54" s="49" t="str">
        <f t="shared" si="126"/>
        <v/>
      </c>
      <c r="EZ54" s="49" t="str">
        <f t="shared" si="126"/>
        <v/>
      </c>
      <c r="FA54" s="49" t="str">
        <f t="shared" si="126"/>
        <v/>
      </c>
      <c r="FB54" s="49" t="str">
        <f t="shared" si="126"/>
        <v/>
      </c>
      <c r="FC54" s="49" t="str">
        <f t="shared" si="126"/>
        <v/>
      </c>
      <c r="FD54" s="49" t="str">
        <f t="shared" si="126"/>
        <v/>
      </c>
      <c r="FE54" s="49" t="str">
        <f t="shared" si="124"/>
        <v/>
      </c>
      <c r="FF54" s="49" t="str">
        <f t="shared" si="115"/>
        <v/>
      </c>
      <c r="FG54" s="49" t="str">
        <f t="shared" si="115"/>
        <v/>
      </c>
      <c r="FH54" s="49" t="str">
        <f t="shared" si="115"/>
        <v/>
      </c>
      <c r="FI54" s="49" t="str">
        <f t="shared" si="115"/>
        <v/>
      </c>
      <c r="FJ54" s="49" t="str">
        <f t="shared" si="115"/>
        <v/>
      </c>
      <c r="FK54" s="49" t="str">
        <f t="shared" si="115"/>
        <v/>
      </c>
      <c r="FL54" s="49" t="str">
        <f t="shared" si="115"/>
        <v/>
      </c>
      <c r="FM54" s="49" t="str">
        <f t="shared" si="115"/>
        <v/>
      </c>
      <c r="FN54" s="49" t="str">
        <f t="shared" si="115"/>
        <v/>
      </c>
      <c r="FO54" s="49" t="str">
        <f t="shared" si="115"/>
        <v/>
      </c>
      <c r="FP54" s="49" t="str">
        <f t="shared" si="115"/>
        <v/>
      </c>
      <c r="FQ54" s="49" t="str">
        <f t="shared" si="104"/>
        <v/>
      </c>
      <c r="FR54" s="49" t="str">
        <f t="shared" si="104"/>
        <v/>
      </c>
      <c r="FS54" s="49" t="str">
        <f t="shared" si="104"/>
        <v/>
      </c>
      <c r="FT54" s="49" t="str">
        <f t="shared" si="104"/>
        <v/>
      </c>
      <c r="FU54" s="49" t="str">
        <f t="shared" si="104"/>
        <v/>
      </c>
      <c r="FV54" s="49" t="str">
        <f t="shared" si="104"/>
        <v/>
      </c>
      <c r="FW54" s="49" t="str">
        <f t="shared" si="104"/>
        <v/>
      </c>
      <c r="FX54" s="49" t="str">
        <f t="shared" si="104"/>
        <v/>
      </c>
      <c r="FY54" s="49" t="str">
        <f t="shared" si="104"/>
        <v/>
      </c>
      <c r="FZ54" s="49" t="str">
        <f t="shared" si="104"/>
        <v/>
      </c>
      <c r="GA54" s="49" t="str">
        <f t="shared" si="104"/>
        <v/>
      </c>
      <c r="GB54" s="49" t="str">
        <f t="shared" si="104"/>
        <v/>
      </c>
      <c r="GC54" s="49" t="str">
        <f t="shared" si="104"/>
        <v/>
      </c>
      <c r="GD54" s="49" t="str">
        <f t="shared" si="104"/>
        <v/>
      </c>
      <c r="GE54" s="49" t="str">
        <f t="shared" si="104"/>
        <v/>
      </c>
      <c r="GF54" s="49" t="str">
        <f t="shared" si="104"/>
        <v/>
      </c>
      <c r="GG54" s="49" t="str">
        <f t="shared" si="105"/>
        <v/>
      </c>
      <c r="GH54" s="49" t="str">
        <f t="shared" si="105"/>
        <v/>
      </c>
      <c r="GI54" s="49" t="str">
        <f t="shared" si="105"/>
        <v/>
      </c>
      <c r="GJ54" s="49" t="str">
        <f t="shared" si="105"/>
        <v/>
      </c>
      <c r="GK54" s="49" t="str">
        <f t="shared" si="105"/>
        <v/>
      </c>
      <c r="GL54" s="49" t="str">
        <f t="shared" si="105"/>
        <v/>
      </c>
      <c r="GM54" s="49" t="str">
        <f t="shared" si="105"/>
        <v/>
      </c>
      <c r="GN54" s="49" t="str">
        <f t="shared" si="105"/>
        <v/>
      </c>
      <c r="GO54" s="49" t="str">
        <f t="shared" si="105"/>
        <v/>
      </c>
      <c r="GP54" s="49" t="str">
        <f t="shared" si="105"/>
        <v/>
      </c>
      <c r="GQ54" s="49" t="str">
        <f t="shared" si="105"/>
        <v/>
      </c>
      <c r="GR54" s="49" t="str">
        <f t="shared" si="105"/>
        <v/>
      </c>
      <c r="GS54" s="49" t="str">
        <f t="shared" si="105"/>
        <v/>
      </c>
      <c r="GT54" s="49" t="str">
        <f t="shared" si="105"/>
        <v/>
      </c>
      <c r="GU54" s="49" t="str">
        <f t="shared" si="105"/>
        <v/>
      </c>
      <c r="GV54" s="49" t="str">
        <f t="shared" si="105"/>
        <v/>
      </c>
      <c r="GW54" s="49" t="str">
        <f t="shared" si="106"/>
        <v/>
      </c>
      <c r="GX54" s="49" t="str">
        <f t="shared" si="106"/>
        <v/>
      </c>
      <c r="GY54" s="49" t="str">
        <f t="shared" si="106"/>
        <v/>
      </c>
      <c r="GZ54" s="49" t="str">
        <f t="shared" si="106"/>
        <v/>
      </c>
      <c r="HA54" s="49" t="str">
        <f t="shared" si="106"/>
        <v/>
      </c>
      <c r="HB54" s="49" t="str">
        <f t="shared" si="106"/>
        <v/>
      </c>
      <c r="HC54" s="49" t="str">
        <f t="shared" si="106"/>
        <v/>
      </c>
      <c r="HD54" s="49" t="str">
        <f t="shared" si="106"/>
        <v/>
      </c>
      <c r="HE54" s="49" t="str">
        <f t="shared" si="106"/>
        <v/>
      </c>
      <c r="HF54" s="49" t="str">
        <f t="shared" si="106"/>
        <v/>
      </c>
      <c r="HG54" s="49" t="str">
        <f t="shared" si="106"/>
        <v/>
      </c>
      <c r="HH54" s="49" t="str">
        <f t="shared" si="106"/>
        <v/>
      </c>
      <c r="HI54" s="49" t="str">
        <f t="shared" si="106"/>
        <v/>
      </c>
      <c r="HJ54" s="49" t="str">
        <f t="shared" si="106"/>
        <v/>
      </c>
      <c r="HK54" s="49" t="str">
        <f t="shared" si="106"/>
        <v/>
      </c>
      <c r="HL54" s="49" t="str">
        <f t="shared" si="106"/>
        <v/>
      </c>
      <c r="HM54" s="49" t="str">
        <f t="shared" si="107"/>
        <v/>
      </c>
      <c r="HN54" s="49" t="str">
        <f t="shared" si="107"/>
        <v/>
      </c>
      <c r="HO54" s="49" t="str">
        <f t="shared" si="107"/>
        <v/>
      </c>
      <c r="HP54" s="49" t="str">
        <f t="shared" si="75"/>
        <v/>
      </c>
      <c r="HQ54" s="49" t="str">
        <f t="shared" si="75"/>
        <v/>
      </c>
      <c r="HR54" s="49" t="str">
        <f t="shared" si="44"/>
        <v/>
      </c>
      <c r="HS54" s="49" t="str">
        <f t="shared" si="16"/>
        <v/>
      </c>
      <c r="HT54" s="49" t="str">
        <f t="shared" si="16"/>
        <v/>
      </c>
      <c r="HU54" s="49" t="str">
        <f t="shared" si="16"/>
        <v/>
      </c>
      <c r="HV54" s="49" t="str">
        <f t="shared" si="16"/>
        <v/>
      </c>
      <c r="HW54" s="169" t="e">
        <f t="shared" si="102"/>
        <v>#N/A</v>
      </c>
      <c r="HX54" s="169" t="e">
        <f t="shared" si="102"/>
        <v>#N/A</v>
      </c>
      <c r="HY54" s="169" t="e">
        <f t="shared" si="102"/>
        <v>#N/A</v>
      </c>
      <c r="HZ54" s="169" t="e">
        <f t="shared" si="102"/>
        <v>#N/A</v>
      </c>
      <c r="IA54" s="169" t="e">
        <f t="shared" si="101"/>
        <v>#N/A</v>
      </c>
      <c r="IB54" s="169" t="e">
        <f t="shared" si="101"/>
        <v>#N/A</v>
      </c>
      <c r="IC54" s="169" t="e">
        <f t="shared" si="101"/>
        <v>#N/A</v>
      </c>
      <c r="ID54" s="169" t="e">
        <f t="shared" si="101"/>
        <v>#N/A</v>
      </c>
      <c r="IE54" s="169" t="e">
        <f t="shared" si="101"/>
        <v>#N/A</v>
      </c>
      <c r="IF54" s="169" t="e">
        <f t="shared" si="101"/>
        <v>#N/A</v>
      </c>
      <c r="IG54" s="169" t="e">
        <f t="shared" si="101"/>
        <v>#N/A</v>
      </c>
      <c r="IH54" s="169" t="e">
        <f t="shared" si="101"/>
        <v>#N/A</v>
      </c>
      <c r="II54" s="169" t="e">
        <f t="shared" si="101"/>
        <v>#N/A</v>
      </c>
      <c r="IJ54" s="169" t="e">
        <f t="shared" si="101"/>
        <v>#N/A</v>
      </c>
      <c r="IK54" s="169" t="e">
        <f t="shared" si="101"/>
        <v>#N/A</v>
      </c>
      <c r="IL54" s="169" t="e">
        <f t="shared" si="101"/>
        <v>#N/A</v>
      </c>
      <c r="IM54" s="169" t="e">
        <f t="shared" si="101"/>
        <v>#N/A</v>
      </c>
      <c r="IN54" s="169" t="e">
        <f t="shared" si="101"/>
        <v>#N/A</v>
      </c>
      <c r="IO54" s="169" t="e">
        <f t="shared" si="101"/>
        <v>#N/A</v>
      </c>
      <c r="IP54" s="169" t="e">
        <f t="shared" si="108"/>
        <v>#N/A</v>
      </c>
      <c r="IQ54" s="169" t="e">
        <f t="shared" si="108"/>
        <v>#N/A</v>
      </c>
      <c r="IR54" s="169" t="e">
        <f t="shared" si="108"/>
        <v>#N/A</v>
      </c>
      <c r="IS54" s="169" t="e">
        <f t="shared" si="108"/>
        <v>#N/A</v>
      </c>
      <c r="IT54" s="169" t="e">
        <f t="shared" si="108"/>
        <v>#N/A</v>
      </c>
      <c r="IU54" s="169" t="e">
        <f t="shared" si="108"/>
        <v>#N/A</v>
      </c>
      <c r="IV54" s="169" t="e">
        <f t="shared" si="108"/>
        <v>#N/A</v>
      </c>
      <c r="IW54" s="169" t="e">
        <f t="shared" si="108"/>
        <v>#N/A</v>
      </c>
      <c r="IX54" s="169" t="e">
        <f t="shared" si="108"/>
        <v>#N/A</v>
      </c>
      <c r="IY54" s="169" t="e">
        <f t="shared" si="108"/>
        <v>#N/A</v>
      </c>
      <c r="IZ54" s="169" t="e">
        <f t="shared" si="108"/>
        <v>#N/A</v>
      </c>
      <c r="JA54" s="169" t="e">
        <f t="shared" si="108"/>
        <v>#N/A</v>
      </c>
      <c r="JB54" s="169" t="e">
        <f t="shared" si="108"/>
        <v>#N/A</v>
      </c>
      <c r="JC54" s="169" t="e">
        <f t="shared" si="108"/>
        <v>#N/A</v>
      </c>
      <c r="JD54" s="169" t="e">
        <f t="shared" si="108"/>
        <v>#N/A</v>
      </c>
      <c r="JE54" s="169" t="e">
        <f t="shared" si="116"/>
        <v>#N/A</v>
      </c>
      <c r="JF54" s="169" t="e">
        <f t="shared" si="116"/>
        <v>#N/A</v>
      </c>
      <c r="JG54" s="169" t="e">
        <f t="shared" si="116"/>
        <v>#N/A</v>
      </c>
      <c r="JH54" s="169" t="e">
        <f t="shared" si="116"/>
        <v>#N/A</v>
      </c>
      <c r="JI54" s="169" t="e">
        <f t="shared" si="116"/>
        <v>#N/A</v>
      </c>
      <c r="JJ54" s="169" t="e">
        <f t="shared" si="116"/>
        <v>#N/A</v>
      </c>
      <c r="JK54" s="169" t="e">
        <f t="shared" si="116"/>
        <v>#N/A</v>
      </c>
      <c r="JL54" s="169" t="e">
        <f t="shared" si="116"/>
        <v>#N/A</v>
      </c>
      <c r="JM54" s="169" t="e">
        <f t="shared" si="116"/>
        <v>#N/A</v>
      </c>
      <c r="JN54" s="169" t="e">
        <f t="shared" si="116"/>
        <v>#N/A</v>
      </c>
      <c r="JO54" s="169" t="e">
        <f t="shared" si="116"/>
        <v>#N/A</v>
      </c>
      <c r="JP54" s="169" t="e">
        <f t="shared" si="116"/>
        <v>#N/A</v>
      </c>
      <c r="JQ54" s="169" t="e">
        <f t="shared" si="116"/>
        <v>#N/A</v>
      </c>
      <c r="JR54" s="169" t="e">
        <f t="shared" si="116"/>
        <v>#N/A</v>
      </c>
      <c r="JS54" s="169" t="e">
        <f t="shared" si="116"/>
        <v>#N/A</v>
      </c>
      <c r="JT54" s="169" t="e">
        <f t="shared" si="109"/>
        <v>#N/A</v>
      </c>
      <c r="JU54" s="169" t="e">
        <f t="shared" si="109"/>
        <v>#N/A</v>
      </c>
      <c r="JV54" s="169" t="e">
        <f t="shared" si="109"/>
        <v>#N/A</v>
      </c>
      <c r="JW54" s="169" t="e">
        <f t="shared" si="109"/>
        <v>#N/A</v>
      </c>
      <c r="JX54" s="169" t="e">
        <f t="shared" si="109"/>
        <v>#N/A</v>
      </c>
      <c r="JY54" s="169" t="e">
        <f t="shared" si="109"/>
        <v>#N/A</v>
      </c>
      <c r="JZ54" s="169" t="e">
        <f t="shared" si="109"/>
        <v>#N/A</v>
      </c>
      <c r="KA54" s="169" t="e">
        <f t="shared" si="109"/>
        <v>#N/A</v>
      </c>
      <c r="KB54" s="169" t="e">
        <f t="shared" si="109"/>
        <v>#N/A</v>
      </c>
      <c r="KC54" s="169" t="e">
        <f t="shared" si="109"/>
        <v>#N/A</v>
      </c>
      <c r="KD54" s="169" t="e">
        <f t="shared" si="109"/>
        <v>#N/A</v>
      </c>
      <c r="KE54" s="169" t="e">
        <f t="shared" si="109"/>
        <v>#N/A</v>
      </c>
      <c r="KF54" s="169" t="e">
        <f t="shared" si="109"/>
        <v>#N/A</v>
      </c>
      <c r="KG54" s="169" t="e">
        <f t="shared" si="109"/>
        <v>#N/A</v>
      </c>
      <c r="KH54" s="169" t="e">
        <f t="shared" si="109"/>
        <v>#N/A</v>
      </c>
      <c r="KI54" s="169" t="e">
        <f t="shared" si="109"/>
        <v>#N/A</v>
      </c>
      <c r="KJ54" s="169" t="e">
        <f t="shared" si="117"/>
        <v>#N/A</v>
      </c>
      <c r="KK54" s="169" t="e">
        <f t="shared" si="117"/>
        <v>#N/A</v>
      </c>
      <c r="KL54" s="169" t="e">
        <f t="shared" si="117"/>
        <v>#N/A</v>
      </c>
      <c r="KM54" s="169" t="e">
        <f t="shared" si="117"/>
        <v>#N/A</v>
      </c>
      <c r="KN54" s="169" t="e">
        <f t="shared" si="117"/>
        <v>#N/A</v>
      </c>
      <c r="KO54" s="169" t="e">
        <f t="shared" si="117"/>
        <v>#N/A</v>
      </c>
      <c r="KP54" s="169" t="e">
        <f t="shared" si="117"/>
        <v>#N/A</v>
      </c>
      <c r="KQ54" s="169" t="e">
        <f t="shared" si="117"/>
        <v>#N/A</v>
      </c>
      <c r="KR54" s="169" t="e">
        <f t="shared" si="117"/>
        <v>#N/A</v>
      </c>
      <c r="KS54" s="169" t="e">
        <f t="shared" si="117"/>
        <v>#N/A</v>
      </c>
      <c r="KT54" s="169" t="e">
        <f t="shared" si="117"/>
        <v>#N/A</v>
      </c>
      <c r="KU54" s="169" t="e">
        <f t="shared" si="117"/>
        <v>#N/A</v>
      </c>
      <c r="KV54" s="169" t="e">
        <f t="shared" si="117"/>
        <v>#N/A</v>
      </c>
      <c r="KW54" s="169" t="e">
        <f t="shared" si="117"/>
        <v>#N/A</v>
      </c>
      <c r="KX54" s="169" t="e">
        <f t="shared" si="117"/>
        <v>#N/A</v>
      </c>
      <c r="KY54" s="169" t="e">
        <f t="shared" si="117"/>
        <v>#N/A</v>
      </c>
      <c r="KZ54" s="169" t="e">
        <f t="shared" si="110"/>
        <v>#N/A</v>
      </c>
      <c r="LA54" s="169" t="e">
        <f t="shared" si="110"/>
        <v>#N/A</v>
      </c>
      <c r="LB54" s="169" t="e">
        <f t="shared" si="110"/>
        <v>#N/A</v>
      </c>
      <c r="LC54" s="169" t="e">
        <f t="shared" si="110"/>
        <v>#N/A</v>
      </c>
      <c r="LD54" s="169" t="e">
        <f t="shared" si="110"/>
        <v>#N/A</v>
      </c>
      <c r="LE54" s="169" t="e">
        <f t="shared" si="110"/>
        <v>#N/A</v>
      </c>
      <c r="LF54" s="169" t="e">
        <f t="shared" si="110"/>
        <v>#N/A</v>
      </c>
      <c r="LG54" s="169" t="e">
        <f t="shared" si="110"/>
        <v>#N/A</v>
      </c>
      <c r="LH54" s="169" t="e">
        <f t="shared" si="110"/>
        <v>#N/A</v>
      </c>
      <c r="LI54" s="169" t="e">
        <f t="shared" si="110"/>
        <v>#N/A</v>
      </c>
      <c r="LJ54" s="169" t="e">
        <f t="shared" si="110"/>
        <v>#N/A</v>
      </c>
      <c r="LK54" s="169" t="e">
        <f t="shared" si="110"/>
        <v>#N/A</v>
      </c>
      <c r="LL54" s="169" t="e">
        <f t="shared" si="110"/>
        <v>#N/A</v>
      </c>
      <c r="LM54" s="169" t="e">
        <f t="shared" si="110"/>
        <v>#N/A</v>
      </c>
      <c r="LN54" s="169" t="e">
        <f t="shared" si="110"/>
        <v>#N/A</v>
      </c>
      <c r="LO54" s="169" t="e">
        <f t="shared" si="118"/>
        <v>#N/A</v>
      </c>
      <c r="LP54" s="169" t="e">
        <f t="shared" si="118"/>
        <v>#N/A</v>
      </c>
      <c r="LQ54" s="169" t="e">
        <f t="shared" si="119"/>
        <v>#N/A</v>
      </c>
      <c r="LR54" s="169" t="e">
        <f t="shared" si="119"/>
        <v>#N/A</v>
      </c>
      <c r="LS54" s="169" t="e">
        <f t="shared" si="119"/>
        <v>#N/A</v>
      </c>
      <c r="LT54" s="169" t="e">
        <f t="shared" si="119"/>
        <v>#N/A</v>
      </c>
      <c r="LU54" s="169" t="e">
        <f t="shared" si="119"/>
        <v>#N/A</v>
      </c>
      <c r="LV54" s="169" t="e">
        <f t="shared" si="119"/>
        <v>#N/A</v>
      </c>
      <c r="LW54" s="169" t="e">
        <f t="shared" si="119"/>
        <v>#N/A</v>
      </c>
      <c r="LX54" s="169" t="e">
        <f t="shared" si="119"/>
        <v>#N/A</v>
      </c>
      <c r="LY54" s="169" t="e">
        <f t="shared" si="119"/>
        <v>#N/A</v>
      </c>
      <c r="LZ54" s="169" t="e">
        <f t="shared" si="119"/>
        <v>#N/A</v>
      </c>
      <c r="MA54" s="169" t="e">
        <f t="shared" si="119"/>
        <v>#N/A</v>
      </c>
      <c r="MB54" s="169" t="e">
        <f t="shared" si="119"/>
        <v>#N/A</v>
      </c>
      <c r="MC54" s="169" t="e">
        <f t="shared" si="119"/>
        <v>#N/A</v>
      </c>
      <c r="MD54" s="169" t="e">
        <f t="shared" si="119"/>
        <v>#N/A</v>
      </c>
      <c r="ME54" s="169" t="e">
        <f t="shared" si="119"/>
        <v>#N/A</v>
      </c>
      <c r="MF54" s="169" t="e">
        <f t="shared" si="111"/>
        <v>#N/A</v>
      </c>
      <c r="MG54" s="169" t="e">
        <f t="shared" si="111"/>
        <v>#N/A</v>
      </c>
      <c r="MH54" s="169" t="e">
        <f t="shared" si="111"/>
        <v>#N/A</v>
      </c>
      <c r="MI54" s="169" t="e">
        <f t="shared" si="111"/>
        <v>#N/A</v>
      </c>
      <c r="MJ54" s="169" t="e">
        <f t="shared" si="111"/>
        <v>#N/A</v>
      </c>
      <c r="MK54" s="169" t="e">
        <f t="shared" si="111"/>
        <v>#N/A</v>
      </c>
      <c r="ML54" s="169" t="e">
        <f t="shared" si="111"/>
        <v>#N/A</v>
      </c>
      <c r="MM54" s="169" t="e">
        <f t="shared" si="111"/>
        <v>#N/A</v>
      </c>
      <c r="MN54" s="169" t="e">
        <f t="shared" si="111"/>
        <v>#N/A</v>
      </c>
      <c r="MO54" s="169" t="e">
        <f t="shared" si="111"/>
        <v>#N/A</v>
      </c>
      <c r="MP54" s="169" t="e">
        <f t="shared" si="111"/>
        <v>#N/A</v>
      </c>
      <c r="MQ54" s="169" t="e">
        <f t="shared" si="111"/>
        <v>#N/A</v>
      </c>
      <c r="MR54" s="169" t="e">
        <f t="shared" si="111"/>
        <v>#N/A</v>
      </c>
      <c r="MS54" s="169" t="e">
        <f t="shared" si="111"/>
        <v>#N/A</v>
      </c>
      <c r="MT54" s="169" t="e">
        <f t="shared" si="111"/>
        <v>#N/A</v>
      </c>
      <c r="MU54" s="169" t="e">
        <f t="shared" si="111"/>
        <v>#N/A</v>
      </c>
      <c r="MV54" s="169" t="e">
        <f t="shared" si="120"/>
        <v>#N/A</v>
      </c>
      <c r="MW54" s="169" t="e">
        <f t="shared" si="120"/>
        <v>#N/A</v>
      </c>
      <c r="MX54" s="169" t="e">
        <f t="shared" si="120"/>
        <v>#N/A</v>
      </c>
      <c r="MY54" s="169" t="e">
        <f t="shared" si="120"/>
        <v>#N/A</v>
      </c>
      <c r="MZ54" s="169" t="e">
        <f t="shared" si="120"/>
        <v>#N/A</v>
      </c>
      <c r="NA54" s="169" t="e">
        <f t="shared" si="120"/>
        <v>#N/A</v>
      </c>
      <c r="NB54" s="169" t="e">
        <f t="shared" si="120"/>
        <v>#N/A</v>
      </c>
      <c r="NC54" s="169" t="e">
        <f t="shared" si="120"/>
        <v>#N/A</v>
      </c>
      <c r="ND54" s="169" t="e">
        <f t="shared" si="120"/>
        <v>#N/A</v>
      </c>
      <c r="NE54" s="169" t="e">
        <f t="shared" si="120"/>
        <v>#N/A</v>
      </c>
      <c r="NF54" s="169" t="e">
        <f t="shared" si="120"/>
        <v>#N/A</v>
      </c>
      <c r="NG54" s="169" t="e">
        <f t="shared" si="120"/>
        <v>#N/A</v>
      </c>
      <c r="NH54" s="169" t="e">
        <f t="shared" si="120"/>
        <v>#N/A</v>
      </c>
      <c r="NI54" s="169" t="e">
        <f t="shared" si="120"/>
        <v>#N/A</v>
      </c>
      <c r="NJ54" s="169" t="e">
        <f t="shared" si="120"/>
        <v>#N/A</v>
      </c>
      <c r="NK54" s="169" t="e">
        <f t="shared" si="120"/>
        <v>#N/A</v>
      </c>
      <c r="NL54" s="169" t="e">
        <f t="shared" si="112"/>
        <v>#N/A</v>
      </c>
      <c r="NM54" s="169" t="e">
        <f t="shared" si="112"/>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21"/>
        <v>#N/A</v>
      </c>
      <c r="OB54" s="169" t="e">
        <f t="shared" si="121"/>
        <v>#N/A</v>
      </c>
      <c r="OC54" s="169" t="e">
        <f t="shared" si="122"/>
        <v>#N/A</v>
      </c>
      <c r="OD54" s="169" t="e">
        <f t="shared" si="122"/>
        <v>#N/A</v>
      </c>
      <c r="OE54" s="169" t="e">
        <f t="shared" si="122"/>
        <v>#N/A</v>
      </c>
      <c r="OF54" s="169" t="e">
        <f t="shared" si="122"/>
        <v>#N/A</v>
      </c>
      <c r="OG54" s="169" t="e">
        <f t="shared" si="122"/>
        <v>#N/A</v>
      </c>
      <c r="OH54" s="169" t="e">
        <f t="shared" si="122"/>
        <v>#N/A</v>
      </c>
      <c r="OI54" s="169" t="e">
        <f t="shared" si="122"/>
        <v>#N/A</v>
      </c>
      <c r="OJ54" s="169" t="e">
        <f t="shared" si="122"/>
        <v>#N/A</v>
      </c>
      <c r="OK54" s="169" t="e">
        <f t="shared" si="122"/>
        <v>#N/A</v>
      </c>
      <c r="OL54" s="169" t="e">
        <f t="shared" si="122"/>
        <v>#N/A</v>
      </c>
      <c r="OM54" s="169" t="e">
        <f t="shared" si="122"/>
        <v>#N/A</v>
      </c>
      <c r="ON54" s="169" t="e">
        <f t="shared" si="122"/>
        <v>#N/A</v>
      </c>
      <c r="OO54" s="169" t="e">
        <f t="shared" si="122"/>
        <v>#N/A</v>
      </c>
      <c r="OP54" s="169" t="e">
        <f t="shared" si="122"/>
        <v>#N/A</v>
      </c>
      <c r="OQ54" s="169" t="e">
        <f t="shared" si="122"/>
        <v>#N/A</v>
      </c>
      <c r="OR54" s="169" t="e">
        <f t="shared" si="113"/>
        <v>#N/A</v>
      </c>
      <c r="OS54" s="169" t="e">
        <f t="shared" si="113"/>
        <v>#N/A</v>
      </c>
      <c r="OT54" s="169" t="e">
        <f t="shared" si="113"/>
        <v>#N/A</v>
      </c>
      <c r="OU54" s="169" t="e">
        <f t="shared" si="113"/>
        <v>#N/A</v>
      </c>
      <c r="OV54" s="169" t="e">
        <f t="shared" si="113"/>
        <v>#N/A</v>
      </c>
      <c r="OW54" s="169" t="e">
        <f t="shared" si="113"/>
        <v>#N/A</v>
      </c>
      <c r="OX54" s="169" t="e">
        <f t="shared" si="113"/>
        <v>#N/A</v>
      </c>
      <c r="OY54" s="169" t="e">
        <f t="shared" si="113"/>
        <v>#N/A</v>
      </c>
      <c r="OZ54" s="169" t="e">
        <f t="shared" si="113"/>
        <v>#N/A</v>
      </c>
      <c r="PA54" s="169" t="e">
        <f t="shared" si="113"/>
        <v>#N/A</v>
      </c>
      <c r="PB54" s="169" t="e">
        <f t="shared" si="113"/>
        <v>#N/A</v>
      </c>
      <c r="PC54" s="169" t="e">
        <f t="shared" si="113"/>
        <v>#N/A</v>
      </c>
      <c r="PD54" s="169" t="e">
        <f t="shared" si="113"/>
        <v>#N/A</v>
      </c>
      <c r="PE54" s="169" t="e">
        <f t="shared" si="113"/>
        <v>#N/A</v>
      </c>
      <c r="PF54" s="169" t="e">
        <f t="shared" si="113"/>
        <v>#N/A</v>
      </c>
      <c r="PG54" s="169" t="e">
        <f t="shared" si="113"/>
        <v>#N/A</v>
      </c>
      <c r="PH54" s="169" t="e">
        <f t="shared" si="123"/>
        <v>#N/A</v>
      </c>
      <c r="PI54" s="169" t="e">
        <f t="shared" si="123"/>
        <v>#N/A</v>
      </c>
      <c r="PJ54" s="169" t="e">
        <f t="shared" si="123"/>
        <v>#N/A</v>
      </c>
      <c r="PK54" s="169" t="e">
        <f t="shared" si="123"/>
        <v>#N/A</v>
      </c>
      <c r="PL54" s="169" t="e">
        <f t="shared" si="123"/>
        <v>#N/A</v>
      </c>
      <c r="PM54" s="169" t="e">
        <f t="shared" si="123"/>
        <v>#N/A</v>
      </c>
      <c r="PN54" s="169" t="e">
        <f t="shared" si="123"/>
        <v>#N/A</v>
      </c>
      <c r="PO54" s="169" t="e">
        <f t="shared" si="123"/>
        <v>#N/A</v>
      </c>
    </row>
    <row r="55" spans="1:431" hidden="1" x14ac:dyDescent="0.75">
      <c r="A55" s="390"/>
      <c r="B55" s="396" t="str">
        <f>IF($R55="","",ROUND(_xlfn.NORM.INV(ABS(VLOOKUP($T$1,VLookups!$A$43:$B$44,2,FALSE)-B$2),$N55,$R55),0))</f>
        <v/>
      </c>
      <c r="C55" s="403" t="str">
        <f>IF(OR(D54="",B55=""),"",WORKDAY(C54,B54,$B$109:$B$148))</f>
        <v/>
      </c>
      <c r="D55" s="404" t="str">
        <f>IFERROR(IF(B55="","",WORKDAY(C55,B55-1,$B$109:$B$148)),"")</f>
        <v/>
      </c>
      <c r="E55" s="109"/>
      <c r="F55" s="117"/>
      <c r="G55" s="122" t="str">
        <f t="shared" si="30"/>
        <v/>
      </c>
      <c r="H55" s="95"/>
      <c r="I55" s="122" t="str">
        <f t="shared" si="31"/>
        <v/>
      </c>
      <c r="J55" s="117"/>
      <c r="K55" s="110"/>
      <c r="L55" s="124" t="str">
        <f t="shared" si="0"/>
        <v/>
      </c>
      <c r="M55" s="124" t="str">
        <f t="shared" si="1"/>
        <v/>
      </c>
      <c r="N55" s="73" t="str">
        <f t="shared" si="32"/>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0"/>
        <v/>
      </c>
      <c r="AE55" s="49" t="str">
        <f t="shared" si="100"/>
        <v/>
      </c>
      <c r="AF55" s="49" t="str">
        <f t="shared" si="100"/>
        <v/>
      </c>
      <c r="AG55" s="49" t="str">
        <f t="shared" si="100"/>
        <v/>
      </c>
      <c r="AH55" s="49" t="str">
        <f t="shared" si="100"/>
        <v/>
      </c>
      <c r="AI55" s="49" t="str">
        <f t="shared" si="100"/>
        <v/>
      </c>
      <c r="AJ55" s="49" t="str">
        <f t="shared" si="100"/>
        <v/>
      </c>
      <c r="AK55" s="49" t="str">
        <f t="shared" si="100"/>
        <v/>
      </c>
      <c r="AL55" s="49" t="str">
        <f t="shared" si="100"/>
        <v/>
      </c>
      <c r="AM55" s="49" t="str">
        <f t="shared" si="100"/>
        <v/>
      </c>
      <c r="AN55" s="49" t="str">
        <f t="shared" si="100"/>
        <v/>
      </c>
      <c r="AO55" s="49" t="str">
        <f t="shared" si="100"/>
        <v/>
      </c>
      <c r="AP55" s="49" t="str">
        <f t="shared" si="100"/>
        <v/>
      </c>
      <c r="AQ55" s="49" t="str">
        <f t="shared" si="100"/>
        <v/>
      </c>
      <c r="AR55" s="49" t="str">
        <f t="shared" si="100"/>
        <v/>
      </c>
      <c r="AS55" s="49" t="str">
        <f t="shared" si="100"/>
        <v/>
      </c>
      <c r="AT55" s="49" t="str">
        <f t="shared" si="96"/>
        <v/>
      </c>
      <c r="AU55" s="49" t="str">
        <f t="shared" si="96"/>
        <v/>
      </c>
      <c r="AV55" s="49" t="str">
        <f t="shared" si="96"/>
        <v/>
      </c>
      <c r="AW55" s="49" t="str">
        <f t="shared" si="96"/>
        <v/>
      </c>
      <c r="AX55" s="49" t="str">
        <f t="shared" si="96"/>
        <v/>
      </c>
      <c r="AY55" s="49" t="str">
        <f t="shared" si="96"/>
        <v/>
      </c>
      <c r="AZ55" s="49" t="str">
        <f t="shared" si="96"/>
        <v/>
      </c>
      <c r="BA55" s="49" t="str">
        <f t="shared" si="96"/>
        <v/>
      </c>
      <c r="BB55" s="49" t="str">
        <f t="shared" si="96"/>
        <v/>
      </c>
      <c r="BC55" s="49" t="str">
        <f t="shared" si="96"/>
        <v/>
      </c>
      <c r="BD55" s="49" t="str">
        <f t="shared" si="96"/>
        <v/>
      </c>
      <c r="BE55" s="49" t="str">
        <f t="shared" si="96"/>
        <v/>
      </c>
      <c r="BF55" s="49" t="str">
        <f t="shared" si="96"/>
        <v/>
      </c>
      <c r="BG55" s="49" t="str">
        <f t="shared" si="96"/>
        <v/>
      </c>
      <c r="BH55" s="49" t="str">
        <f t="shared" si="96"/>
        <v/>
      </c>
      <c r="BI55" s="49" t="str">
        <f t="shared" si="97"/>
        <v/>
      </c>
      <c r="BJ55" s="49" t="str">
        <f t="shared" si="97"/>
        <v/>
      </c>
      <c r="BK55" s="49" t="str">
        <f t="shared" si="97"/>
        <v/>
      </c>
      <c r="BL55" s="49" t="str">
        <f t="shared" si="97"/>
        <v/>
      </c>
      <c r="BM55" s="49" t="str">
        <f t="shared" si="97"/>
        <v/>
      </c>
      <c r="BN55" s="49" t="str">
        <f t="shared" si="97"/>
        <v/>
      </c>
      <c r="BO55" s="49" t="str">
        <f t="shared" si="97"/>
        <v/>
      </c>
      <c r="BP55" s="49" t="str">
        <f t="shared" si="97"/>
        <v/>
      </c>
      <c r="BQ55" s="49" t="str">
        <f t="shared" si="97"/>
        <v/>
      </c>
      <c r="BR55" s="49" t="str">
        <f t="shared" si="97"/>
        <v/>
      </c>
      <c r="BS55" s="49" t="str">
        <f t="shared" si="97"/>
        <v/>
      </c>
      <c r="BT55" s="49" t="str">
        <f t="shared" si="97"/>
        <v/>
      </c>
      <c r="BU55" s="49" t="str">
        <f t="shared" si="97"/>
        <v/>
      </c>
      <c r="BV55" s="49" t="str">
        <f t="shared" si="97"/>
        <v/>
      </c>
      <c r="BW55" s="49" t="str">
        <f t="shared" si="97"/>
        <v/>
      </c>
      <c r="BX55" s="49" t="str">
        <f t="shared" ref="BX55:CM70" si="127">IF(ISNONTEXT($AC55),BY55-$AC55,"")</f>
        <v/>
      </c>
      <c r="BY55" s="49" t="str">
        <f t="shared" si="127"/>
        <v/>
      </c>
      <c r="BZ55" s="49" t="str">
        <f t="shared" si="127"/>
        <v/>
      </c>
      <c r="CA55" s="49" t="str">
        <f t="shared" si="127"/>
        <v/>
      </c>
      <c r="CB55" s="49" t="str">
        <f t="shared" si="127"/>
        <v/>
      </c>
      <c r="CC55" s="49" t="str">
        <f t="shared" si="127"/>
        <v/>
      </c>
      <c r="CD55" s="49" t="str">
        <f t="shared" si="127"/>
        <v/>
      </c>
      <c r="CE55" s="49" t="str">
        <f t="shared" si="127"/>
        <v/>
      </c>
      <c r="CF55" s="49" t="str">
        <f t="shared" si="127"/>
        <v/>
      </c>
      <c r="CG55" s="49" t="str">
        <f t="shared" si="127"/>
        <v/>
      </c>
      <c r="CH55" s="49" t="str">
        <f t="shared" si="127"/>
        <v/>
      </c>
      <c r="CI55" s="49" t="str">
        <f t="shared" si="127"/>
        <v/>
      </c>
      <c r="CJ55" s="49" t="str">
        <f t="shared" si="127"/>
        <v/>
      </c>
      <c r="CK55" s="49" t="str">
        <f t="shared" si="127"/>
        <v/>
      </c>
      <c r="CL55" s="49" t="str">
        <f t="shared" si="127"/>
        <v/>
      </c>
      <c r="CM55" s="49" t="str">
        <f t="shared" si="127"/>
        <v/>
      </c>
      <c r="CN55" s="49" t="str">
        <f t="shared" si="98"/>
        <v/>
      </c>
      <c r="CO55" s="49" t="str">
        <f t="shared" si="98"/>
        <v/>
      </c>
      <c r="CP55" s="49" t="str">
        <f t="shared" si="98"/>
        <v/>
      </c>
      <c r="CQ55" s="49" t="str">
        <f t="shared" si="98"/>
        <v/>
      </c>
      <c r="CR55" s="49" t="str">
        <f t="shared" si="98"/>
        <v/>
      </c>
      <c r="CS55" s="49" t="str">
        <f t="shared" si="98"/>
        <v/>
      </c>
      <c r="CT55" s="49" t="str">
        <f t="shared" si="98"/>
        <v/>
      </c>
      <c r="CU55" s="49" t="str">
        <f t="shared" si="98"/>
        <v/>
      </c>
      <c r="CV55" s="49" t="str">
        <f t="shared" si="98"/>
        <v/>
      </c>
      <c r="CW55" s="49" t="str">
        <f t="shared" si="98"/>
        <v/>
      </c>
      <c r="CX55" s="49" t="str">
        <f t="shared" si="98"/>
        <v/>
      </c>
      <c r="CY55" s="49" t="str">
        <f t="shared" si="98"/>
        <v/>
      </c>
      <c r="CZ55" s="49" t="str">
        <f t="shared" si="99"/>
        <v/>
      </c>
      <c r="DA55" s="49" t="str">
        <f t="shared" si="99"/>
        <v/>
      </c>
      <c r="DB55" s="49" t="str">
        <f t="shared" si="99"/>
        <v/>
      </c>
      <c r="DC55" s="49" t="str">
        <f t="shared" si="99"/>
        <v/>
      </c>
      <c r="DD55" s="49" t="str">
        <f t="shared" si="99"/>
        <v/>
      </c>
      <c r="DE55" s="49" t="str">
        <f t="shared" si="99"/>
        <v/>
      </c>
      <c r="DF55" s="49" t="str">
        <f t="shared" si="99"/>
        <v/>
      </c>
      <c r="DG55" s="49" t="str">
        <f t="shared" si="99"/>
        <v/>
      </c>
      <c r="DH55" s="49" t="str">
        <f t="shared" si="99"/>
        <v/>
      </c>
      <c r="DI55" s="49" t="str">
        <f t="shared" si="99"/>
        <v/>
      </c>
      <c r="DJ55" s="49" t="str">
        <f t="shared" si="99"/>
        <v/>
      </c>
      <c r="DK55" s="49" t="str">
        <f t="shared" si="99"/>
        <v/>
      </c>
      <c r="DL55" s="49" t="str">
        <f t="shared" si="99"/>
        <v/>
      </c>
      <c r="DM55" s="49" t="str">
        <f t="shared" si="99"/>
        <v/>
      </c>
      <c r="DN55" s="49" t="str">
        <f t="shared" si="99"/>
        <v/>
      </c>
      <c r="DO55" s="49" t="str">
        <f t="shared" ref="DO55:DY70" si="128">IF(ISNONTEXT($AC55),DP55-$AC55,"")</f>
        <v/>
      </c>
      <c r="DP55" s="49" t="str">
        <f t="shared" si="128"/>
        <v/>
      </c>
      <c r="DQ55" s="49" t="str">
        <f t="shared" si="128"/>
        <v/>
      </c>
      <c r="DR55" s="49" t="str">
        <f t="shared" si="128"/>
        <v/>
      </c>
      <c r="DS55" s="49" t="str">
        <f t="shared" si="128"/>
        <v/>
      </c>
      <c r="DT55" s="49" t="str">
        <f t="shared" si="128"/>
        <v/>
      </c>
      <c r="DU55" s="49" t="str">
        <f t="shared" si="128"/>
        <v/>
      </c>
      <c r="DV55" s="49" t="str">
        <f t="shared" si="128"/>
        <v/>
      </c>
      <c r="DW55" s="49" t="str">
        <f t="shared" si="128"/>
        <v/>
      </c>
      <c r="DX55" s="49" t="str">
        <f t="shared" si="128"/>
        <v/>
      </c>
      <c r="DY55" s="49" t="str">
        <f t="shared" si="128"/>
        <v/>
      </c>
      <c r="DZ55" s="183" t="str">
        <f t="shared" si="35"/>
        <v/>
      </c>
      <c r="EA55" s="49" t="str">
        <f t="shared" si="125"/>
        <v/>
      </c>
      <c r="EB55" s="49" t="str">
        <f t="shared" si="125"/>
        <v/>
      </c>
      <c r="EC55" s="49" t="str">
        <f t="shared" si="125"/>
        <v/>
      </c>
      <c r="ED55" s="49" t="str">
        <f t="shared" si="125"/>
        <v/>
      </c>
      <c r="EE55" s="49" t="str">
        <f t="shared" si="125"/>
        <v/>
      </c>
      <c r="EF55" s="49" t="str">
        <f t="shared" si="125"/>
        <v/>
      </c>
      <c r="EG55" s="49" t="str">
        <f t="shared" si="125"/>
        <v/>
      </c>
      <c r="EH55" s="49" t="str">
        <f t="shared" si="125"/>
        <v/>
      </c>
      <c r="EI55" s="49" t="str">
        <f t="shared" si="125"/>
        <v/>
      </c>
      <c r="EJ55" s="49" t="str">
        <f t="shared" si="125"/>
        <v/>
      </c>
      <c r="EK55" s="49" t="str">
        <f t="shared" si="125"/>
        <v/>
      </c>
      <c r="EL55" s="49" t="str">
        <f t="shared" si="125"/>
        <v/>
      </c>
      <c r="EM55" s="49" t="str">
        <f t="shared" si="125"/>
        <v/>
      </c>
      <c r="EN55" s="49" t="str">
        <f t="shared" si="125"/>
        <v/>
      </c>
      <c r="EO55" s="49" t="str">
        <f t="shared" si="125"/>
        <v/>
      </c>
      <c r="EP55" s="49" t="str">
        <f t="shared" si="125"/>
        <v/>
      </c>
      <c r="EQ55" s="49" t="str">
        <f t="shared" si="126"/>
        <v/>
      </c>
      <c r="ER55" s="49" t="str">
        <f t="shared" si="126"/>
        <v/>
      </c>
      <c r="ES55" s="49" t="str">
        <f t="shared" si="126"/>
        <v/>
      </c>
      <c r="ET55" s="49" t="str">
        <f t="shared" si="126"/>
        <v/>
      </c>
      <c r="EU55" s="49" t="str">
        <f t="shared" si="126"/>
        <v/>
      </c>
      <c r="EV55" s="49" t="str">
        <f t="shared" si="126"/>
        <v/>
      </c>
      <c r="EW55" s="49" t="str">
        <f t="shared" si="126"/>
        <v/>
      </c>
      <c r="EX55" s="49" t="str">
        <f t="shared" si="126"/>
        <v/>
      </c>
      <c r="EY55" s="49" t="str">
        <f t="shared" si="126"/>
        <v/>
      </c>
      <c r="EZ55" s="49" t="str">
        <f t="shared" si="126"/>
        <v/>
      </c>
      <c r="FA55" s="49" t="str">
        <f t="shared" si="126"/>
        <v/>
      </c>
      <c r="FB55" s="49" t="str">
        <f t="shared" si="126"/>
        <v/>
      </c>
      <c r="FC55" s="49" t="str">
        <f t="shared" si="126"/>
        <v/>
      </c>
      <c r="FD55" s="49" t="str">
        <f t="shared" si="126"/>
        <v/>
      </c>
      <c r="FE55" s="49" t="str">
        <f t="shared" si="124"/>
        <v/>
      </c>
      <c r="FF55" s="49" t="str">
        <f t="shared" si="115"/>
        <v/>
      </c>
      <c r="FG55" s="49" t="str">
        <f t="shared" si="115"/>
        <v/>
      </c>
      <c r="FH55" s="49" t="str">
        <f t="shared" si="115"/>
        <v/>
      </c>
      <c r="FI55" s="49" t="str">
        <f t="shared" si="115"/>
        <v/>
      </c>
      <c r="FJ55" s="49" t="str">
        <f t="shared" si="115"/>
        <v/>
      </c>
      <c r="FK55" s="49" t="str">
        <f t="shared" si="115"/>
        <v/>
      </c>
      <c r="FL55" s="49" t="str">
        <f t="shared" si="115"/>
        <v/>
      </c>
      <c r="FM55" s="49" t="str">
        <f t="shared" si="115"/>
        <v/>
      </c>
      <c r="FN55" s="49" t="str">
        <f t="shared" si="115"/>
        <v/>
      </c>
      <c r="FO55" s="49" t="str">
        <f t="shared" si="115"/>
        <v/>
      </c>
      <c r="FP55" s="49" t="str">
        <f t="shared" si="115"/>
        <v/>
      </c>
      <c r="FQ55" s="49" t="str">
        <f t="shared" si="104"/>
        <v/>
      </c>
      <c r="FR55" s="49" t="str">
        <f t="shared" si="104"/>
        <v/>
      </c>
      <c r="FS55" s="49" t="str">
        <f t="shared" si="104"/>
        <v/>
      </c>
      <c r="FT55" s="49" t="str">
        <f t="shared" si="104"/>
        <v/>
      </c>
      <c r="FU55" s="49" t="str">
        <f t="shared" si="104"/>
        <v/>
      </c>
      <c r="FV55" s="49" t="str">
        <f t="shared" si="104"/>
        <v/>
      </c>
      <c r="FW55" s="49" t="str">
        <f t="shared" si="104"/>
        <v/>
      </c>
      <c r="FX55" s="49" t="str">
        <f t="shared" si="104"/>
        <v/>
      </c>
      <c r="FY55" s="49" t="str">
        <f t="shared" si="104"/>
        <v/>
      </c>
      <c r="FZ55" s="49" t="str">
        <f t="shared" si="104"/>
        <v/>
      </c>
      <c r="GA55" s="49" t="str">
        <f t="shared" si="104"/>
        <v/>
      </c>
      <c r="GB55" s="49" t="str">
        <f t="shared" si="104"/>
        <v/>
      </c>
      <c r="GC55" s="49" t="str">
        <f t="shared" si="104"/>
        <v/>
      </c>
      <c r="GD55" s="49" t="str">
        <f t="shared" si="104"/>
        <v/>
      </c>
      <c r="GE55" s="49" t="str">
        <f t="shared" si="104"/>
        <v/>
      </c>
      <c r="GF55" s="49" t="str">
        <f t="shared" si="104"/>
        <v/>
      </c>
      <c r="GG55" s="49" t="str">
        <f t="shared" si="105"/>
        <v/>
      </c>
      <c r="GH55" s="49" t="str">
        <f t="shared" si="105"/>
        <v/>
      </c>
      <c r="GI55" s="49" t="str">
        <f t="shared" si="105"/>
        <v/>
      </c>
      <c r="GJ55" s="49" t="str">
        <f t="shared" si="105"/>
        <v/>
      </c>
      <c r="GK55" s="49" t="str">
        <f t="shared" si="105"/>
        <v/>
      </c>
      <c r="GL55" s="49" t="str">
        <f t="shared" si="105"/>
        <v/>
      </c>
      <c r="GM55" s="49" t="str">
        <f t="shared" si="105"/>
        <v/>
      </c>
      <c r="GN55" s="49" t="str">
        <f t="shared" si="105"/>
        <v/>
      </c>
      <c r="GO55" s="49" t="str">
        <f t="shared" si="105"/>
        <v/>
      </c>
      <c r="GP55" s="49" t="str">
        <f t="shared" si="105"/>
        <v/>
      </c>
      <c r="GQ55" s="49" t="str">
        <f t="shared" si="105"/>
        <v/>
      </c>
      <c r="GR55" s="49" t="str">
        <f t="shared" si="105"/>
        <v/>
      </c>
      <c r="GS55" s="49" t="str">
        <f t="shared" si="105"/>
        <v/>
      </c>
      <c r="GT55" s="49" t="str">
        <f t="shared" si="105"/>
        <v/>
      </c>
      <c r="GU55" s="49" t="str">
        <f t="shared" si="105"/>
        <v/>
      </c>
      <c r="GV55" s="49" t="str">
        <f t="shared" si="105"/>
        <v/>
      </c>
      <c r="GW55" s="49" t="str">
        <f t="shared" si="106"/>
        <v/>
      </c>
      <c r="GX55" s="49" t="str">
        <f t="shared" si="106"/>
        <v/>
      </c>
      <c r="GY55" s="49" t="str">
        <f t="shared" si="106"/>
        <v/>
      </c>
      <c r="GZ55" s="49" t="str">
        <f t="shared" si="106"/>
        <v/>
      </c>
      <c r="HA55" s="49" t="str">
        <f t="shared" si="106"/>
        <v/>
      </c>
      <c r="HB55" s="49" t="str">
        <f t="shared" si="106"/>
        <v/>
      </c>
      <c r="HC55" s="49" t="str">
        <f t="shared" si="106"/>
        <v/>
      </c>
      <c r="HD55" s="49" t="str">
        <f t="shared" si="106"/>
        <v/>
      </c>
      <c r="HE55" s="49" t="str">
        <f t="shared" si="106"/>
        <v/>
      </c>
      <c r="HF55" s="49" t="str">
        <f t="shared" si="106"/>
        <v/>
      </c>
      <c r="HG55" s="49" t="str">
        <f t="shared" si="106"/>
        <v/>
      </c>
      <c r="HH55" s="49" t="str">
        <f t="shared" si="106"/>
        <v/>
      </c>
      <c r="HI55" s="49" t="str">
        <f t="shared" si="106"/>
        <v/>
      </c>
      <c r="HJ55" s="49" t="str">
        <f t="shared" si="106"/>
        <v/>
      </c>
      <c r="HK55" s="49" t="str">
        <f t="shared" si="106"/>
        <v/>
      </c>
      <c r="HL55" s="49" t="str">
        <f t="shared" si="106"/>
        <v/>
      </c>
      <c r="HM55" s="49" t="str">
        <f t="shared" si="107"/>
        <v/>
      </c>
      <c r="HN55" s="49" t="str">
        <f t="shared" si="107"/>
        <v/>
      </c>
      <c r="HO55" s="49" t="str">
        <f t="shared" si="107"/>
        <v/>
      </c>
      <c r="HP55" s="49" t="str">
        <f t="shared" si="75"/>
        <v/>
      </c>
      <c r="HQ55" s="49" t="str">
        <f t="shared" si="75"/>
        <v/>
      </c>
      <c r="HR55" s="49" t="str">
        <f t="shared" si="44"/>
        <v/>
      </c>
      <c r="HS55" s="49" t="str">
        <f t="shared" si="16"/>
        <v/>
      </c>
      <c r="HT55" s="49" t="str">
        <f t="shared" si="16"/>
        <v/>
      </c>
      <c r="HU55" s="49" t="str">
        <f t="shared" si="16"/>
        <v/>
      </c>
      <c r="HV55" s="49" t="str">
        <f t="shared" si="16"/>
        <v/>
      </c>
      <c r="HW55" s="169" t="e">
        <f t="shared" si="102"/>
        <v>#N/A</v>
      </c>
      <c r="HX55" s="169" t="e">
        <f t="shared" si="102"/>
        <v>#N/A</v>
      </c>
      <c r="HY55" s="169" t="e">
        <f t="shared" si="102"/>
        <v>#N/A</v>
      </c>
      <c r="HZ55" s="169" t="e">
        <f t="shared" si="102"/>
        <v>#N/A</v>
      </c>
      <c r="IA55" s="169" t="e">
        <f t="shared" si="101"/>
        <v>#N/A</v>
      </c>
      <c r="IB55" s="169" t="e">
        <f t="shared" si="101"/>
        <v>#N/A</v>
      </c>
      <c r="IC55" s="169" t="e">
        <f t="shared" si="101"/>
        <v>#N/A</v>
      </c>
      <c r="ID55" s="169" t="e">
        <f t="shared" si="101"/>
        <v>#N/A</v>
      </c>
      <c r="IE55" s="169" t="e">
        <f t="shared" si="101"/>
        <v>#N/A</v>
      </c>
      <c r="IF55" s="169" t="e">
        <f t="shared" si="101"/>
        <v>#N/A</v>
      </c>
      <c r="IG55" s="169" t="e">
        <f t="shared" si="101"/>
        <v>#N/A</v>
      </c>
      <c r="IH55" s="169" t="e">
        <f t="shared" si="101"/>
        <v>#N/A</v>
      </c>
      <c r="II55" s="169" t="e">
        <f t="shared" si="101"/>
        <v>#N/A</v>
      </c>
      <c r="IJ55" s="169" t="e">
        <f t="shared" si="101"/>
        <v>#N/A</v>
      </c>
      <c r="IK55" s="169" t="e">
        <f t="shared" si="101"/>
        <v>#N/A</v>
      </c>
      <c r="IL55" s="169" t="e">
        <f t="shared" si="101"/>
        <v>#N/A</v>
      </c>
      <c r="IM55" s="169" t="e">
        <f t="shared" si="101"/>
        <v>#N/A</v>
      </c>
      <c r="IN55" s="169" t="e">
        <f t="shared" si="101"/>
        <v>#N/A</v>
      </c>
      <c r="IO55" s="169" t="e">
        <f t="shared" si="101"/>
        <v>#N/A</v>
      </c>
      <c r="IP55" s="169" t="e">
        <f t="shared" si="108"/>
        <v>#N/A</v>
      </c>
      <c r="IQ55" s="169" t="e">
        <f t="shared" si="108"/>
        <v>#N/A</v>
      </c>
      <c r="IR55" s="169" t="e">
        <f t="shared" si="108"/>
        <v>#N/A</v>
      </c>
      <c r="IS55" s="169" t="e">
        <f t="shared" si="108"/>
        <v>#N/A</v>
      </c>
      <c r="IT55" s="169" t="e">
        <f t="shared" si="108"/>
        <v>#N/A</v>
      </c>
      <c r="IU55" s="169" t="e">
        <f t="shared" si="108"/>
        <v>#N/A</v>
      </c>
      <c r="IV55" s="169" t="e">
        <f t="shared" si="108"/>
        <v>#N/A</v>
      </c>
      <c r="IW55" s="169" t="e">
        <f t="shared" si="108"/>
        <v>#N/A</v>
      </c>
      <c r="IX55" s="169" t="e">
        <f t="shared" si="108"/>
        <v>#N/A</v>
      </c>
      <c r="IY55" s="169" t="e">
        <f t="shared" si="108"/>
        <v>#N/A</v>
      </c>
      <c r="IZ55" s="169" t="e">
        <f t="shared" si="108"/>
        <v>#N/A</v>
      </c>
      <c r="JA55" s="169" t="e">
        <f t="shared" si="108"/>
        <v>#N/A</v>
      </c>
      <c r="JB55" s="169" t="e">
        <f t="shared" si="108"/>
        <v>#N/A</v>
      </c>
      <c r="JC55" s="169" t="e">
        <f t="shared" si="108"/>
        <v>#N/A</v>
      </c>
      <c r="JD55" s="169" t="e">
        <f t="shared" si="108"/>
        <v>#N/A</v>
      </c>
      <c r="JE55" s="169" t="e">
        <f t="shared" si="116"/>
        <v>#N/A</v>
      </c>
      <c r="JF55" s="169" t="e">
        <f t="shared" si="116"/>
        <v>#N/A</v>
      </c>
      <c r="JG55" s="169" t="e">
        <f t="shared" si="116"/>
        <v>#N/A</v>
      </c>
      <c r="JH55" s="169" t="e">
        <f t="shared" si="116"/>
        <v>#N/A</v>
      </c>
      <c r="JI55" s="169" t="e">
        <f t="shared" si="116"/>
        <v>#N/A</v>
      </c>
      <c r="JJ55" s="169" t="e">
        <f t="shared" si="116"/>
        <v>#N/A</v>
      </c>
      <c r="JK55" s="169" t="e">
        <f t="shared" si="116"/>
        <v>#N/A</v>
      </c>
      <c r="JL55" s="169" t="e">
        <f t="shared" si="116"/>
        <v>#N/A</v>
      </c>
      <c r="JM55" s="169" t="e">
        <f t="shared" si="116"/>
        <v>#N/A</v>
      </c>
      <c r="JN55" s="169" t="e">
        <f t="shared" si="116"/>
        <v>#N/A</v>
      </c>
      <c r="JO55" s="169" t="e">
        <f t="shared" si="116"/>
        <v>#N/A</v>
      </c>
      <c r="JP55" s="169" t="e">
        <f t="shared" si="116"/>
        <v>#N/A</v>
      </c>
      <c r="JQ55" s="169" t="e">
        <f t="shared" si="116"/>
        <v>#N/A</v>
      </c>
      <c r="JR55" s="169" t="e">
        <f t="shared" si="116"/>
        <v>#N/A</v>
      </c>
      <c r="JS55" s="169" t="e">
        <f t="shared" si="116"/>
        <v>#N/A</v>
      </c>
      <c r="JT55" s="169" t="e">
        <f t="shared" si="109"/>
        <v>#N/A</v>
      </c>
      <c r="JU55" s="169" t="e">
        <f t="shared" si="109"/>
        <v>#N/A</v>
      </c>
      <c r="JV55" s="169" t="e">
        <f t="shared" si="109"/>
        <v>#N/A</v>
      </c>
      <c r="JW55" s="169" t="e">
        <f t="shared" si="109"/>
        <v>#N/A</v>
      </c>
      <c r="JX55" s="169" t="e">
        <f t="shared" si="109"/>
        <v>#N/A</v>
      </c>
      <c r="JY55" s="169" t="e">
        <f t="shared" si="109"/>
        <v>#N/A</v>
      </c>
      <c r="JZ55" s="169" t="e">
        <f t="shared" si="109"/>
        <v>#N/A</v>
      </c>
      <c r="KA55" s="169" t="e">
        <f t="shared" si="109"/>
        <v>#N/A</v>
      </c>
      <c r="KB55" s="169" t="e">
        <f t="shared" si="109"/>
        <v>#N/A</v>
      </c>
      <c r="KC55" s="169" t="e">
        <f t="shared" si="109"/>
        <v>#N/A</v>
      </c>
      <c r="KD55" s="169" t="e">
        <f t="shared" si="109"/>
        <v>#N/A</v>
      </c>
      <c r="KE55" s="169" t="e">
        <f t="shared" si="109"/>
        <v>#N/A</v>
      </c>
      <c r="KF55" s="169" t="e">
        <f t="shared" si="109"/>
        <v>#N/A</v>
      </c>
      <c r="KG55" s="169" t="e">
        <f t="shared" si="109"/>
        <v>#N/A</v>
      </c>
      <c r="KH55" s="169" t="e">
        <f t="shared" si="109"/>
        <v>#N/A</v>
      </c>
      <c r="KI55" s="169" t="e">
        <f t="shared" si="109"/>
        <v>#N/A</v>
      </c>
      <c r="KJ55" s="169" t="e">
        <f t="shared" si="117"/>
        <v>#N/A</v>
      </c>
      <c r="KK55" s="169" t="e">
        <f t="shared" si="117"/>
        <v>#N/A</v>
      </c>
      <c r="KL55" s="169" t="e">
        <f t="shared" si="117"/>
        <v>#N/A</v>
      </c>
      <c r="KM55" s="169" t="e">
        <f t="shared" si="117"/>
        <v>#N/A</v>
      </c>
      <c r="KN55" s="169" t="e">
        <f t="shared" si="117"/>
        <v>#N/A</v>
      </c>
      <c r="KO55" s="169" t="e">
        <f t="shared" si="117"/>
        <v>#N/A</v>
      </c>
      <c r="KP55" s="169" t="e">
        <f t="shared" si="117"/>
        <v>#N/A</v>
      </c>
      <c r="KQ55" s="169" t="e">
        <f t="shared" si="117"/>
        <v>#N/A</v>
      </c>
      <c r="KR55" s="169" t="e">
        <f t="shared" si="117"/>
        <v>#N/A</v>
      </c>
      <c r="KS55" s="169" t="e">
        <f t="shared" si="117"/>
        <v>#N/A</v>
      </c>
      <c r="KT55" s="169" t="e">
        <f t="shared" si="117"/>
        <v>#N/A</v>
      </c>
      <c r="KU55" s="169" t="e">
        <f t="shared" si="117"/>
        <v>#N/A</v>
      </c>
      <c r="KV55" s="169" t="e">
        <f t="shared" si="117"/>
        <v>#N/A</v>
      </c>
      <c r="KW55" s="169" t="e">
        <f t="shared" si="117"/>
        <v>#N/A</v>
      </c>
      <c r="KX55" s="169" t="e">
        <f t="shared" si="117"/>
        <v>#N/A</v>
      </c>
      <c r="KY55" s="169" t="e">
        <f t="shared" si="117"/>
        <v>#N/A</v>
      </c>
      <c r="KZ55" s="169" t="e">
        <f t="shared" si="110"/>
        <v>#N/A</v>
      </c>
      <c r="LA55" s="169" t="e">
        <f t="shared" si="110"/>
        <v>#N/A</v>
      </c>
      <c r="LB55" s="169" t="e">
        <f t="shared" si="110"/>
        <v>#N/A</v>
      </c>
      <c r="LC55" s="169" t="e">
        <f t="shared" si="110"/>
        <v>#N/A</v>
      </c>
      <c r="LD55" s="169" t="e">
        <f t="shared" si="110"/>
        <v>#N/A</v>
      </c>
      <c r="LE55" s="169" t="e">
        <f t="shared" si="110"/>
        <v>#N/A</v>
      </c>
      <c r="LF55" s="169" t="e">
        <f t="shared" si="110"/>
        <v>#N/A</v>
      </c>
      <c r="LG55" s="169" t="e">
        <f t="shared" si="110"/>
        <v>#N/A</v>
      </c>
      <c r="LH55" s="169" t="e">
        <f t="shared" si="110"/>
        <v>#N/A</v>
      </c>
      <c r="LI55" s="169" t="e">
        <f t="shared" si="110"/>
        <v>#N/A</v>
      </c>
      <c r="LJ55" s="169" t="e">
        <f t="shared" si="110"/>
        <v>#N/A</v>
      </c>
      <c r="LK55" s="169" t="e">
        <f t="shared" si="110"/>
        <v>#N/A</v>
      </c>
      <c r="LL55" s="169" t="e">
        <f t="shared" si="110"/>
        <v>#N/A</v>
      </c>
      <c r="LM55" s="169" t="e">
        <f t="shared" si="110"/>
        <v>#N/A</v>
      </c>
      <c r="LN55" s="169" t="e">
        <f t="shared" si="110"/>
        <v>#N/A</v>
      </c>
      <c r="LO55" s="169" t="e">
        <f t="shared" si="118"/>
        <v>#N/A</v>
      </c>
      <c r="LP55" s="169" t="e">
        <f t="shared" si="118"/>
        <v>#N/A</v>
      </c>
      <c r="LQ55" s="169" t="e">
        <f t="shared" si="119"/>
        <v>#N/A</v>
      </c>
      <c r="LR55" s="169" t="e">
        <f t="shared" si="119"/>
        <v>#N/A</v>
      </c>
      <c r="LS55" s="169" t="e">
        <f t="shared" si="119"/>
        <v>#N/A</v>
      </c>
      <c r="LT55" s="169" t="e">
        <f t="shared" si="119"/>
        <v>#N/A</v>
      </c>
      <c r="LU55" s="169" t="e">
        <f t="shared" si="119"/>
        <v>#N/A</v>
      </c>
      <c r="LV55" s="169" t="e">
        <f t="shared" si="119"/>
        <v>#N/A</v>
      </c>
      <c r="LW55" s="169" t="e">
        <f t="shared" si="119"/>
        <v>#N/A</v>
      </c>
      <c r="LX55" s="169" t="e">
        <f t="shared" si="119"/>
        <v>#N/A</v>
      </c>
      <c r="LY55" s="169" t="e">
        <f t="shared" si="119"/>
        <v>#N/A</v>
      </c>
      <c r="LZ55" s="169" t="e">
        <f t="shared" si="119"/>
        <v>#N/A</v>
      </c>
      <c r="MA55" s="169" t="e">
        <f t="shared" si="119"/>
        <v>#N/A</v>
      </c>
      <c r="MB55" s="169" t="e">
        <f t="shared" si="119"/>
        <v>#N/A</v>
      </c>
      <c r="MC55" s="169" t="e">
        <f t="shared" si="119"/>
        <v>#N/A</v>
      </c>
      <c r="MD55" s="169" t="e">
        <f t="shared" si="119"/>
        <v>#N/A</v>
      </c>
      <c r="ME55" s="169" t="e">
        <f t="shared" si="119"/>
        <v>#N/A</v>
      </c>
      <c r="MF55" s="169" t="e">
        <f t="shared" si="111"/>
        <v>#N/A</v>
      </c>
      <c r="MG55" s="169" t="e">
        <f t="shared" si="111"/>
        <v>#N/A</v>
      </c>
      <c r="MH55" s="169" t="e">
        <f t="shared" si="111"/>
        <v>#N/A</v>
      </c>
      <c r="MI55" s="169" t="e">
        <f t="shared" si="111"/>
        <v>#N/A</v>
      </c>
      <c r="MJ55" s="169" t="e">
        <f t="shared" si="111"/>
        <v>#N/A</v>
      </c>
      <c r="MK55" s="169" t="e">
        <f t="shared" si="111"/>
        <v>#N/A</v>
      </c>
      <c r="ML55" s="169" t="e">
        <f t="shared" si="111"/>
        <v>#N/A</v>
      </c>
      <c r="MM55" s="169" t="e">
        <f t="shared" si="111"/>
        <v>#N/A</v>
      </c>
      <c r="MN55" s="169" t="e">
        <f t="shared" si="111"/>
        <v>#N/A</v>
      </c>
      <c r="MO55" s="169" t="e">
        <f t="shared" si="111"/>
        <v>#N/A</v>
      </c>
      <c r="MP55" s="169" t="e">
        <f t="shared" si="111"/>
        <v>#N/A</v>
      </c>
      <c r="MQ55" s="169" t="e">
        <f t="shared" si="111"/>
        <v>#N/A</v>
      </c>
      <c r="MR55" s="169" t="e">
        <f t="shared" si="111"/>
        <v>#N/A</v>
      </c>
      <c r="MS55" s="169" t="e">
        <f t="shared" si="111"/>
        <v>#N/A</v>
      </c>
      <c r="MT55" s="169" t="e">
        <f t="shared" si="111"/>
        <v>#N/A</v>
      </c>
      <c r="MU55" s="169" t="e">
        <f t="shared" si="111"/>
        <v>#N/A</v>
      </c>
      <c r="MV55" s="169" t="e">
        <f t="shared" si="120"/>
        <v>#N/A</v>
      </c>
      <c r="MW55" s="169" t="e">
        <f t="shared" si="120"/>
        <v>#N/A</v>
      </c>
      <c r="MX55" s="169" t="e">
        <f t="shared" si="120"/>
        <v>#N/A</v>
      </c>
      <c r="MY55" s="169" t="e">
        <f t="shared" si="120"/>
        <v>#N/A</v>
      </c>
      <c r="MZ55" s="169" t="e">
        <f t="shared" si="120"/>
        <v>#N/A</v>
      </c>
      <c r="NA55" s="169" t="e">
        <f t="shared" si="120"/>
        <v>#N/A</v>
      </c>
      <c r="NB55" s="169" t="e">
        <f t="shared" si="120"/>
        <v>#N/A</v>
      </c>
      <c r="NC55" s="169" t="e">
        <f t="shared" si="120"/>
        <v>#N/A</v>
      </c>
      <c r="ND55" s="169" t="e">
        <f t="shared" si="120"/>
        <v>#N/A</v>
      </c>
      <c r="NE55" s="169" t="e">
        <f t="shared" si="120"/>
        <v>#N/A</v>
      </c>
      <c r="NF55" s="169" t="e">
        <f t="shared" si="120"/>
        <v>#N/A</v>
      </c>
      <c r="NG55" s="169" t="e">
        <f t="shared" si="120"/>
        <v>#N/A</v>
      </c>
      <c r="NH55" s="169" t="e">
        <f t="shared" si="120"/>
        <v>#N/A</v>
      </c>
      <c r="NI55" s="169" t="e">
        <f t="shared" si="120"/>
        <v>#N/A</v>
      </c>
      <c r="NJ55" s="169" t="e">
        <f t="shared" si="120"/>
        <v>#N/A</v>
      </c>
      <c r="NK55" s="169" t="e">
        <f t="shared" si="120"/>
        <v>#N/A</v>
      </c>
      <c r="NL55" s="169" t="e">
        <f t="shared" si="112"/>
        <v>#N/A</v>
      </c>
      <c r="NM55" s="169" t="e">
        <f t="shared" si="112"/>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21"/>
        <v>#N/A</v>
      </c>
      <c r="OB55" s="169" t="e">
        <f t="shared" si="121"/>
        <v>#N/A</v>
      </c>
      <c r="OC55" s="169" t="e">
        <f t="shared" si="122"/>
        <v>#N/A</v>
      </c>
      <c r="OD55" s="169" t="e">
        <f t="shared" si="122"/>
        <v>#N/A</v>
      </c>
      <c r="OE55" s="169" t="e">
        <f t="shared" si="122"/>
        <v>#N/A</v>
      </c>
      <c r="OF55" s="169" t="e">
        <f t="shared" si="122"/>
        <v>#N/A</v>
      </c>
      <c r="OG55" s="169" t="e">
        <f t="shared" si="122"/>
        <v>#N/A</v>
      </c>
      <c r="OH55" s="169" t="e">
        <f t="shared" si="122"/>
        <v>#N/A</v>
      </c>
      <c r="OI55" s="169" t="e">
        <f t="shared" si="122"/>
        <v>#N/A</v>
      </c>
      <c r="OJ55" s="169" t="e">
        <f t="shared" si="122"/>
        <v>#N/A</v>
      </c>
      <c r="OK55" s="169" t="e">
        <f t="shared" si="122"/>
        <v>#N/A</v>
      </c>
      <c r="OL55" s="169" t="e">
        <f t="shared" si="122"/>
        <v>#N/A</v>
      </c>
      <c r="OM55" s="169" t="e">
        <f t="shared" si="122"/>
        <v>#N/A</v>
      </c>
      <c r="ON55" s="169" t="e">
        <f t="shared" si="122"/>
        <v>#N/A</v>
      </c>
      <c r="OO55" s="169" t="e">
        <f t="shared" si="122"/>
        <v>#N/A</v>
      </c>
      <c r="OP55" s="169" t="e">
        <f t="shared" si="122"/>
        <v>#N/A</v>
      </c>
      <c r="OQ55" s="169" t="e">
        <f t="shared" si="122"/>
        <v>#N/A</v>
      </c>
      <c r="OR55" s="169" t="e">
        <f t="shared" si="113"/>
        <v>#N/A</v>
      </c>
      <c r="OS55" s="169" t="e">
        <f t="shared" si="113"/>
        <v>#N/A</v>
      </c>
      <c r="OT55" s="169" t="e">
        <f t="shared" si="113"/>
        <v>#N/A</v>
      </c>
      <c r="OU55" s="169" t="e">
        <f t="shared" si="113"/>
        <v>#N/A</v>
      </c>
      <c r="OV55" s="169" t="e">
        <f t="shared" si="113"/>
        <v>#N/A</v>
      </c>
      <c r="OW55" s="169" t="e">
        <f t="shared" si="113"/>
        <v>#N/A</v>
      </c>
      <c r="OX55" s="169" t="e">
        <f t="shared" si="113"/>
        <v>#N/A</v>
      </c>
      <c r="OY55" s="169" t="e">
        <f t="shared" si="113"/>
        <v>#N/A</v>
      </c>
      <c r="OZ55" s="169" t="e">
        <f t="shared" si="113"/>
        <v>#N/A</v>
      </c>
      <c r="PA55" s="169" t="e">
        <f t="shared" si="113"/>
        <v>#N/A</v>
      </c>
      <c r="PB55" s="169" t="e">
        <f t="shared" si="113"/>
        <v>#N/A</v>
      </c>
      <c r="PC55" s="169" t="e">
        <f t="shared" si="113"/>
        <v>#N/A</v>
      </c>
      <c r="PD55" s="169" t="e">
        <f t="shared" si="113"/>
        <v>#N/A</v>
      </c>
      <c r="PE55" s="169" t="e">
        <f t="shared" si="113"/>
        <v>#N/A</v>
      </c>
      <c r="PF55" s="169" t="e">
        <f t="shared" si="113"/>
        <v>#N/A</v>
      </c>
      <c r="PG55" s="169" t="e">
        <f t="shared" si="113"/>
        <v>#N/A</v>
      </c>
      <c r="PH55" s="169" t="e">
        <f t="shared" si="123"/>
        <v>#N/A</v>
      </c>
      <c r="PI55" s="169" t="e">
        <f t="shared" si="123"/>
        <v>#N/A</v>
      </c>
      <c r="PJ55" s="169" t="e">
        <f t="shared" si="123"/>
        <v>#N/A</v>
      </c>
      <c r="PK55" s="169" t="e">
        <f t="shared" si="123"/>
        <v>#N/A</v>
      </c>
      <c r="PL55" s="169" t="e">
        <f t="shared" si="123"/>
        <v>#N/A</v>
      </c>
      <c r="PM55" s="169" t="e">
        <f t="shared" si="123"/>
        <v>#N/A</v>
      </c>
      <c r="PN55" s="169" t="e">
        <f t="shared" si="123"/>
        <v>#N/A</v>
      </c>
      <c r="PO55" s="169" t="e">
        <f t="shared" si="123"/>
        <v>#N/A</v>
      </c>
    </row>
    <row r="56" spans="1:431" hidden="1" x14ac:dyDescent="0.75">
      <c r="A56" s="390"/>
      <c r="B56" s="396" t="str">
        <f>IF($R56="","",ROUND(_xlfn.NORM.INV(ABS(VLOOKUP($T$1,VLookups!$A$43:$B$44,2,FALSE)-B$2),$N56,$R56),0))</f>
        <v/>
      </c>
      <c r="C56" s="403" t="str">
        <f>IF(OR(D55="",B56=""),"",WORKDAY(C55,B55,$B$109:$B$148))</f>
        <v/>
      </c>
      <c r="D56" s="404" t="str">
        <f>IFERROR(IF(B56="","",WORKDAY(C56,B56-1,$B$109:$B$148)),"")</f>
        <v/>
      </c>
      <c r="E56" s="109"/>
      <c r="F56" s="117"/>
      <c r="G56" s="122" t="str">
        <f t="shared" si="30"/>
        <v/>
      </c>
      <c r="H56" s="95"/>
      <c r="I56" s="122" t="str">
        <f t="shared" si="31"/>
        <v/>
      </c>
      <c r="J56" s="117"/>
      <c r="K56" s="110"/>
      <c r="L56" s="124" t="str">
        <f t="shared" si="0"/>
        <v/>
      </c>
      <c r="M56" s="124" t="str">
        <f t="shared" si="1"/>
        <v/>
      </c>
      <c r="N56" s="73" t="str">
        <f t="shared" si="32"/>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0"/>
        <v/>
      </c>
      <c r="AE56" s="49" t="str">
        <f t="shared" si="100"/>
        <v/>
      </c>
      <c r="AF56" s="49" t="str">
        <f t="shared" si="100"/>
        <v/>
      </c>
      <c r="AG56" s="49" t="str">
        <f t="shared" si="100"/>
        <v/>
      </c>
      <c r="AH56" s="49" t="str">
        <f t="shared" si="100"/>
        <v/>
      </c>
      <c r="AI56" s="49" t="str">
        <f t="shared" si="100"/>
        <v/>
      </c>
      <c r="AJ56" s="49" t="str">
        <f t="shared" si="100"/>
        <v/>
      </c>
      <c r="AK56" s="49" t="str">
        <f t="shared" si="100"/>
        <v/>
      </c>
      <c r="AL56" s="49" t="str">
        <f t="shared" si="100"/>
        <v/>
      </c>
      <c r="AM56" s="49" t="str">
        <f t="shared" si="100"/>
        <v/>
      </c>
      <c r="AN56" s="49" t="str">
        <f t="shared" si="100"/>
        <v/>
      </c>
      <c r="AO56" s="49" t="str">
        <f t="shared" si="100"/>
        <v/>
      </c>
      <c r="AP56" s="49" t="str">
        <f t="shared" si="100"/>
        <v/>
      </c>
      <c r="AQ56" s="49" t="str">
        <f t="shared" si="100"/>
        <v/>
      </c>
      <c r="AR56" s="49" t="str">
        <f t="shared" si="100"/>
        <v/>
      </c>
      <c r="AS56" s="49" t="str">
        <f t="shared" ref="AS56:BH71" si="129">IF(ISNONTEXT($AC56),AT56-$AC56,"")</f>
        <v/>
      </c>
      <c r="AT56" s="49" t="str">
        <f t="shared" si="129"/>
        <v/>
      </c>
      <c r="AU56" s="49" t="str">
        <f t="shared" si="129"/>
        <v/>
      </c>
      <c r="AV56" s="49" t="str">
        <f t="shared" si="129"/>
        <v/>
      </c>
      <c r="AW56" s="49" t="str">
        <f t="shared" si="129"/>
        <v/>
      </c>
      <c r="AX56" s="49" t="str">
        <f t="shared" si="129"/>
        <v/>
      </c>
      <c r="AY56" s="49" t="str">
        <f t="shared" si="129"/>
        <v/>
      </c>
      <c r="AZ56" s="49" t="str">
        <f t="shared" si="129"/>
        <v/>
      </c>
      <c r="BA56" s="49" t="str">
        <f t="shared" si="129"/>
        <v/>
      </c>
      <c r="BB56" s="49" t="str">
        <f t="shared" si="129"/>
        <v/>
      </c>
      <c r="BC56" s="49" t="str">
        <f t="shared" si="129"/>
        <v/>
      </c>
      <c r="BD56" s="49" t="str">
        <f t="shared" si="129"/>
        <v/>
      </c>
      <c r="BE56" s="49" t="str">
        <f t="shared" si="129"/>
        <v/>
      </c>
      <c r="BF56" s="49" t="str">
        <f t="shared" si="129"/>
        <v/>
      </c>
      <c r="BG56" s="49" t="str">
        <f t="shared" si="129"/>
        <v/>
      </c>
      <c r="BH56" s="49" t="str">
        <f t="shared" si="129"/>
        <v/>
      </c>
      <c r="BI56" s="49" t="str">
        <f t="shared" ref="BI56:BX71" si="130">IF(ISNONTEXT($AC56),BJ56-$AC56,"")</f>
        <v/>
      </c>
      <c r="BJ56" s="49" t="str">
        <f t="shared" si="130"/>
        <v/>
      </c>
      <c r="BK56" s="49" t="str">
        <f t="shared" si="130"/>
        <v/>
      </c>
      <c r="BL56" s="49" t="str">
        <f t="shared" si="130"/>
        <v/>
      </c>
      <c r="BM56" s="49" t="str">
        <f t="shared" si="130"/>
        <v/>
      </c>
      <c r="BN56" s="49" t="str">
        <f t="shared" si="130"/>
        <v/>
      </c>
      <c r="BO56" s="49" t="str">
        <f t="shared" si="130"/>
        <v/>
      </c>
      <c r="BP56" s="49" t="str">
        <f t="shared" si="130"/>
        <v/>
      </c>
      <c r="BQ56" s="49" t="str">
        <f t="shared" si="130"/>
        <v/>
      </c>
      <c r="BR56" s="49" t="str">
        <f t="shared" si="130"/>
        <v/>
      </c>
      <c r="BS56" s="49" t="str">
        <f t="shared" si="130"/>
        <v/>
      </c>
      <c r="BT56" s="49" t="str">
        <f t="shared" si="130"/>
        <v/>
      </c>
      <c r="BU56" s="49" t="str">
        <f t="shared" si="130"/>
        <v/>
      </c>
      <c r="BV56" s="49" t="str">
        <f t="shared" si="130"/>
        <v/>
      </c>
      <c r="BW56" s="49" t="str">
        <f t="shared" si="130"/>
        <v/>
      </c>
      <c r="BX56" s="49" t="str">
        <f t="shared" si="130"/>
        <v/>
      </c>
      <c r="BY56" s="49" t="str">
        <f t="shared" si="127"/>
        <v/>
      </c>
      <c r="BZ56" s="49" t="str">
        <f t="shared" si="127"/>
        <v/>
      </c>
      <c r="CA56" s="49" t="str">
        <f t="shared" si="127"/>
        <v/>
      </c>
      <c r="CB56" s="49" t="str">
        <f t="shared" si="127"/>
        <v/>
      </c>
      <c r="CC56" s="49" t="str">
        <f t="shared" si="127"/>
        <v/>
      </c>
      <c r="CD56" s="49" t="str">
        <f t="shared" si="127"/>
        <v/>
      </c>
      <c r="CE56" s="49" t="str">
        <f t="shared" si="127"/>
        <v/>
      </c>
      <c r="CF56" s="49" t="str">
        <f t="shared" si="127"/>
        <v/>
      </c>
      <c r="CG56" s="49" t="str">
        <f t="shared" si="127"/>
        <v/>
      </c>
      <c r="CH56" s="49" t="str">
        <f t="shared" si="127"/>
        <v/>
      </c>
      <c r="CI56" s="49" t="str">
        <f t="shared" si="127"/>
        <v/>
      </c>
      <c r="CJ56" s="49" t="str">
        <f t="shared" si="127"/>
        <v/>
      </c>
      <c r="CK56" s="49" t="str">
        <f t="shared" si="127"/>
        <v/>
      </c>
      <c r="CL56" s="49" t="str">
        <f t="shared" si="127"/>
        <v/>
      </c>
      <c r="CM56" s="49" t="str">
        <f t="shared" si="127"/>
        <v/>
      </c>
      <c r="CN56" s="49" t="str">
        <f t="shared" ref="CN56:DC71" si="131">IF(ISNONTEXT($AC56),CO56-$AC56,"")</f>
        <v/>
      </c>
      <c r="CO56" s="49" t="str">
        <f t="shared" si="131"/>
        <v/>
      </c>
      <c r="CP56" s="49" t="str">
        <f t="shared" si="131"/>
        <v/>
      </c>
      <c r="CQ56" s="49" t="str">
        <f t="shared" si="131"/>
        <v/>
      </c>
      <c r="CR56" s="49" t="str">
        <f t="shared" si="131"/>
        <v/>
      </c>
      <c r="CS56" s="49" t="str">
        <f t="shared" si="131"/>
        <v/>
      </c>
      <c r="CT56" s="49" t="str">
        <f t="shared" si="131"/>
        <v/>
      </c>
      <c r="CU56" s="49" t="str">
        <f t="shared" si="131"/>
        <v/>
      </c>
      <c r="CV56" s="49" t="str">
        <f t="shared" si="131"/>
        <v/>
      </c>
      <c r="CW56" s="49" t="str">
        <f t="shared" si="131"/>
        <v/>
      </c>
      <c r="CX56" s="49" t="str">
        <f t="shared" si="131"/>
        <v/>
      </c>
      <c r="CY56" s="49" t="str">
        <f t="shared" si="131"/>
        <v/>
      </c>
      <c r="CZ56" s="49" t="str">
        <f t="shared" si="131"/>
        <v/>
      </c>
      <c r="DA56" s="49" t="str">
        <f t="shared" si="131"/>
        <v/>
      </c>
      <c r="DB56" s="49" t="str">
        <f t="shared" si="131"/>
        <v/>
      </c>
      <c r="DC56" s="49" t="str">
        <f t="shared" si="131"/>
        <v/>
      </c>
      <c r="DD56" s="49" t="str">
        <f t="shared" ref="DD56:DS71" si="132">IF(ISNONTEXT($AC56),DE56-$AC56,"")</f>
        <v/>
      </c>
      <c r="DE56" s="49" t="str">
        <f t="shared" si="132"/>
        <v/>
      </c>
      <c r="DF56" s="49" t="str">
        <f t="shared" si="132"/>
        <v/>
      </c>
      <c r="DG56" s="49" t="str">
        <f t="shared" si="132"/>
        <v/>
      </c>
      <c r="DH56" s="49" t="str">
        <f t="shared" si="132"/>
        <v/>
      </c>
      <c r="DI56" s="49" t="str">
        <f t="shared" si="132"/>
        <v/>
      </c>
      <c r="DJ56" s="49" t="str">
        <f t="shared" si="132"/>
        <v/>
      </c>
      <c r="DK56" s="49" t="str">
        <f t="shared" si="132"/>
        <v/>
      </c>
      <c r="DL56" s="49" t="str">
        <f t="shared" si="132"/>
        <v/>
      </c>
      <c r="DM56" s="49" t="str">
        <f t="shared" si="132"/>
        <v/>
      </c>
      <c r="DN56" s="49" t="str">
        <f t="shared" si="132"/>
        <v/>
      </c>
      <c r="DO56" s="49" t="str">
        <f t="shared" si="132"/>
        <v/>
      </c>
      <c r="DP56" s="49" t="str">
        <f t="shared" si="132"/>
        <v/>
      </c>
      <c r="DQ56" s="49" t="str">
        <f t="shared" si="132"/>
        <v/>
      </c>
      <c r="DR56" s="49" t="str">
        <f t="shared" si="132"/>
        <v/>
      </c>
      <c r="DS56" s="49" t="str">
        <f t="shared" si="132"/>
        <v/>
      </c>
      <c r="DT56" s="49" t="str">
        <f t="shared" si="128"/>
        <v/>
      </c>
      <c r="DU56" s="49" t="str">
        <f t="shared" si="128"/>
        <v/>
      </c>
      <c r="DV56" s="49" t="str">
        <f t="shared" si="128"/>
        <v/>
      </c>
      <c r="DW56" s="49" t="str">
        <f t="shared" si="128"/>
        <v/>
      </c>
      <c r="DX56" s="49" t="str">
        <f t="shared" si="128"/>
        <v/>
      </c>
      <c r="DY56" s="49" t="str">
        <f t="shared" si="128"/>
        <v/>
      </c>
      <c r="DZ56" s="183" t="str">
        <f t="shared" si="35"/>
        <v/>
      </c>
      <c r="EA56" s="49" t="str">
        <f t="shared" si="125"/>
        <v/>
      </c>
      <c r="EB56" s="49" t="str">
        <f t="shared" si="125"/>
        <v/>
      </c>
      <c r="EC56" s="49" t="str">
        <f t="shared" si="125"/>
        <v/>
      </c>
      <c r="ED56" s="49" t="str">
        <f t="shared" si="125"/>
        <v/>
      </c>
      <c r="EE56" s="49" t="str">
        <f t="shared" si="125"/>
        <v/>
      </c>
      <c r="EF56" s="49" t="str">
        <f t="shared" si="125"/>
        <v/>
      </c>
      <c r="EG56" s="49" t="str">
        <f t="shared" si="125"/>
        <v/>
      </c>
      <c r="EH56" s="49" t="str">
        <f t="shared" si="125"/>
        <v/>
      </c>
      <c r="EI56" s="49" t="str">
        <f t="shared" si="125"/>
        <v/>
      </c>
      <c r="EJ56" s="49" t="str">
        <f t="shared" si="125"/>
        <v/>
      </c>
      <c r="EK56" s="49" t="str">
        <f t="shared" si="125"/>
        <v/>
      </c>
      <c r="EL56" s="49" t="str">
        <f t="shared" si="125"/>
        <v/>
      </c>
      <c r="EM56" s="49" t="str">
        <f t="shared" si="125"/>
        <v/>
      </c>
      <c r="EN56" s="49" t="str">
        <f t="shared" si="125"/>
        <v/>
      </c>
      <c r="EO56" s="49" t="str">
        <f t="shared" si="125"/>
        <v/>
      </c>
      <c r="EP56" s="49" t="str">
        <f t="shared" si="125"/>
        <v/>
      </c>
      <c r="EQ56" s="49" t="str">
        <f t="shared" si="126"/>
        <v/>
      </c>
      <c r="ER56" s="49" t="str">
        <f t="shared" si="126"/>
        <v/>
      </c>
      <c r="ES56" s="49" t="str">
        <f t="shared" si="126"/>
        <v/>
      </c>
      <c r="ET56" s="49" t="str">
        <f t="shared" si="126"/>
        <v/>
      </c>
      <c r="EU56" s="49" t="str">
        <f t="shared" si="126"/>
        <v/>
      </c>
      <c r="EV56" s="49" t="str">
        <f t="shared" si="126"/>
        <v/>
      </c>
      <c r="EW56" s="49" t="str">
        <f t="shared" si="126"/>
        <v/>
      </c>
      <c r="EX56" s="49" t="str">
        <f t="shared" si="126"/>
        <v/>
      </c>
      <c r="EY56" s="49" t="str">
        <f t="shared" si="126"/>
        <v/>
      </c>
      <c r="EZ56" s="49" t="str">
        <f t="shared" si="126"/>
        <v/>
      </c>
      <c r="FA56" s="49" t="str">
        <f t="shared" si="126"/>
        <v/>
      </c>
      <c r="FB56" s="49" t="str">
        <f t="shared" si="126"/>
        <v/>
      </c>
      <c r="FC56" s="49" t="str">
        <f t="shared" si="126"/>
        <v/>
      </c>
      <c r="FD56" s="49" t="str">
        <f t="shared" si="126"/>
        <v/>
      </c>
      <c r="FE56" s="49" t="str">
        <f t="shared" si="124"/>
        <v/>
      </c>
      <c r="FF56" s="49" t="str">
        <f t="shared" si="115"/>
        <v/>
      </c>
      <c r="FG56" s="49" t="str">
        <f t="shared" si="115"/>
        <v/>
      </c>
      <c r="FH56" s="49" t="str">
        <f t="shared" si="115"/>
        <v/>
      </c>
      <c r="FI56" s="49" t="str">
        <f t="shared" si="115"/>
        <v/>
      </c>
      <c r="FJ56" s="49" t="str">
        <f t="shared" si="115"/>
        <v/>
      </c>
      <c r="FK56" s="49" t="str">
        <f t="shared" si="115"/>
        <v/>
      </c>
      <c r="FL56" s="49" t="str">
        <f t="shared" si="115"/>
        <v/>
      </c>
      <c r="FM56" s="49" t="str">
        <f t="shared" si="115"/>
        <v/>
      </c>
      <c r="FN56" s="49" t="str">
        <f t="shared" si="115"/>
        <v/>
      </c>
      <c r="FO56" s="49" t="str">
        <f t="shared" si="115"/>
        <v/>
      </c>
      <c r="FP56" s="49" t="str">
        <f t="shared" si="115"/>
        <v/>
      </c>
      <c r="FQ56" s="49" t="str">
        <f t="shared" si="104"/>
        <v/>
      </c>
      <c r="FR56" s="49" t="str">
        <f t="shared" si="104"/>
        <v/>
      </c>
      <c r="FS56" s="49" t="str">
        <f t="shared" si="104"/>
        <v/>
      </c>
      <c r="FT56" s="49" t="str">
        <f t="shared" si="104"/>
        <v/>
      </c>
      <c r="FU56" s="49" t="str">
        <f t="shared" si="104"/>
        <v/>
      </c>
      <c r="FV56" s="49" t="str">
        <f t="shared" si="104"/>
        <v/>
      </c>
      <c r="FW56" s="49" t="str">
        <f t="shared" si="104"/>
        <v/>
      </c>
      <c r="FX56" s="49" t="str">
        <f t="shared" si="104"/>
        <v/>
      </c>
      <c r="FY56" s="49" t="str">
        <f t="shared" si="104"/>
        <v/>
      </c>
      <c r="FZ56" s="49" t="str">
        <f t="shared" si="104"/>
        <v/>
      </c>
      <c r="GA56" s="49" t="str">
        <f t="shared" si="104"/>
        <v/>
      </c>
      <c r="GB56" s="49" t="str">
        <f t="shared" si="104"/>
        <v/>
      </c>
      <c r="GC56" s="49" t="str">
        <f t="shared" si="104"/>
        <v/>
      </c>
      <c r="GD56" s="49" t="str">
        <f t="shared" si="104"/>
        <v/>
      </c>
      <c r="GE56" s="49" t="str">
        <f t="shared" si="104"/>
        <v/>
      </c>
      <c r="GF56" s="49" t="str">
        <f t="shared" si="104"/>
        <v/>
      </c>
      <c r="GG56" s="49" t="str">
        <f t="shared" si="105"/>
        <v/>
      </c>
      <c r="GH56" s="49" t="str">
        <f t="shared" si="105"/>
        <v/>
      </c>
      <c r="GI56" s="49" t="str">
        <f t="shared" si="105"/>
        <v/>
      </c>
      <c r="GJ56" s="49" t="str">
        <f t="shared" si="105"/>
        <v/>
      </c>
      <c r="GK56" s="49" t="str">
        <f t="shared" si="105"/>
        <v/>
      </c>
      <c r="GL56" s="49" t="str">
        <f t="shared" si="105"/>
        <v/>
      </c>
      <c r="GM56" s="49" t="str">
        <f t="shared" si="105"/>
        <v/>
      </c>
      <c r="GN56" s="49" t="str">
        <f t="shared" si="105"/>
        <v/>
      </c>
      <c r="GO56" s="49" t="str">
        <f t="shared" si="105"/>
        <v/>
      </c>
      <c r="GP56" s="49" t="str">
        <f t="shared" si="105"/>
        <v/>
      </c>
      <c r="GQ56" s="49" t="str">
        <f t="shared" si="105"/>
        <v/>
      </c>
      <c r="GR56" s="49" t="str">
        <f t="shared" si="105"/>
        <v/>
      </c>
      <c r="GS56" s="49" t="str">
        <f t="shared" si="105"/>
        <v/>
      </c>
      <c r="GT56" s="49" t="str">
        <f t="shared" si="105"/>
        <v/>
      </c>
      <c r="GU56" s="49" t="str">
        <f t="shared" si="105"/>
        <v/>
      </c>
      <c r="GV56" s="49" t="str">
        <f t="shared" si="105"/>
        <v/>
      </c>
      <c r="GW56" s="49" t="str">
        <f t="shared" si="106"/>
        <v/>
      </c>
      <c r="GX56" s="49" t="str">
        <f t="shared" si="106"/>
        <v/>
      </c>
      <c r="GY56" s="49" t="str">
        <f t="shared" si="106"/>
        <v/>
      </c>
      <c r="GZ56" s="49" t="str">
        <f t="shared" si="106"/>
        <v/>
      </c>
      <c r="HA56" s="49" t="str">
        <f t="shared" si="106"/>
        <v/>
      </c>
      <c r="HB56" s="49" t="str">
        <f t="shared" si="106"/>
        <v/>
      </c>
      <c r="HC56" s="49" t="str">
        <f t="shared" si="106"/>
        <v/>
      </c>
      <c r="HD56" s="49" t="str">
        <f t="shared" si="106"/>
        <v/>
      </c>
      <c r="HE56" s="49" t="str">
        <f t="shared" si="106"/>
        <v/>
      </c>
      <c r="HF56" s="49" t="str">
        <f t="shared" si="106"/>
        <v/>
      </c>
      <c r="HG56" s="49" t="str">
        <f t="shared" si="106"/>
        <v/>
      </c>
      <c r="HH56" s="49" t="str">
        <f t="shared" si="106"/>
        <v/>
      </c>
      <c r="HI56" s="49" t="str">
        <f t="shared" si="106"/>
        <v/>
      </c>
      <c r="HJ56" s="49" t="str">
        <f t="shared" si="106"/>
        <v/>
      </c>
      <c r="HK56" s="49" t="str">
        <f t="shared" si="106"/>
        <v/>
      </c>
      <c r="HL56" s="49" t="str">
        <f t="shared" si="106"/>
        <v/>
      </c>
      <c r="HM56" s="49" t="str">
        <f t="shared" si="107"/>
        <v/>
      </c>
      <c r="HN56" s="49" t="str">
        <f t="shared" si="107"/>
        <v/>
      </c>
      <c r="HO56" s="49" t="str">
        <f t="shared" si="107"/>
        <v/>
      </c>
      <c r="HP56" s="49" t="str">
        <f t="shared" si="75"/>
        <v/>
      </c>
      <c r="HQ56" s="49" t="str">
        <f t="shared" si="75"/>
        <v/>
      </c>
      <c r="HR56" s="49" t="str">
        <f t="shared" si="44"/>
        <v/>
      </c>
      <c r="HS56" s="49" t="str">
        <f t="shared" si="16"/>
        <v/>
      </c>
      <c r="HT56" s="49" t="str">
        <f t="shared" si="16"/>
        <v/>
      </c>
      <c r="HU56" s="49" t="str">
        <f t="shared" si="16"/>
        <v/>
      </c>
      <c r="HV56" s="49" t="str">
        <f t="shared" si="16"/>
        <v/>
      </c>
      <c r="HW56" s="169" t="e">
        <f t="shared" si="102"/>
        <v>#N/A</v>
      </c>
      <c r="HX56" s="169" t="e">
        <f t="shared" si="102"/>
        <v>#N/A</v>
      </c>
      <c r="HY56" s="169" t="e">
        <f t="shared" si="102"/>
        <v>#N/A</v>
      </c>
      <c r="HZ56" s="169" t="e">
        <f t="shared" si="102"/>
        <v>#N/A</v>
      </c>
      <c r="IA56" s="169" t="e">
        <f t="shared" si="101"/>
        <v>#N/A</v>
      </c>
      <c r="IB56" s="169" t="e">
        <f t="shared" si="101"/>
        <v>#N/A</v>
      </c>
      <c r="IC56" s="169" t="e">
        <f t="shared" si="101"/>
        <v>#N/A</v>
      </c>
      <c r="ID56" s="169" t="e">
        <f t="shared" si="101"/>
        <v>#N/A</v>
      </c>
      <c r="IE56" s="169" t="e">
        <f t="shared" si="101"/>
        <v>#N/A</v>
      </c>
      <c r="IF56" s="169" t="e">
        <f t="shared" si="101"/>
        <v>#N/A</v>
      </c>
      <c r="IG56" s="169" t="e">
        <f t="shared" si="101"/>
        <v>#N/A</v>
      </c>
      <c r="IH56" s="169" t="e">
        <f t="shared" si="101"/>
        <v>#N/A</v>
      </c>
      <c r="II56" s="169" t="e">
        <f t="shared" si="101"/>
        <v>#N/A</v>
      </c>
      <c r="IJ56" s="169" t="e">
        <f t="shared" si="101"/>
        <v>#N/A</v>
      </c>
      <c r="IK56" s="169" t="e">
        <f t="shared" si="101"/>
        <v>#N/A</v>
      </c>
      <c r="IL56" s="169" t="e">
        <f t="shared" si="101"/>
        <v>#N/A</v>
      </c>
      <c r="IM56" s="169" t="e">
        <f t="shared" si="101"/>
        <v>#N/A</v>
      </c>
      <c r="IN56" s="169" t="e">
        <f t="shared" si="101"/>
        <v>#N/A</v>
      </c>
      <c r="IO56" s="169" t="e">
        <f t="shared" si="101"/>
        <v>#N/A</v>
      </c>
      <c r="IP56" s="169" t="e">
        <f t="shared" si="108"/>
        <v>#N/A</v>
      </c>
      <c r="IQ56" s="169" t="e">
        <f t="shared" si="108"/>
        <v>#N/A</v>
      </c>
      <c r="IR56" s="169" t="e">
        <f t="shared" si="108"/>
        <v>#N/A</v>
      </c>
      <c r="IS56" s="169" t="e">
        <f t="shared" si="108"/>
        <v>#N/A</v>
      </c>
      <c r="IT56" s="169" t="e">
        <f t="shared" si="108"/>
        <v>#N/A</v>
      </c>
      <c r="IU56" s="169" t="e">
        <f t="shared" si="108"/>
        <v>#N/A</v>
      </c>
      <c r="IV56" s="169" t="e">
        <f t="shared" si="108"/>
        <v>#N/A</v>
      </c>
      <c r="IW56" s="169" t="e">
        <f t="shared" si="108"/>
        <v>#N/A</v>
      </c>
      <c r="IX56" s="169" t="e">
        <f t="shared" si="108"/>
        <v>#N/A</v>
      </c>
      <c r="IY56" s="169" t="e">
        <f t="shared" si="108"/>
        <v>#N/A</v>
      </c>
      <c r="IZ56" s="169" t="e">
        <f t="shared" si="108"/>
        <v>#N/A</v>
      </c>
      <c r="JA56" s="169" t="e">
        <f t="shared" si="108"/>
        <v>#N/A</v>
      </c>
      <c r="JB56" s="169" t="e">
        <f t="shared" si="108"/>
        <v>#N/A</v>
      </c>
      <c r="JC56" s="169" t="e">
        <f t="shared" si="108"/>
        <v>#N/A</v>
      </c>
      <c r="JD56" s="169" t="e">
        <f t="shared" si="108"/>
        <v>#N/A</v>
      </c>
      <c r="JE56" s="169" t="e">
        <f t="shared" si="116"/>
        <v>#N/A</v>
      </c>
      <c r="JF56" s="169" t="e">
        <f t="shared" si="116"/>
        <v>#N/A</v>
      </c>
      <c r="JG56" s="169" t="e">
        <f t="shared" si="116"/>
        <v>#N/A</v>
      </c>
      <c r="JH56" s="169" t="e">
        <f t="shared" si="116"/>
        <v>#N/A</v>
      </c>
      <c r="JI56" s="169" t="e">
        <f t="shared" si="116"/>
        <v>#N/A</v>
      </c>
      <c r="JJ56" s="169" t="e">
        <f t="shared" si="116"/>
        <v>#N/A</v>
      </c>
      <c r="JK56" s="169" t="e">
        <f t="shared" si="116"/>
        <v>#N/A</v>
      </c>
      <c r="JL56" s="169" t="e">
        <f t="shared" si="116"/>
        <v>#N/A</v>
      </c>
      <c r="JM56" s="169" t="e">
        <f t="shared" si="116"/>
        <v>#N/A</v>
      </c>
      <c r="JN56" s="169" t="e">
        <f t="shared" si="116"/>
        <v>#N/A</v>
      </c>
      <c r="JO56" s="169" t="e">
        <f t="shared" si="116"/>
        <v>#N/A</v>
      </c>
      <c r="JP56" s="169" t="e">
        <f t="shared" si="116"/>
        <v>#N/A</v>
      </c>
      <c r="JQ56" s="169" t="e">
        <f t="shared" si="116"/>
        <v>#N/A</v>
      </c>
      <c r="JR56" s="169" t="e">
        <f t="shared" si="116"/>
        <v>#N/A</v>
      </c>
      <c r="JS56" s="169" t="e">
        <f t="shared" si="116"/>
        <v>#N/A</v>
      </c>
      <c r="JT56" s="169" t="e">
        <f t="shared" si="109"/>
        <v>#N/A</v>
      </c>
      <c r="JU56" s="169" t="e">
        <f t="shared" si="109"/>
        <v>#N/A</v>
      </c>
      <c r="JV56" s="169" t="e">
        <f t="shared" si="109"/>
        <v>#N/A</v>
      </c>
      <c r="JW56" s="169" t="e">
        <f t="shared" si="109"/>
        <v>#N/A</v>
      </c>
      <c r="JX56" s="169" t="e">
        <f t="shared" si="109"/>
        <v>#N/A</v>
      </c>
      <c r="JY56" s="169" t="e">
        <f t="shared" si="109"/>
        <v>#N/A</v>
      </c>
      <c r="JZ56" s="169" t="e">
        <f t="shared" si="109"/>
        <v>#N/A</v>
      </c>
      <c r="KA56" s="169" t="e">
        <f t="shared" si="109"/>
        <v>#N/A</v>
      </c>
      <c r="KB56" s="169" t="e">
        <f t="shared" si="109"/>
        <v>#N/A</v>
      </c>
      <c r="KC56" s="169" t="e">
        <f t="shared" si="109"/>
        <v>#N/A</v>
      </c>
      <c r="KD56" s="169" t="e">
        <f t="shared" si="109"/>
        <v>#N/A</v>
      </c>
      <c r="KE56" s="169" t="e">
        <f t="shared" si="109"/>
        <v>#N/A</v>
      </c>
      <c r="KF56" s="169" t="e">
        <f t="shared" si="109"/>
        <v>#N/A</v>
      </c>
      <c r="KG56" s="169" t="e">
        <f t="shared" si="109"/>
        <v>#N/A</v>
      </c>
      <c r="KH56" s="169" t="e">
        <f t="shared" si="109"/>
        <v>#N/A</v>
      </c>
      <c r="KI56" s="169" t="e">
        <f t="shared" si="109"/>
        <v>#N/A</v>
      </c>
      <c r="KJ56" s="169" t="e">
        <f t="shared" si="117"/>
        <v>#N/A</v>
      </c>
      <c r="KK56" s="169" t="e">
        <f t="shared" si="117"/>
        <v>#N/A</v>
      </c>
      <c r="KL56" s="169" t="e">
        <f t="shared" si="117"/>
        <v>#N/A</v>
      </c>
      <c r="KM56" s="169" t="e">
        <f t="shared" si="117"/>
        <v>#N/A</v>
      </c>
      <c r="KN56" s="169" t="e">
        <f t="shared" si="117"/>
        <v>#N/A</v>
      </c>
      <c r="KO56" s="169" t="e">
        <f t="shared" si="117"/>
        <v>#N/A</v>
      </c>
      <c r="KP56" s="169" t="e">
        <f t="shared" si="117"/>
        <v>#N/A</v>
      </c>
      <c r="KQ56" s="169" t="e">
        <f t="shared" si="117"/>
        <v>#N/A</v>
      </c>
      <c r="KR56" s="169" t="e">
        <f t="shared" si="117"/>
        <v>#N/A</v>
      </c>
      <c r="KS56" s="169" t="e">
        <f t="shared" si="117"/>
        <v>#N/A</v>
      </c>
      <c r="KT56" s="169" t="e">
        <f t="shared" si="117"/>
        <v>#N/A</v>
      </c>
      <c r="KU56" s="169" t="e">
        <f t="shared" si="117"/>
        <v>#N/A</v>
      </c>
      <c r="KV56" s="169" t="e">
        <f t="shared" si="117"/>
        <v>#N/A</v>
      </c>
      <c r="KW56" s="169" t="e">
        <f t="shared" si="117"/>
        <v>#N/A</v>
      </c>
      <c r="KX56" s="169" t="e">
        <f t="shared" si="117"/>
        <v>#N/A</v>
      </c>
      <c r="KY56" s="169" t="e">
        <f t="shared" si="117"/>
        <v>#N/A</v>
      </c>
      <c r="KZ56" s="169" t="e">
        <f t="shared" si="110"/>
        <v>#N/A</v>
      </c>
      <c r="LA56" s="169" t="e">
        <f t="shared" si="110"/>
        <v>#N/A</v>
      </c>
      <c r="LB56" s="169" t="e">
        <f t="shared" si="110"/>
        <v>#N/A</v>
      </c>
      <c r="LC56" s="169" t="e">
        <f t="shared" si="110"/>
        <v>#N/A</v>
      </c>
      <c r="LD56" s="169" t="e">
        <f t="shared" si="110"/>
        <v>#N/A</v>
      </c>
      <c r="LE56" s="169" t="e">
        <f t="shared" si="110"/>
        <v>#N/A</v>
      </c>
      <c r="LF56" s="169" t="e">
        <f t="shared" si="110"/>
        <v>#N/A</v>
      </c>
      <c r="LG56" s="169" t="e">
        <f t="shared" si="110"/>
        <v>#N/A</v>
      </c>
      <c r="LH56" s="169" t="e">
        <f t="shared" si="110"/>
        <v>#N/A</v>
      </c>
      <c r="LI56" s="169" t="e">
        <f t="shared" si="110"/>
        <v>#N/A</v>
      </c>
      <c r="LJ56" s="169" t="e">
        <f t="shared" si="110"/>
        <v>#N/A</v>
      </c>
      <c r="LK56" s="169" t="e">
        <f t="shared" si="110"/>
        <v>#N/A</v>
      </c>
      <c r="LL56" s="169" t="e">
        <f t="shared" si="110"/>
        <v>#N/A</v>
      </c>
      <c r="LM56" s="169" t="e">
        <f t="shared" si="110"/>
        <v>#N/A</v>
      </c>
      <c r="LN56" s="169" t="e">
        <f t="shared" si="110"/>
        <v>#N/A</v>
      </c>
      <c r="LO56" s="169" t="e">
        <f t="shared" si="118"/>
        <v>#N/A</v>
      </c>
      <c r="LP56" s="169" t="e">
        <f t="shared" si="118"/>
        <v>#N/A</v>
      </c>
      <c r="LQ56" s="169" t="e">
        <f t="shared" si="119"/>
        <v>#N/A</v>
      </c>
      <c r="LR56" s="169" t="e">
        <f t="shared" si="119"/>
        <v>#N/A</v>
      </c>
      <c r="LS56" s="169" t="e">
        <f t="shared" si="119"/>
        <v>#N/A</v>
      </c>
      <c r="LT56" s="169" t="e">
        <f t="shared" si="119"/>
        <v>#N/A</v>
      </c>
      <c r="LU56" s="169" t="e">
        <f t="shared" si="119"/>
        <v>#N/A</v>
      </c>
      <c r="LV56" s="169" t="e">
        <f t="shared" si="119"/>
        <v>#N/A</v>
      </c>
      <c r="LW56" s="169" t="e">
        <f t="shared" si="119"/>
        <v>#N/A</v>
      </c>
      <c r="LX56" s="169" t="e">
        <f t="shared" si="119"/>
        <v>#N/A</v>
      </c>
      <c r="LY56" s="169" t="e">
        <f t="shared" si="119"/>
        <v>#N/A</v>
      </c>
      <c r="LZ56" s="169" t="e">
        <f t="shared" si="119"/>
        <v>#N/A</v>
      </c>
      <c r="MA56" s="169" t="e">
        <f t="shared" si="119"/>
        <v>#N/A</v>
      </c>
      <c r="MB56" s="169" t="e">
        <f t="shared" si="119"/>
        <v>#N/A</v>
      </c>
      <c r="MC56" s="169" t="e">
        <f t="shared" si="119"/>
        <v>#N/A</v>
      </c>
      <c r="MD56" s="169" t="e">
        <f t="shared" si="119"/>
        <v>#N/A</v>
      </c>
      <c r="ME56" s="169" t="e">
        <f t="shared" si="119"/>
        <v>#N/A</v>
      </c>
      <c r="MF56" s="169" t="e">
        <f t="shared" si="111"/>
        <v>#N/A</v>
      </c>
      <c r="MG56" s="169" t="e">
        <f t="shared" si="111"/>
        <v>#N/A</v>
      </c>
      <c r="MH56" s="169" t="e">
        <f t="shared" si="111"/>
        <v>#N/A</v>
      </c>
      <c r="MI56" s="169" t="e">
        <f t="shared" si="111"/>
        <v>#N/A</v>
      </c>
      <c r="MJ56" s="169" t="e">
        <f t="shared" si="111"/>
        <v>#N/A</v>
      </c>
      <c r="MK56" s="169" t="e">
        <f t="shared" si="111"/>
        <v>#N/A</v>
      </c>
      <c r="ML56" s="169" t="e">
        <f t="shared" si="111"/>
        <v>#N/A</v>
      </c>
      <c r="MM56" s="169" t="e">
        <f t="shared" si="111"/>
        <v>#N/A</v>
      </c>
      <c r="MN56" s="169" t="e">
        <f t="shared" si="111"/>
        <v>#N/A</v>
      </c>
      <c r="MO56" s="169" t="e">
        <f t="shared" si="111"/>
        <v>#N/A</v>
      </c>
      <c r="MP56" s="169" t="e">
        <f t="shared" si="111"/>
        <v>#N/A</v>
      </c>
      <c r="MQ56" s="169" t="e">
        <f t="shared" si="111"/>
        <v>#N/A</v>
      </c>
      <c r="MR56" s="169" t="e">
        <f t="shared" si="111"/>
        <v>#N/A</v>
      </c>
      <c r="MS56" s="169" t="e">
        <f t="shared" si="111"/>
        <v>#N/A</v>
      </c>
      <c r="MT56" s="169" t="e">
        <f t="shared" si="111"/>
        <v>#N/A</v>
      </c>
      <c r="MU56" s="169" t="e">
        <f t="shared" si="111"/>
        <v>#N/A</v>
      </c>
      <c r="MV56" s="169" t="e">
        <f t="shared" si="120"/>
        <v>#N/A</v>
      </c>
      <c r="MW56" s="169" t="e">
        <f t="shared" si="120"/>
        <v>#N/A</v>
      </c>
      <c r="MX56" s="169" t="e">
        <f t="shared" si="120"/>
        <v>#N/A</v>
      </c>
      <c r="MY56" s="169" t="e">
        <f t="shared" si="120"/>
        <v>#N/A</v>
      </c>
      <c r="MZ56" s="169" t="e">
        <f t="shared" si="120"/>
        <v>#N/A</v>
      </c>
      <c r="NA56" s="169" t="e">
        <f t="shared" si="120"/>
        <v>#N/A</v>
      </c>
      <c r="NB56" s="169" t="e">
        <f t="shared" si="120"/>
        <v>#N/A</v>
      </c>
      <c r="NC56" s="169" t="e">
        <f t="shared" si="120"/>
        <v>#N/A</v>
      </c>
      <c r="ND56" s="169" t="e">
        <f t="shared" si="120"/>
        <v>#N/A</v>
      </c>
      <c r="NE56" s="169" t="e">
        <f t="shared" si="120"/>
        <v>#N/A</v>
      </c>
      <c r="NF56" s="169" t="e">
        <f t="shared" si="120"/>
        <v>#N/A</v>
      </c>
      <c r="NG56" s="169" t="e">
        <f t="shared" si="120"/>
        <v>#N/A</v>
      </c>
      <c r="NH56" s="169" t="e">
        <f t="shared" si="120"/>
        <v>#N/A</v>
      </c>
      <c r="NI56" s="169" t="e">
        <f t="shared" si="120"/>
        <v>#N/A</v>
      </c>
      <c r="NJ56" s="169" t="e">
        <f t="shared" si="120"/>
        <v>#N/A</v>
      </c>
      <c r="NK56" s="169" t="e">
        <f t="shared" si="120"/>
        <v>#N/A</v>
      </c>
      <c r="NL56" s="169" t="e">
        <f t="shared" si="112"/>
        <v>#N/A</v>
      </c>
      <c r="NM56" s="169" t="e">
        <f t="shared" si="112"/>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21"/>
        <v>#N/A</v>
      </c>
      <c r="OB56" s="169" t="e">
        <f t="shared" si="121"/>
        <v>#N/A</v>
      </c>
      <c r="OC56" s="169" t="e">
        <f t="shared" si="122"/>
        <v>#N/A</v>
      </c>
      <c r="OD56" s="169" t="e">
        <f t="shared" si="122"/>
        <v>#N/A</v>
      </c>
      <c r="OE56" s="169" t="e">
        <f t="shared" si="122"/>
        <v>#N/A</v>
      </c>
      <c r="OF56" s="169" t="e">
        <f t="shared" si="122"/>
        <v>#N/A</v>
      </c>
      <c r="OG56" s="169" t="e">
        <f t="shared" si="122"/>
        <v>#N/A</v>
      </c>
      <c r="OH56" s="169" t="e">
        <f t="shared" si="122"/>
        <v>#N/A</v>
      </c>
      <c r="OI56" s="169" t="e">
        <f t="shared" si="122"/>
        <v>#N/A</v>
      </c>
      <c r="OJ56" s="169" t="e">
        <f t="shared" si="122"/>
        <v>#N/A</v>
      </c>
      <c r="OK56" s="169" t="e">
        <f t="shared" si="122"/>
        <v>#N/A</v>
      </c>
      <c r="OL56" s="169" t="e">
        <f t="shared" si="122"/>
        <v>#N/A</v>
      </c>
      <c r="OM56" s="169" t="e">
        <f t="shared" si="122"/>
        <v>#N/A</v>
      </c>
      <c r="ON56" s="169" t="e">
        <f t="shared" si="122"/>
        <v>#N/A</v>
      </c>
      <c r="OO56" s="169" t="e">
        <f t="shared" si="122"/>
        <v>#N/A</v>
      </c>
      <c r="OP56" s="169" t="e">
        <f t="shared" si="122"/>
        <v>#N/A</v>
      </c>
      <c r="OQ56" s="169" t="e">
        <f t="shared" si="122"/>
        <v>#N/A</v>
      </c>
      <c r="OR56" s="169" t="e">
        <f t="shared" si="113"/>
        <v>#N/A</v>
      </c>
      <c r="OS56" s="169" t="e">
        <f t="shared" si="113"/>
        <v>#N/A</v>
      </c>
      <c r="OT56" s="169" t="e">
        <f t="shared" si="113"/>
        <v>#N/A</v>
      </c>
      <c r="OU56" s="169" t="e">
        <f t="shared" si="113"/>
        <v>#N/A</v>
      </c>
      <c r="OV56" s="169" t="e">
        <f t="shared" si="113"/>
        <v>#N/A</v>
      </c>
      <c r="OW56" s="169" t="e">
        <f t="shared" si="113"/>
        <v>#N/A</v>
      </c>
      <c r="OX56" s="169" t="e">
        <f t="shared" si="113"/>
        <v>#N/A</v>
      </c>
      <c r="OY56" s="169" t="e">
        <f t="shared" si="113"/>
        <v>#N/A</v>
      </c>
      <c r="OZ56" s="169" t="e">
        <f t="shared" si="113"/>
        <v>#N/A</v>
      </c>
      <c r="PA56" s="169" t="e">
        <f t="shared" si="113"/>
        <v>#N/A</v>
      </c>
      <c r="PB56" s="169" t="e">
        <f t="shared" si="113"/>
        <v>#N/A</v>
      </c>
      <c r="PC56" s="169" t="e">
        <f t="shared" si="113"/>
        <v>#N/A</v>
      </c>
      <c r="PD56" s="169" t="e">
        <f t="shared" si="113"/>
        <v>#N/A</v>
      </c>
      <c r="PE56" s="169" t="e">
        <f t="shared" si="113"/>
        <v>#N/A</v>
      </c>
      <c r="PF56" s="169" t="e">
        <f t="shared" si="113"/>
        <v>#N/A</v>
      </c>
      <c r="PG56" s="169" t="e">
        <f t="shared" si="113"/>
        <v>#N/A</v>
      </c>
      <c r="PH56" s="169" t="e">
        <f t="shared" si="123"/>
        <v>#N/A</v>
      </c>
      <c r="PI56" s="169" t="e">
        <f t="shared" si="123"/>
        <v>#N/A</v>
      </c>
      <c r="PJ56" s="169" t="e">
        <f t="shared" si="123"/>
        <v>#N/A</v>
      </c>
      <c r="PK56" s="169" t="e">
        <f t="shared" si="123"/>
        <v>#N/A</v>
      </c>
      <c r="PL56" s="169" t="e">
        <f t="shared" si="123"/>
        <v>#N/A</v>
      </c>
      <c r="PM56" s="169" t="e">
        <f t="shared" si="123"/>
        <v>#N/A</v>
      </c>
      <c r="PN56" s="169" t="e">
        <f t="shared" si="123"/>
        <v>#N/A</v>
      </c>
      <c r="PO56" s="169" t="e">
        <f t="shared" si="123"/>
        <v>#N/A</v>
      </c>
    </row>
    <row r="57" spans="1:431" hidden="1" x14ac:dyDescent="0.75">
      <c r="A57" s="390"/>
      <c r="B57" s="396" t="str">
        <f>IF($R57="","",ROUND(_xlfn.NORM.INV(ABS(VLOOKUP($T$1,VLookups!$A$43:$B$44,2,FALSE)-B$2),$N57,$R57),0))</f>
        <v/>
      </c>
      <c r="C57" s="403" t="str">
        <f>IF(OR(D56="",B57=""),"",WORKDAY(C56,B56,$B$109:$B$148))</f>
        <v/>
      </c>
      <c r="D57" s="404" t="str">
        <f>IFERROR(IF(B57="","",WORKDAY(C57,B57-1,$B$109:$B$148)),"")</f>
        <v/>
      </c>
      <c r="E57" s="109"/>
      <c r="F57" s="117"/>
      <c r="G57" s="122" t="str">
        <f t="shared" si="30"/>
        <v/>
      </c>
      <c r="H57" s="95"/>
      <c r="I57" s="122" t="str">
        <f t="shared" si="31"/>
        <v/>
      </c>
      <c r="J57" s="117"/>
      <c r="K57" s="110"/>
      <c r="L57" s="124" t="str">
        <f t="shared" si="0"/>
        <v/>
      </c>
      <c r="M57" s="124" t="str">
        <f t="shared" si="1"/>
        <v/>
      </c>
      <c r="N57" s="73" t="str">
        <f t="shared" si="32"/>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3">IF(ISNONTEXT($AC57),AE57-$AC57,"")</f>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33"/>
        <v/>
      </c>
      <c r="AN57" s="49" t="str">
        <f t="shared" si="133"/>
        <v/>
      </c>
      <c r="AO57" s="49" t="str">
        <f t="shared" si="133"/>
        <v/>
      </c>
      <c r="AP57" s="49" t="str">
        <f t="shared" si="133"/>
        <v/>
      </c>
      <c r="AQ57" s="49" t="str">
        <f t="shared" si="133"/>
        <v/>
      </c>
      <c r="AR57" s="49" t="str">
        <f t="shared" si="133"/>
        <v/>
      </c>
      <c r="AS57" s="49" t="str">
        <f t="shared" si="133"/>
        <v/>
      </c>
      <c r="AT57" s="49" t="str">
        <f t="shared" si="129"/>
        <v/>
      </c>
      <c r="AU57" s="49" t="str">
        <f t="shared" si="129"/>
        <v/>
      </c>
      <c r="AV57" s="49" t="str">
        <f t="shared" si="129"/>
        <v/>
      </c>
      <c r="AW57" s="49" t="str">
        <f t="shared" si="129"/>
        <v/>
      </c>
      <c r="AX57" s="49" t="str">
        <f t="shared" si="129"/>
        <v/>
      </c>
      <c r="AY57" s="49" t="str">
        <f t="shared" si="129"/>
        <v/>
      </c>
      <c r="AZ57" s="49" t="str">
        <f t="shared" si="129"/>
        <v/>
      </c>
      <c r="BA57" s="49" t="str">
        <f t="shared" si="129"/>
        <v/>
      </c>
      <c r="BB57" s="49" t="str">
        <f t="shared" si="129"/>
        <v/>
      </c>
      <c r="BC57" s="49" t="str">
        <f t="shared" si="129"/>
        <v/>
      </c>
      <c r="BD57" s="49" t="str">
        <f t="shared" si="129"/>
        <v/>
      </c>
      <c r="BE57" s="49" t="str">
        <f t="shared" si="129"/>
        <v/>
      </c>
      <c r="BF57" s="49" t="str">
        <f t="shared" si="129"/>
        <v/>
      </c>
      <c r="BG57" s="49" t="str">
        <f t="shared" si="129"/>
        <v/>
      </c>
      <c r="BH57" s="49" t="str">
        <f t="shared" si="129"/>
        <v/>
      </c>
      <c r="BI57" s="49" t="str">
        <f t="shared" si="130"/>
        <v/>
      </c>
      <c r="BJ57" s="49" t="str">
        <f t="shared" si="130"/>
        <v/>
      </c>
      <c r="BK57" s="49" t="str">
        <f t="shared" si="130"/>
        <v/>
      </c>
      <c r="BL57" s="49" t="str">
        <f t="shared" si="130"/>
        <v/>
      </c>
      <c r="BM57" s="49" t="str">
        <f t="shared" si="130"/>
        <v/>
      </c>
      <c r="BN57" s="49" t="str">
        <f t="shared" si="130"/>
        <v/>
      </c>
      <c r="BO57" s="49" t="str">
        <f t="shared" si="130"/>
        <v/>
      </c>
      <c r="BP57" s="49" t="str">
        <f t="shared" si="130"/>
        <v/>
      </c>
      <c r="BQ57" s="49" t="str">
        <f t="shared" si="130"/>
        <v/>
      </c>
      <c r="BR57" s="49" t="str">
        <f t="shared" si="130"/>
        <v/>
      </c>
      <c r="BS57" s="49" t="str">
        <f t="shared" si="130"/>
        <v/>
      </c>
      <c r="BT57" s="49" t="str">
        <f t="shared" si="130"/>
        <v/>
      </c>
      <c r="BU57" s="49" t="str">
        <f t="shared" si="130"/>
        <v/>
      </c>
      <c r="BV57" s="49" t="str">
        <f t="shared" si="130"/>
        <v/>
      </c>
      <c r="BW57" s="49" t="str">
        <f t="shared" si="130"/>
        <v/>
      </c>
      <c r="BX57" s="49" t="str">
        <f t="shared" si="130"/>
        <v/>
      </c>
      <c r="BY57" s="49" t="str">
        <f t="shared" si="127"/>
        <v/>
      </c>
      <c r="BZ57" s="49" t="str">
        <f t="shared" si="127"/>
        <v/>
      </c>
      <c r="CA57" s="49" t="str">
        <f t="shared" si="127"/>
        <v/>
      </c>
      <c r="CB57" s="49" t="str">
        <f t="shared" si="127"/>
        <v/>
      </c>
      <c r="CC57" s="49" t="str">
        <f t="shared" si="127"/>
        <v/>
      </c>
      <c r="CD57" s="49" t="str">
        <f t="shared" si="127"/>
        <v/>
      </c>
      <c r="CE57" s="49" t="str">
        <f t="shared" si="127"/>
        <v/>
      </c>
      <c r="CF57" s="49" t="str">
        <f t="shared" si="127"/>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31"/>
        <v/>
      </c>
      <c r="CO57" s="49" t="str">
        <f t="shared" si="131"/>
        <v/>
      </c>
      <c r="CP57" s="49" t="str">
        <f t="shared" si="131"/>
        <v/>
      </c>
      <c r="CQ57" s="49" t="str">
        <f t="shared" si="131"/>
        <v/>
      </c>
      <c r="CR57" s="49" t="str">
        <f t="shared" si="131"/>
        <v/>
      </c>
      <c r="CS57" s="49" t="str">
        <f t="shared" si="131"/>
        <v/>
      </c>
      <c r="CT57" s="49" t="str">
        <f t="shared" si="131"/>
        <v/>
      </c>
      <c r="CU57" s="49" t="str">
        <f t="shared" si="131"/>
        <v/>
      </c>
      <c r="CV57" s="49" t="str">
        <f t="shared" si="131"/>
        <v/>
      </c>
      <c r="CW57" s="49" t="str">
        <f t="shared" si="131"/>
        <v/>
      </c>
      <c r="CX57" s="49" t="str">
        <f t="shared" si="131"/>
        <v/>
      </c>
      <c r="CY57" s="49" t="str">
        <f t="shared" si="131"/>
        <v/>
      </c>
      <c r="CZ57" s="49" t="str">
        <f t="shared" si="131"/>
        <v/>
      </c>
      <c r="DA57" s="49" t="str">
        <f t="shared" si="131"/>
        <v/>
      </c>
      <c r="DB57" s="49" t="str">
        <f t="shared" si="131"/>
        <v/>
      </c>
      <c r="DC57" s="49" t="str">
        <f t="shared" si="131"/>
        <v/>
      </c>
      <c r="DD57" s="49" t="str">
        <f t="shared" si="132"/>
        <v/>
      </c>
      <c r="DE57" s="49" t="str">
        <f t="shared" si="132"/>
        <v/>
      </c>
      <c r="DF57" s="49" t="str">
        <f t="shared" si="132"/>
        <v/>
      </c>
      <c r="DG57" s="49" t="str">
        <f t="shared" si="132"/>
        <v/>
      </c>
      <c r="DH57" s="49" t="str">
        <f t="shared" si="132"/>
        <v/>
      </c>
      <c r="DI57" s="49" t="str">
        <f t="shared" si="132"/>
        <v/>
      </c>
      <c r="DJ57" s="49" t="str">
        <f t="shared" si="132"/>
        <v/>
      </c>
      <c r="DK57" s="49" t="str">
        <f t="shared" si="132"/>
        <v/>
      </c>
      <c r="DL57" s="49" t="str">
        <f t="shared" si="132"/>
        <v/>
      </c>
      <c r="DM57" s="49" t="str">
        <f t="shared" si="132"/>
        <v/>
      </c>
      <c r="DN57" s="49" t="str">
        <f t="shared" si="132"/>
        <v/>
      </c>
      <c r="DO57" s="49" t="str">
        <f t="shared" si="132"/>
        <v/>
      </c>
      <c r="DP57" s="49" t="str">
        <f t="shared" si="132"/>
        <v/>
      </c>
      <c r="DQ57" s="49" t="str">
        <f t="shared" si="132"/>
        <v/>
      </c>
      <c r="DR57" s="49" t="str">
        <f t="shared" si="132"/>
        <v/>
      </c>
      <c r="DS57" s="49" t="str">
        <f t="shared" si="132"/>
        <v/>
      </c>
      <c r="DT57" s="49" t="str">
        <f t="shared" si="128"/>
        <v/>
      </c>
      <c r="DU57" s="49" t="str">
        <f t="shared" si="128"/>
        <v/>
      </c>
      <c r="DV57" s="49" t="str">
        <f t="shared" si="128"/>
        <v/>
      </c>
      <c r="DW57" s="49" t="str">
        <f t="shared" si="128"/>
        <v/>
      </c>
      <c r="DX57" s="49" t="str">
        <f t="shared" si="128"/>
        <v/>
      </c>
      <c r="DY57" s="49" t="str">
        <f t="shared" si="128"/>
        <v/>
      </c>
      <c r="DZ57" s="183" t="str">
        <f t="shared" si="35"/>
        <v/>
      </c>
      <c r="EA57" s="49" t="str">
        <f t="shared" si="125"/>
        <v/>
      </c>
      <c r="EB57" s="49" t="str">
        <f t="shared" si="125"/>
        <v/>
      </c>
      <c r="EC57" s="49" t="str">
        <f t="shared" si="125"/>
        <v/>
      </c>
      <c r="ED57" s="49" t="str">
        <f t="shared" si="125"/>
        <v/>
      </c>
      <c r="EE57" s="49" t="str">
        <f t="shared" si="125"/>
        <v/>
      </c>
      <c r="EF57" s="49" t="str">
        <f t="shared" si="125"/>
        <v/>
      </c>
      <c r="EG57" s="49" t="str">
        <f t="shared" si="125"/>
        <v/>
      </c>
      <c r="EH57" s="49" t="str">
        <f t="shared" si="125"/>
        <v/>
      </c>
      <c r="EI57" s="49" t="str">
        <f t="shared" si="125"/>
        <v/>
      </c>
      <c r="EJ57" s="49" t="str">
        <f t="shared" si="125"/>
        <v/>
      </c>
      <c r="EK57" s="49" t="str">
        <f t="shared" si="125"/>
        <v/>
      </c>
      <c r="EL57" s="49" t="str">
        <f t="shared" si="125"/>
        <v/>
      </c>
      <c r="EM57" s="49" t="str">
        <f t="shared" si="125"/>
        <v/>
      </c>
      <c r="EN57" s="49" t="str">
        <f t="shared" si="125"/>
        <v/>
      </c>
      <c r="EO57" s="49" t="str">
        <f t="shared" si="125"/>
        <v/>
      </c>
      <c r="EP57" s="49" t="str">
        <f t="shared" si="125"/>
        <v/>
      </c>
      <c r="EQ57" s="49" t="str">
        <f t="shared" si="126"/>
        <v/>
      </c>
      <c r="ER57" s="49" t="str">
        <f t="shared" si="126"/>
        <v/>
      </c>
      <c r="ES57" s="49" t="str">
        <f t="shared" si="126"/>
        <v/>
      </c>
      <c r="ET57" s="49" t="str">
        <f t="shared" si="126"/>
        <v/>
      </c>
      <c r="EU57" s="49" t="str">
        <f t="shared" si="126"/>
        <v/>
      </c>
      <c r="EV57" s="49" t="str">
        <f t="shared" si="126"/>
        <v/>
      </c>
      <c r="EW57" s="49" t="str">
        <f t="shared" si="126"/>
        <v/>
      </c>
      <c r="EX57" s="49" t="str">
        <f t="shared" si="126"/>
        <v/>
      </c>
      <c r="EY57" s="49" t="str">
        <f t="shared" si="126"/>
        <v/>
      </c>
      <c r="EZ57" s="49" t="str">
        <f t="shared" si="126"/>
        <v/>
      </c>
      <c r="FA57" s="49" t="str">
        <f t="shared" si="126"/>
        <v/>
      </c>
      <c r="FB57" s="49" t="str">
        <f t="shared" si="126"/>
        <v/>
      </c>
      <c r="FC57" s="49" t="str">
        <f t="shared" si="126"/>
        <v/>
      </c>
      <c r="FD57" s="49" t="str">
        <f t="shared" si="126"/>
        <v/>
      </c>
      <c r="FE57" s="49" t="str">
        <f t="shared" si="124"/>
        <v/>
      </c>
      <c r="FF57" s="49" t="str">
        <f t="shared" si="115"/>
        <v/>
      </c>
      <c r="FG57" s="49" t="str">
        <f t="shared" si="115"/>
        <v/>
      </c>
      <c r="FH57" s="49" t="str">
        <f t="shared" si="115"/>
        <v/>
      </c>
      <c r="FI57" s="49" t="str">
        <f t="shared" si="115"/>
        <v/>
      </c>
      <c r="FJ57" s="49" t="str">
        <f t="shared" si="115"/>
        <v/>
      </c>
      <c r="FK57" s="49" t="str">
        <f t="shared" si="115"/>
        <v/>
      </c>
      <c r="FL57" s="49" t="str">
        <f t="shared" si="115"/>
        <v/>
      </c>
      <c r="FM57" s="49" t="str">
        <f t="shared" si="115"/>
        <v/>
      </c>
      <c r="FN57" s="49" t="str">
        <f t="shared" si="115"/>
        <v/>
      </c>
      <c r="FO57" s="49" t="str">
        <f t="shared" si="115"/>
        <v/>
      </c>
      <c r="FP57" s="49" t="str">
        <f t="shared" si="115"/>
        <v/>
      </c>
      <c r="FQ57" s="49" t="str">
        <f t="shared" si="104"/>
        <v/>
      </c>
      <c r="FR57" s="49" t="str">
        <f t="shared" si="104"/>
        <v/>
      </c>
      <c r="FS57" s="49" t="str">
        <f t="shared" si="104"/>
        <v/>
      </c>
      <c r="FT57" s="49" t="str">
        <f t="shared" si="104"/>
        <v/>
      </c>
      <c r="FU57" s="49" t="str">
        <f t="shared" si="104"/>
        <v/>
      </c>
      <c r="FV57" s="49" t="str">
        <f t="shared" si="104"/>
        <v/>
      </c>
      <c r="FW57" s="49" t="str">
        <f t="shared" si="104"/>
        <v/>
      </c>
      <c r="FX57" s="49" t="str">
        <f t="shared" si="104"/>
        <v/>
      </c>
      <c r="FY57" s="49" t="str">
        <f t="shared" si="104"/>
        <v/>
      </c>
      <c r="FZ57" s="49" t="str">
        <f t="shared" si="104"/>
        <v/>
      </c>
      <c r="GA57" s="49" t="str">
        <f t="shared" si="104"/>
        <v/>
      </c>
      <c r="GB57" s="49" t="str">
        <f t="shared" si="104"/>
        <v/>
      </c>
      <c r="GC57" s="49" t="str">
        <f t="shared" si="104"/>
        <v/>
      </c>
      <c r="GD57" s="49" t="str">
        <f t="shared" si="104"/>
        <v/>
      </c>
      <c r="GE57" s="49" t="str">
        <f t="shared" si="104"/>
        <v/>
      </c>
      <c r="GF57" s="49" t="str">
        <f t="shared" si="104"/>
        <v/>
      </c>
      <c r="GG57" s="49" t="str">
        <f t="shared" si="105"/>
        <v/>
      </c>
      <c r="GH57" s="49" t="str">
        <f t="shared" si="105"/>
        <v/>
      </c>
      <c r="GI57" s="49" t="str">
        <f t="shared" si="105"/>
        <v/>
      </c>
      <c r="GJ57" s="49" t="str">
        <f t="shared" si="105"/>
        <v/>
      </c>
      <c r="GK57" s="49" t="str">
        <f t="shared" si="105"/>
        <v/>
      </c>
      <c r="GL57" s="49" t="str">
        <f t="shared" si="105"/>
        <v/>
      </c>
      <c r="GM57" s="49" t="str">
        <f t="shared" si="105"/>
        <v/>
      </c>
      <c r="GN57" s="49" t="str">
        <f t="shared" si="105"/>
        <v/>
      </c>
      <c r="GO57" s="49" t="str">
        <f t="shared" si="105"/>
        <v/>
      </c>
      <c r="GP57" s="49" t="str">
        <f t="shared" si="105"/>
        <v/>
      </c>
      <c r="GQ57" s="49" t="str">
        <f t="shared" si="105"/>
        <v/>
      </c>
      <c r="GR57" s="49" t="str">
        <f t="shared" si="105"/>
        <v/>
      </c>
      <c r="GS57" s="49" t="str">
        <f t="shared" si="105"/>
        <v/>
      </c>
      <c r="GT57" s="49" t="str">
        <f t="shared" si="105"/>
        <v/>
      </c>
      <c r="GU57" s="49" t="str">
        <f t="shared" si="105"/>
        <v/>
      </c>
      <c r="GV57" s="49" t="str">
        <f t="shared" si="105"/>
        <v/>
      </c>
      <c r="GW57" s="49" t="str">
        <f t="shared" si="106"/>
        <v/>
      </c>
      <c r="GX57" s="49" t="str">
        <f t="shared" si="106"/>
        <v/>
      </c>
      <c r="GY57" s="49" t="str">
        <f t="shared" si="106"/>
        <v/>
      </c>
      <c r="GZ57" s="49" t="str">
        <f t="shared" si="106"/>
        <v/>
      </c>
      <c r="HA57" s="49" t="str">
        <f t="shared" si="106"/>
        <v/>
      </c>
      <c r="HB57" s="49" t="str">
        <f t="shared" si="106"/>
        <v/>
      </c>
      <c r="HC57" s="49" t="str">
        <f t="shared" si="106"/>
        <v/>
      </c>
      <c r="HD57" s="49" t="str">
        <f t="shared" si="106"/>
        <v/>
      </c>
      <c r="HE57" s="49" t="str">
        <f t="shared" si="106"/>
        <v/>
      </c>
      <c r="HF57" s="49" t="str">
        <f t="shared" si="106"/>
        <v/>
      </c>
      <c r="HG57" s="49" t="str">
        <f t="shared" si="106"/>
        <v/>
      </c>
      <c r="HH57" s="49" t="str">
        <f t="shared" si="106"/>
        <v/>
      </c>
      <c r="HI57" s="49" t="str">
        <f t="shared" si="106"/>
        <v/>
      </c>
      <c r="HJ57" s="49" t="str">
        <f t="shared" si="106"/>
        <v/>
      </c>
      <c r="HK57" s="49" t="str">
        <f t="shared" si="106"/>
        <v/>
      </c>
      <c r="HL57" s="49" t="str">
        <f t="shared" si="106"/>
        <v/>
      </c>
      <c r="HM57" s="49" t="str">
        <f t="shared" si="107"/>
        <v/>
      </c>
      <c r="HN57" s="49" t="str">
        <f t="shared" si="107"/>
        <v/>
      </c>
      <c r="HO57" s="49" t="str">
        <f t="shared" si="107"/>
        <v/>
      </c>
      <c r="HP57" s="49" t="str">
        <f t="shared" si="75"/>
        <v/>
      </c>
      <c r="HQ57" s="49" t="str">
        <f t="shared" si="75"/>
        <v/>
      </c>
      <c r="HR57" s="49" t="str">
        <f t="shared" si="44"/>
        <v/>
      </c>
      <c r="HS57" s="49" t="str">
        <f t="shared" si="16"/>
        <v/>
      </c>
      <c r="HT57" s="49" t="str">
        <f t="shared" si="16"/>
        <v/>
      </c>
      <c r="HU57" s="49" t="str">
        <f t="shared" si="16"/>
        <v/>
      </c>
      <c r="HV57" s="49" t="str">
        <f t="shared" si="16"/>
        <v/>
      </c>
      <c r="HW57" s="169" t="e">
        <f t="shared" si="102"/>
        <v>#N/A</v>
      </c>
      <c r="HX57" s="169" t="e">
        <f t="shared" si="102"/>
        <v>#N/A</v>
      </c>
      <c r="HY57" s="169" t="e">
        <f t="shared" si="102"/>
        <v>#N/A</v>
      </c>
      <c r="HZ57" s="169" t="e">
        <f t="shared" si="102"/>
        <v>#N/A</v>
      </c>
      <c r="IA57" s="169" t="e">
        <f t="shared" si="101"/>
        <v>#N/A</v>
      </c>
      <c r="IB57" s="169" t="e">
        <f t="shared" si="101"/>
        <v>#N/A</v>
      </c>
      <c r="IC57" s="169" t="e">
        <f t="shared" si="101"/>
        <v>#N/A</v>
      </c>
      <c r="ID57" s="169" t="e">
        <f t="shared" si="101"/>
        <v>#N/A</v>
      </c>
      <c r="IE57" s="169" t="e">
        <f t="shared" si="101"/>
        <v>#N/A</v>
      </c>
      <c r="IF57" s="169" t="e">
        <f t="shared" si="101"/>
        <v>#N/A</v>
      </c>
      <c r="IG57" s="169" t="e">
        <f t="shared" si="101"/>
        <v>#N/A</v>
      </c>
      <c r="IH57" s="169" t="e">
        <f t="shared" si="101"/>
        <v>#N/A</v>
      </c>
      <c r="II57" s="169" t="e">
        <f t="shared" si="101"/>
        <v>#N/A</v>
      </c>
      <c r="IJ57" s="169" t="e">
        <f t="shared" si="101"/>
        <v>#N/A</v>
      </c>
      <c r="IK57" s="169" t="e">
        <f t="shared" si="101"/>
        <v>#N/A</v>
      </c>
      <c r="IL57" s="169" t="e">
        <f t="shared" si="101"/>
        <v>#N/A</v>
      </c>
      <c r="IM57" s="169" t="e">
        <f t="shared" si="101"/>
        <v>#N/A</v>
      </c>
      <c r="IN57" s="169" t="e">
        <f t="shared" si="101"/>
        <v>#N/A</v>
      </c>
      <c r="IO57" s="169" t="e">
        <f t="shared" si="101"/>
        <v>#N/A</v>
      </c>
      <c r="IP57" s="169" t="e">
        <f t="shared" si="108"/>
        <v>#N/A</v>
      </c>
      <c r="IQ57" s="169" t="e">
        <f t="shared" si="108"/>
        <v>#N/A</v>
      </c>
      <c r="IR57" s="169" t="e">
        <f t="shared" si="108"/>
        <v>#N/A</v>
      </c>
      <c r="IS57" s="169" t="e">
        <f t="shared" si="108"/>
        <v>#N/A</v>
      </c>
      <c r="IT57" s="169" t="e">
        <f t="shared" si="108"/>
        <v>#N/A</v>
      </c>
      <c r="IU57" s="169" t="e">
        <f t="shared" si="108"/>
        <v>#N/A</v>
      </c>
      <c r="IV57" s="169" t="e">
        <f t="shared" si="108"/>
        <v>#N/A</v>
      </c>
      <c r="IW57" s="169" t="e">
        <f t="shared" si="108"/>
        <v>#N/A</v>
      </c>
      <c r="IX57" s="169" t="e">
        <f t="shared" si="108"/>
        <v>#N/A</v>
      </c>
      <c r="IY57" s="169" t="e">
        <f t="shared" si="108"/>
        <v>#N/A</v>
      </c>
      <c r="IZ57" s="169" t="e">
        <f t="shared" si="108"/>
        <v>#N/A</v>
      </c>
      <c r="JA57" s="169" t="e">
        <f t="shared" si="108"/>
        <v>#N/A</v>
      </c>
      <c r="JB57" s="169" t="e">
        <f t="shared" si="108"/>
        <v>#N/A</v>
      </c>
      <c r="JC57" s="169" t="e">
        <f t="shared" si="108"/>
        <v>#N/A</v>
      </c>
      <c r="JD57" s="169" t="e">
        <f t="shared" si="108"/>
        <v>#N/A</v>
      </c>
      <c r="JE57" s="169" t="e">
        <f t="shared" si="116"/>
        <v>#N/A</v>
      </c>
      <c r="JF57" s="169" t="e">
        <f t="shared" si="116"/>
        <v>#N/A</v>
      </c>
      <c r="JG57" s="169" t="e">
        <f t="shared" si="116"/>
        <v>#N/A</v>
      </c>
      <c r="JH57" s="169" t="e">
        <f t="shared" si="116"/>
        <v>#N/A</v>
      </c>
      <c r="JI57" s="169" t="e">
        <f t="shared" si="116"/>
        <v>#N/A</v>
      </c>
      <c r="JJ57" s="169" t="e">
        <f t="shared" si="116"/>
        <v>#N/A</v>
      </c>
      <c r="JK57" s="169" t="e">
        <f t="shared" si="116"/>
        <v>#N/A</v>
      </c>
      <c r="JL57" s="169" t="e">
        <f t="shared" si="116"/>
        <v>#N/A</v>
      </c>
      <c r="JM57" s="169" t="e">
        <f t="shared" si="116"/>
        <v>#N/A</v>
      </c>
      <c r="JN57" s="169" t="e">
        <f t="shared" si="116"/>
        <v>#N/A</v>
      </c>
      <c r="JO57" s="169" t="e">
        <f t="shared" si="116"/>
        <v>#N/A</v>
      </c>
      <c r="JP57" s="169" t="e">
        <f t="shared" si="116"/>
        <v>#N/A</v>
      </c>
      <c r="JQ57" s="169" t="e">
        <f t="shared" si="116"/>
        <v>#N/A</v>
      </c>
      <c r="JR57" s="169" t="e">
        <f t="shared" si="116"/>
        <v>#N/A</v>
      </c>
      <c r="JS57" s="169" t="e">
        <f t="shared" si="116"/>
        <v>#N/A</v>
      </c>
      <c r="JT57" s="169" t="e">
        <f t="shared" si="109"/>
        <v>#N/A</v>
      </c>
      <c r="JU57" s="169" t="e">
        <f t="shared" si="109"/>
        <v>#N/A</v>
      </c>
      <c r="JV57" s="169" t="e">
        <f t="shared" si="109"/>
        <v>#N/A</v>
      </c>
      <c r="JW57" s="169" t="e">
        <f t="shared" si="109"/>
        <v>#N/A</v>
      </c>
      <c r="JX57" s="169" t="e">
        <f t="shared" si="109"/>
        <v>#N/A</v>
      </c>
      <c r="JY57" s="169" t="e">
        <f t="shared" si="109"/>
        <v>#N/A</v>
      </c>
      <c r="JZ57" s="169" t="e">
        <f t="shared" si="109"/>
        <v>#N/A</v>
      </c>
      <c r="KA57" s="169" t="e">
        <f t="shared" si="109"/>
        <v>#N/A</v>
      </c>
      <c r="KB57" s="169" t="e">
        <f t="shared" si="109"/>
        <v>#N/A</v>
      </c>
      <c r="KC57" s="169" t="e">
        <f t="shared" si="109"/>
        <v>#N/A</v>
      </c>
      <c r="KD57" s="169" t="e">
        <f t="shared" si="109"/>
        <v>#N/A</v>
      </c>
      <c r="KE57" s="169" t="e">
        <f t="shared" si="109"/>
        <v>#N/A</v>
      </c>
      <c r="KF57" s="169" t="e">
        <f t="shared" si="109"/>
        <v>#N/A</v>
      </c>
      <c r="KG57" s="169" t="e">
        <f t="shared" si="109"/>
        <v>#N/A</v>
      </c>
      <c r="KH57" s="169" t="e">
        <f t="shared" si="109"/>
        <v>#N/A</v>
      </c>
      <c r="KI57" s="169" t="e">
        <f t="shared" si="109"/>
        <v>#N/A</v>
      </c>
      <c r="KJ57" s="169" t="e">
        <f t="shared" si="117"/>
        <v>#N/A</v>
      </c>
      <c r="KK57" s="169" t="e">
        <f t="shared" si="117"/>
        <v>#N/A</v>
      </c>
      <c r="KL57" s="169" t="e">
        <f t="shared" si="117"/>
        <v>#N/A</v>
      </c>
      <c r="KM57" s="169" t="e">
        <f t="shared" si="117"/>
        <v>#N/A</v>
      </c>
      <c r="KN57" s="169" t="e">
        <f t="shared" si="117"/>
        <v>#N/A</v>
      </c>
      <c r="KO57" s="169" t="e">
        <f t="shared" si="117"/>
        <v>#N/A</v>
      </c>
      <c r="KP57" s="169" t="e">
        <f t="shared" si="117"/>
        <v>#N/A</v>
      </c>
      <c r="KQ57" s="169" t="e">
        <f t="shared" si="117"/>
        <v>#N/A</v>
      </c>
      <c r="KR57" s="169" t="e">
        <f t="shared" si="117"/>
        <v>#N/A</v>
      </c>
      <c r="KS57" s="169" t="e">
        <f t="shared" si="117"/>
        <v>#N/A</v>
      </c>
      <c r="KT57" s="169" t="e">
        <f t="shared" si="117"/>
        <v>#N/A</v>
      </c>
      <c r="KU57" s="169" t="e">
        <f t="shared" si="117"/>
        <v>#N/A</v>
      </c>
      <c r="KV57" s="169" t="e">
        <f t="shared" si="117"/>
        <v>#N/A</v>
      </c>
      <c r="KW57" s="169" t="e">
        <f t="shared" si="117"/>
        <v>#N/A</v>
      </c>
      <c r="KX57" s="169" t="e">
        <f t="shared" si="117"/>
        <v>#N/A</v>
      </c>
      <c r="KY57" s="169" t="e">
        <f t="shared" si="117"/>
        <v>#N/A</v>
      </c>
      <c r="KZ57" s="169" t="e">
        <f t="shared" si="110"/>
        <v>#N/A</v>
      </c>
      <c r="LA57" s="169" t="e">
        <f t="shared" si="110"/>
        <v>#N/A</v>
      </c>
      <c r="LB57" s="169" t="e">
        <f t="shared" si="110"/>
        <v>#N/A</v>
      </c>
      <c r="LC57" s="169" t="e">
        <f t="shared" si="110"/>
        <v>#N/A</v>
      </c>
      <c r="LD57" s="169" t="e">
        <f t="shared" si="110"/>
        <v>#N/A</v>
      </c>
      <c r="LE57" s="169" t="e">
        <f t="shared" si="110"/>
        <v>#N/A</v>
      </c>
      <c r="LF57" s="169" t="e">
        <f t="shared" si="110"/>
        <v>#N/A</v>
      </c>
      <c r="LG57" s="169" t="e">
        <f t="shared" si="110"/>
        <v>#N/A</v>
      </c>
      <c r="LH57" s="169" t="e">
        <f t="shared" si="110"/>
        <v>#N/A</v>
      </c>
      <c r="LI57" s="169" t="e">
        <f t="shared" si="110"/>
        <v>#N/A</v>
      </c>
      <c r="LJ57" s="169" t="e">
        <f t="shared" si="110"/>
        <v>#N/A</v>
      </c>
      <c r="LK57" s="169" t="e">
        <f t="shared" si="110"/>
        <v>#N/A</v>
      </c>
      <c r="LL57" s="169" t="e">
        <f t="shared" si="110"/>
        <v>#N/A</v>
      </c>
      <c r="LM57" s="169" t="e">
        <f t="shared" si="110"/>
        <v>#N/A</v>
      </c>
      <c r="LN57" s="169" t="e">
        <f t="shared" si="110"/>
        <v>#N/A</v>
      </c>
      <c r="LO57" s="169" t="e">
        <f t="shared" si="118"/>
        <v>#N/A</v>
      </c>
      <c r="LP57" s="169" t="e">
        <f t="shared" si="118"/>
        <v>#N/A</v>
      </c>
      <c r="LQ57" s="169" t="e">
        <f t="shared" si="119"/>
        <v>#N/A</v>
      </c>
      <c r="LR57" s="169" t="e">
        <f t="shared" si="119"/>
        <v>#N/A</v>
      </c>
      <c r="LS57" s="169" t="e">
        <f t="shared" si="119"/>
        <v>#N/A</v>
      </c>
      <c r="LT57" s="169" t="e">
        <f t="shared" si="119"/>
        <v>#N/A</v>
      </c>
      <c r="LU57" s="169" t="e">
        <f t="shared" si="119"/>
        <v>#N/A</v>
      </c>
      <c r="LV57" s="169" t="e">
        <f t="shared" si="119"/>
        <v>#N/A</v>
      </c>
      <c r="LW57" s="169" t="e">
        <f t="shared" si="119"/>
        <v>#N/A</v>
      </c>
      <c r="LX57" s="169" t="e">
        <f t="shared" si="119"/>
        <v>#N/A</v>
      </c>
      <c r="LY57" s="169" t="e">
        <f t="shared" si="119"/>
        <v>#N/A</v>
      </c>
      <c r="LZ57" s="169" t="e">
        <f t="shared" si="119"/>
        <v>#N/A</v>
      </c>
      <c r="MA57" s="169" t="e">
        <f t="shared" si="119"/>
        <v>#N/A</v>
      </c>
      <c r="MB57" s="169" t="e">
        <f t="shared" si="119"/>
        <v>#N/A</v>
      </c>
      <c r="MC57" s="169" t="e">
        <f t="shared" si="119"/>
        <v>#N/A</v>
      </c>
      <c r="MD57" s="169" t="e">
        <f t="shared" si="119"/>
        <v>#N/A</v>
      </c>
      <c r="ME57" s="169" t="e">
        <f t="shared" si="119"/>
        <v>#N/A</v>
      </c>
      <c r="MF57" s="169" t="e">
        <f t="shared" si="111"/>
        <v>#N/A</v>
      </c>
      <c r="MG57" s="169" t="e">
        <f t="shared" si="111"/>
        <v>#N/A</v>
      </c>
      <c r="MH57" s="169" t="e">
        <f t="shared" si="111"/>
        <v>#N/A</v>
      </c>
      <c r="MI57" s="169" t="e">
        <f t="shared" si="111"/>
        <v>#N/A</v>
      </c>
      <c r="MJ57" s="169" t="e">
        <f t="shared" si="111"/>
        <v>#N/A</v>
      </c>
      <c r="MK57" s="169" t="e">
        <f t="shared" si="111"/>
        <v>#N/A</v>
      </c>
      <c r="ML57" s="169" t="e">
        <f t="shared" si="111"/>
        <v>#N/A</v>
      </c>
      <c r="MM57" s="169" t="e">
        <f t="shared" si="111"/>
        <v>#N/A</v>
      </c>
      <c r="MN57" s="169" t="e">
        <f t="shared" si="111"/>
        <v>#N/A</v>
      </c>
      <c r="MO57" s="169" t="e">
        <f t="shared" si="111"/>
        <v>#N/A</v>
      </c>
      <c r="MP57" s="169" t="e">
        <f t="shared" si="111"/>
        <v>#N/A</v>
      </c>
      <c r="MQ57" s="169" t="e">
        <f t="shared" si="111"/>
        <v>#N/A</v>
      </c>
      <c r="MR57" s="169" t="e">
        <f t="shared" si="111"/>
        <v>#N/A</v>
      </c>
      <c r="MS57" s="169" t="e">
        <f t="shared" si="111"/>
        <v>#N/A</v>
      </c>
      <c r="MT57" s="169" t="e">
        <f t="shared" si="111"/>
        <v>#N/A</v>
      </c>
      <c r="MU57" s="169" t="e">
        <f t="shared" si="111"/>
        <v>#N/A</v>
      </c>
      <c r="MV57" s="169" t="e">
        <f t="shared" si="120"/>
        <v>#N/A</v>
      </c>
      <c r="MW57" s="169" t="e">
        <f t="shared" si="120"/>
        <v>#N/A</v>
      </c>
      <c r="MX57" s="169" t="e">
        <f t="shared" si="120"/>
        <v>#N/A</v>
      </c>
      <c r="MY57" s="169" t="e">
        <f t="shared" si="120"/>
        <v>#N/A</v>
      </c>
      <c r="MZ57" s="169" t="e">
        <f t="shared" si="120"/>
        <v>#N/A</v>
      </c>
      <c r="NA57" s="169" t="e">
        <f t="shared" si="120"/>
        <v>#N/A</v>
      </c>
      <c r="NB57" s="169" t="e">
        <f t="shared" si="120"/>
        <v>#N/A</v>
      </c>
      <c r="NC57" s="169" t="e">
        <f t="shared" si="120"/>
        <v>#N/A</v>
      </c>
      <c r="ND57" s="169" t="e">
        <f t="shared" si="120"/>
        <v>#N/A</v>
      </c>
      <c r="NE57" s="169" t="e">
        <f t="shared" si="120"/>
        <v>#N/A</v>
      </c>
      <c r="NF57" s="169" t="e">
        <f t="shared" si="120"/>
        <v>#N/A</v>
      </c>
      <c r="NG57" s="169" t="e">
        <f t="shared" si="120"/>
        <v>#N/A</v>
      </c>
      <c r="NH57" s="169" t="e">
        <f t="shared" si="120"/>
        <v>#N/A</v>
      </c>
      <c r="NI57" s="169" t="e">
        <f t="shared" si="120"/>
        <v>#N/A</v>
      </c>
      <c r="NJ57" s="169" t="e">
        <f t="shared" si="120"/>
        <v>#N/A</v>
      </c>
      <c r="NK57" s="169" t="e">
        <f t="shared" si="120"/>
        <v>#N/A</v>
      </c>
      <c r="NL57" s="169" t="e">
        <f t="shared" si="112"/>
        <v>#N/A</v>
      </c>
      <c r="NM57" s="169" t="e">
        <f t="shared" si="112"/>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21"/>
        <v>#N/A</v>
      </c>
      <c r="OB57" s="169" t="e">
        <f t="shared" si="121"/>
        <v>#N/A</v>
      </c>
      <c r="OC57" s="169" t="e">
        <f t="shared" si="122"/>
        <v>#N/A</v>
      </c>
      <c r="OD57" s="169" t="e">
        <f t="shared" si="122"/>
        <v>#N/A</v>
      </c>
      <c r="OE57" s="169" t="e">
        <f t="shared" si="122"/>
        <v>#N/A</v>
      </c>
      <c r="OF57" s="169" t="e">
        <f t="shared" si="122"/>
        <v>#N/A</v>
      </c>
      <c r="OG57" s="169" t="e">
        <f t="shared" si="122"/>
        <v>#N/A</v>
      </c>
      <c r="OH57" s="169" t="e">
        <f t="shared" si="122"/>
        <v>#N/A</v>
      </c>
      <c r="OI57" s="169" t="e">
        <f t="shared" si="122"/>
        <v>#N/A</v>
      </c>
      <c r="OJ57" s="169" t="e">
        <f t="shared" si="122"/>
        <v>#N/A</v>
      </c>
      <c r="OK57" s="169" t="e">
        <f t="shared" si="122"/>
        <v>#N/A</v>
      </c>
      <c r="OL57" s="169" t="e">
        <f t="shared" si="122"/>
        <v>#N/A</v>
      </c>
      <c r="OM57" s="169" t="e">
        <f t="shared" si="122"/>
        <v>#N/A</v>
      </c>
      <c r="ON57" s="169" t="e">
        <f t="shared" si="122"/>
        <v>#N/A</v>
      </c>
      <c r="OO57" s="169" t="e">
        <f t="shared" si="122"/>
        <v>#N/A</v>
      </c>
      <c r="OP57" s="169" t="e">
        <f t="shared" si="122"/>
        <v>#N/A</v>
      </c>
      <c r="OQ57" s="169" t="e">
        <f t="shared" si="122"/>
        <v>#N/A</v>
      </c>
      <c r="OR57" s="169" t="e">
        <f t="shared" si="113"/>
        <v>#N/A</v>
      </c>
      <c r="OS57" s="169" t="e">
        <f t="shared" si="113"/>
        <v>#N/A</v>
      </c>
      <c r="OT57" s="169" t="e">
        <f t="shared" si="113"/>
        <v>#N/A</v>
      </c>
      <c r="OU57" s="169" t="e">
        <f t="shared" si="113"/>
        <v>#N/A</v>
      </c>
      <c r="OV57" s="169" t="e">
        <f t="shared" si="113"/>
        <v>#N/A</v>
      </c>
      <c r="OW57" s="169" t="e">
        <f t="shared" si="113"/>
        <v>#N/A</v>
      </c>
      <c r="OX57" s="169" t="e">
        <f t="shared" si="113"/>
        <v>#N/A</v>
      </c>
      <c r="OY57" s="169" t="e">
        <f t="shared" si="113"/>
        <v>#N/A</v>
      </c>
      <c r="OZ57" s="169" t="e">
        <f t="shared" si="113"/>
        <v>#N/A</v>
      </c>
      <c r="PA57" s="169" t="e">
        <f t="shared" si="113"/>
        <v>#N/A</v>
      </c>
      <c r="PB57" s="169" t="e">
        <f t="shared" si="113"/>
        <v>#N/A</v>
      </c>
      <c r="PC57" s="169" t="e">
        <f t="shared" si="113"/>
        <v>#N/A</v>
      </c>
      <c r="PD57" s="169" t="e">
        <f t="shared" si="113"/>
        <v>#N/A</v>
      </c>
      <c r="PE57" s="169" t="e">
        <f t="shared" si="113"/>
        <v>#N/A</v>
      </c>
      <c r="PF57" s="169" t="e">
        <f t="shared" si="113"/>
        <v>#N/A</v>
      </c>
      <c r="PG57" s="169" t="e">
        <f t="shared" si="113"/>
        <v>#N/A</v>
      </c>
      <c r="PH57" s="169" t="e">
        <f t="shared" si="123"/>
        <v>#N/A</v>
      </c>
      <c r="PI57" s="169" t="e">
        <f t="shared" si="123"/>
        <v>#N/A</v>
      </c>
      <c r="PJ57" s="169" t="e">
        <f t="shared" si="123"/>
        <v>#N/A</v>
      </c>
      <c r="PK57" s="169" t="e">
        <f t="shared" si="123"/>
        <v>#N/A</v>
      </c>
      <c r="PL57" s="169" t="e">
        <f t="shared" si="123"/>
        <v>#N/A</v>
      </c>
      <c r="PM57" s="169" t="e">
        <f t="shared" si="123"/>
        <v>#N/A</v>
      </c>
      <c r="PN57" s="169" t="e">
        <f t="shared" si="123"/>
        <v>#N/A</v>
      </c>
      <c r="PO57" s="169" t="e">
        <f t="shared" si="123"/>
        <v>#N/A</v>
      </c>
    </row>
    <row r="58" spans="1:431" hidden="1" x14ac:dyDescent="0.75">
      <c r="A58" s="390"/>
      <c r="B58" s="396" t="str">
        <f>IF($R58="","",ROUND(_xlfn.NORM.INV(ABS(VLOOKUP($T$1,VLookups!$A$43:$B$44,2,FALSE)-B$2),$N58,$R58),0))</f>
        <v/>
      </c>
      <c r="C58" s="403" t="str">
        <f>IF(OR(D57="",B58=""),"",WORKDAY(C57,B57,$B$109:$B$148))</f>
        <v/>
      </c>
      <c r="D58" s="404" t="str">
        <f>IFERROR(IF(B58="","",WORKDAY(C58,B58-1,$B$109:$B$148)),"")</f>
        <v/>
      </c>
      <c r="E58" s="109"/>
      <c r="F58" s="117"/>
      <c r="G58" s="122" t="str">
        <f t="shared" si="30"/>
        <v/>
      </c>
      <c r="H58" s="95"/>
      <c r="I58" s="122" t="str">
        <f t="shared" si="31"/>
        <v/>
      </c>
      <c r="J58" s="117"/>
      <c r="K58" s="110"/>
      <c r="L58" s="124" t="str">
        <f t="shared" si="0"/>
        <v/>
      </c>
      <c r="M58" s="124" t="str">
        <f t="shared" si="1"/>
        <v/>
      </c>
      <c r="N58" s="73" t="str">
        <f t="shared" si="32"/>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33"/>
        <v/>
      </c>
      <c r="AN58" s="49" t="str">
        <f t="shared" si="133"/>
        <v/>
      </c>
      <c r="AO58" s="49" t="str">
        <f t="shared" si="133"/>
        <v/>
      </c>
      <c r="AP58" s="49" t="str">
        <f t="shared" si="133"/>
        <v/>
      </c>
      <c r="AQ58" s="49" t="str">
        <f t="shared" si="133"/>
        <v/>
      </c>
      <c r="AR58" s="49" t="str">
        <f t="shared" si="133"/>
        <v/>
      </c>
      <c r="AS58" s="49" t="str">
        <f t="shared" si="133"/>
        <v/>
      </c>
      <c r="AT58" s="49" t="str">
        <f t="shared" si="129"/>
        <v/>
      </c>
      <c r="AU58" s="49" t="str">
        <f t="shared" si="129"/>
        <v/>
      </c>
      <c r="AV58" s="49" t="str">
        <f t="shared" si="129"/>
        <v/>
      </c>
      <c r="AW58" s="49" t="str">
        <f t="shared" si="129"/>
        <v/>
      </c>
      <c r="AX58" s="49" t="str">
        <f t="shared" si="129"/>
        <v/>
      </c>
      <c r="AY58" s="49" t="str">
        <f t="shared" si="129"/>
        <v/>
      </c>
      <c r="AZ58" s="49" t="str">
        <f t="shared" si="129"/>
        <v/>
      </c>
      <c r="BA58" s="49" t="str">
        <f t="shared" si="129"/>
        <v/>
      </c>
      <c r="BB58" s="49" t="str">
        <f t="shared" si="129"/>
        <v/>
      </c>
      <c r="BC58" s="49" t="str">
        <f t="shared" si="129"/>
        <v/>
      </c>
      <c r="BD58" s="49" t="str">
        <f t="shared" si="129"/>
        <v/>
      </c>
      <c r="BE58" s="49" t="str">
        <f t="shared" si="129"/>
        <v/>
      </c>
      <c r="BF58" s="49" t="str">
        <f t="shared" si="129"/>
        <v/>
      </c>
      <c r="BG58" s="49" t="str">
        <f t="shared" si="129"/>
        <v/>
      </c>
      <c r="BH58" s="49" t="str">
        <f t="shared" si="129"/>
        <v/>
      </c>
      <c r="BI58" s="49" t="str">
        <f t="shared" si="130"/>
        <v/>
      </c>
      <c r="BJ58" s="49" t="str">
        <f t="shared" si="130"/>
        <v/>
      </c>
      <c r="BK58" s="49" t="str">
        <f t="shared" si="130"/>
        <v/>
      </c>
      <c r="BL58" s="49" t="str">
        <f t="shared" si="130"/>
        <v/>
      </c>
      <c r="BM58" s="49" t="str">
        <f t="shared" si="130"/>
        <v/>
      </c>
      <c r="BN58" s="49" t="str">
        <f t="shared" si="130"/>
        <v/>
      </c>
      <c r="BO58" s="49" t="str">
        <f t="shared" si="130"/>
        <v/>
      </c>
      <c r="BP58" s="49" t="str">
        <f t="shared" si="130"/>
        <v/>
      </c>
      <c r="BQ58" s="49" t="str">
        <f t="shared" si="130"/>
        <v/>
      </c>
      <c r="BR58" s="49" t="str">
        <f t="shared" si="130"/>
        <v/>
      </c>
      <c r="BS58" s="49" t="str">
        <f t="shared" si="130"/>
        <v/>
      </c>
      <c r="BT58" s="49" t="str">
        <f t="shared" si="130"/>
        <v/>
      </c>
      <c r="BU58" s="49" t="str">
        <f t="shared" si="130"/>
        <v/>
      </c>
      <c r="BV58" s="49" t="str">
        <f t="shared" si="130"/>
        <v/>
      </c>
      <c r="BW58" s="49" t="str">
        <f t="shared" si="130"/>
        <v/>
      </c>
      <c r="BX58" s="49" t="str">
        <f t="shared" si="130"/>
        <v/>
      </c>
      <c r="BY58" s="49" t="str">
        <f t="shared" si="127"/>
        <v/>
      </c>
      <c r="BZ58" s="49" t="str">
        <f t="shared" si="127"/>
        <v/>
      </c>
      <c r="CA58" s="49" t="str">
        <f t="shared" si="127"/>
        <v/>
      </c>
      <c r="CB58" s="49" t="str">
        <f t="shared" si="127"/>
        <v/>
      </c>
      <c r="CC58" s="49" t="str">
        <f t="shared" si="127"/>
        <v/>
      </c>
      <c r="CD58" s="49" t="str">
        <f t="shared" si="127"/>
        <v/>
      </c>
      <c r="CE58" s="49" t="str">
        <f t="shared" si="127"/>
        <v/>
      </c>
      <c r="CF58" s="49" t="str">
        <f t="shared" si="127"/>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31"/>
        <v/>
      </c>
      <c r="CO58" s="49" t="str">
        <f t="shared" si="131"/>
        <v/>
      </c>
      <c r="CP58" s="49" t="str">
        <f t="shared" si="131"/>
        <v/>
      </c>
      <c r="CQ58" s="49" t="str">
        <f t="shared" si="131"/>
        <v/>
      </c>
      <c r="CR58" s="49" t="str">
        <f t="shared" si="131"/>
        <v/>
      </c>
      <c r="CS58" s="49" t="str">
        <f t="shared" si="131"/>
        <v/>
      </c>
      <c r="CT58" s="49" t="str">
        <f t="shared" si="131"/>
        <v/>
      </c>
      <c r="CU58" s="49" t="str">
        <f t="shared" si="131"/>
        <v/>
      </c>
      <c r="CV58" s="49" t="str">
        <f t="shared" si="131"/>
        <v/>
      </c>
      <c r="CW58" s="49" t="str">
        <f t="shared" si="131"/>
        <v/>
      </c>
      <c r="CX58" s="49" t="str">
        <f t="shared" si="131"/>
        <v/>
      </c>
      <c r="CY58" s="49" t="str">
        <f t="shared" si="131"/>
        <v/>
      </c>
      <c r="CZ58" s="49" t="str">
        <f t="shared" si="131"/>
        <v/>
      </c>
      <c r="DA58" s="49" t="str">
        <f t="shared" si="131"/>
        <v/>
      </c>
      <c r="DB58" s="49" t="str">
        <f t="shared" si="131"/>
        <v/>
      </c>
      <c r="DC58" s="49" t="str">
        <f t="shared" si="131"/>
        <v/>
      </c>
      <c r="DD58" s="49" t="str">
        <f t="shared" si="132"/>
        <v/>
      </c>
      <c r="DE58" s="49" t="str">
        <f t="shared" si="132"/>
        <v/>
      </c>
      <c r="DF58" s="49" t="str">
        <f t="shared" si="132"/>
        <v/>
      </c>
      <c r="DG58" s="49" t="str">
        <f t="shared" si="132"/>
        <v/>
      </c>
      <c r="DH58" s="49" t="str">
        <f t="shared" si="132"/>
        <v/>
      </c>
      <c r="DI58" s="49" t="str">
        <f t="shared" si="132"/>
        <v/>
      </c>
      <c r="DJ58" s="49" t="str">
        <f t="shared" si="132"/>
        <v/>
      </c>
      <c r="DK58" s="49" t="str">
        <f t="shared" si="132"/>
        <v/>
      </c>
      <c r="DL58" s="49" t="str">
        <f t="shared" si="132"/>
        <v/>
      </c>
      <c r="DM58" s="49" t="str">
        <f t="shared" si="132"/>
        <v/>
      </c>
      <c r="DN58" s="49" t="str">
        <f t="shared" si="132"/>
        <v/>
      </c>
      <c r="DO58" s="49" t="str">
        <f t="shared" si="132"/>
        <v/>
      </c>
      <c r="DP58" s="49" t="str">
        <f t="shared" si="132"/>
        <v/>
      </c>
      <c r="DQ58" s="49" t="str">
        <f t="shared" si="132"/>
        <v/>
      </c>
      <c r="DR58" s="49" t="str">
        <f t="shared" si="132"/>
        <v/>
      </c>
      <c r="DS58" s="49" t="str">
        <f t="shared" si="132"/>
        <v/>
      </c>
      <c r="DT58" s="49" t="str">
        <f t="shared" si="128"/>
        <v/>
      </c>
      <c r="DU58" s="49" t="str">
        <f t="shared" si="128"/>
        <v/>
      </c>
      <c r="DV58" s="49" t="str">
        <f t="shared" si="128"/>
        <v/>
      </c>
      <c r="DW58" s="49" t="str">
        <f t="shared" si="128"/>
        <v/>
      </c>
      <c r="DX58" s="49" t="str">
        <f t="shared" si="128"/>
        <v/>
      </c>
      <c r="DY58" s="49" t="str">
        <f t="shared" si="128"/>
        <v/>
      </c>
      <c r="DZ58" s="183" t="str">
        <f t="shared" si="35"/>
        <v/>
      </c>
      <c r="EA58" s="49" t="str">
        <f t="shared" si="125"/>
        <v/>
      </c>
      <c r="EB58" s="49" t="str">
        <f t="shared" si="125"/>
        <v/>
      </c>
      <c r="EC58" s="49" t="str">
        <f t="shared" si="125"/>
        <v/>
      </c>
      <c r="ED58" s="49" t="str">
        <f t="shared" si="125"/>
        <v/>
      </c>
      <c r="EE58" s="49" t="str">
        <f t="shared" si="125"/>
        <v/>
      </c>
      <c r="EF58" s="49" t="str">
        <f t="shared" si="125"/>
        <v/>
      </c>
      <c r="EG58" s="49" t="str">
        <f t="shared" si="125"/>
        <v/>
      </c>
      <c r="EH58" s="49" t="str">
        <f t="shared" si="125"/>
        <v/>
      </c>
      <c r="EI58" s="49" t="str">
        <f t="shared" si="125"/>
        <v/>
      </c>
      <c r="EJ58" s="49" t="str">
        <f t="shared" si="125"/>
        <v/>
      </c>
      <c r="EK58" s="49" t="str">
        <f t="shared" si="125"/>
        <v/>
      </c>
      <c r="EL58" s="49" t="str">
        <f t="shared" si="125"/>
        <v/>
      </c>
      <c r="EM58" s="49" t="str">
        <f t="shared" si="125"/>
        <v/>
      </c>
      <c r="EN58" s="49" t="str">
        <f t="shared" si="125"/>
        <v/>
      </c>
      <c r="EO58" s="49" t="str">
        <f t="shared" si="125"/>
        <v/>
      </c>
      <c r="EP58" s="49" t="str">
        <f t="shared" si="125"/>
        <v/>
      </c>
      <c r="EQ58" s="49" t="str">
        <f t="shared" si="126"/>
        <v/>
      </c>
      <c r="ER58" s="49" t="str">
        <f t="shared" si="126"/>
        <v/>
      </c>
      <c r="ES58" s="49" t="str">
        <f t="shared" si="126"/>
        <v/>
      </c>
      <c r="ET58" s="49" t="str">
        <f t="shared" si="126"/>
        <v/>
      </c>
      <c r="EU58" s="49" t="str">
        <f t="shared" si="126"/>
        <v/>
      </c>
      <c r="EV58" s="49" t="str">
        <f t="shared" si="126"/>
        <v/>
      </c>
      <c r="EW58" s="49" t="str">
        <f t="shared" si="126"/>
        <v/>
      </c>
      <c r="EX58" s="49" t="str">
        <f t="shared" si="126"/>
        <v/>
      </c>
      <c r="EY58" s="49" t="str">
        <f t="shared" si="126"/>
        <v/>
      </c>
      <c r="EZ58" s="49" t="str">
        <f t="shared" si="126"/>
        <v/>
      </c>
      <c r="FA58" s="49" t="str">
        <f t="shared" si="126"/>
        <v/>
      </c>
      <c r="FB58" s="49" t="str">
        <f t="shared" si="126"/>
        <v/>
      </c>
      <c r="FC58" s="49" t="str">
        <f t="shared" si="126"/>
        <v/>
      </c>
      <c r="FD58" s="49" t="str">
        <f t="shared" si="126"/>
        <v/>
      </c>
      <c r="FE58" s="49" t="str">
        <f t="shared" si="124"/>
        <v/>
      </c>
      <c r="FF58" s="49" t="str">
        <f t="shared" si="115"/>
        <v/>
      </c>
      <c r="FG58" s="49" t="str">
        <f t="shared" si="115"/>
        <v/>
      </c>
      <c r="FH58" s="49" t="str">
        <f t="shared" si="115"/>
        <v/>
      </c>
      <c r="FI58" s="49" t="str">
        <f t="shared" si="115"/>
        <v/>
      </c>
      <c r="FJ58" s="49" t="str">
        <f t="shared" si="115"/>
        <v/>
      </c>
      <c r="FK58" s="49" t="str">
        <f t="shared" si="115"/>
        <v/>
      </c>
      <c r="FL58" s="49" t="str">
        <f t="shared" si="115"/>
        <v/>
      </c>
      <c r="FM58" s="49" t="str">
        <f t="shared" si="115"/>
        <v/>
      </c>
      <c r="FN58" s="49" t="str">
        <f t="shared" si="115"/>
        <v/>
      </c>
      <c r="FO58" s="49" t="str">
        <f t="shared" si="115"/>
        <v/>
      </c>
      <c r="FP58" s="49" t="str">
        <f t="shared" si="115"/>
        <v/>
      </c>
      <c r="FQ58" s="49" t="str">
        <f t="shared" si="104"/>
        <v/>
      </c>
      <c r="FR58" s="49" t="str">
        <f t="shared" si="104"/>
        <v/>
      </c>
      <c r="FS58" s="49" t="str">
        <f t="shared" si="104"/>
        <v/>
      </c>
      <c r="FT58" s="49" t="str">
        <f t="shared" si="104"/>
        <v/>
      </c>
      <c r="FU58" s="49" t="str">
        <f t="shared" si="104"/>
        <v/>
      </c>
      <c r="FV58" s="49" t="str">
        <f t="shared" si="104"/>
        <v/>
      </c>
      <c r="FW58" s="49" t="str">
        <f t="shared" si="104"/>
        <v/>
      </c>
      <c r="FX58" s="49" t="str">
        <f t="shared" si="104"/>
        <v/>
      </c>
      <c r="FY58" s="49" t="str">
        <f t="shared" si="104"/>
        <v/>
      </c>
      <c r="FZ58" s="49" t="str">
        <f t="shared" si="104"/>
        <v/>
      </c>
      <c r="GA58" s="49" t="str">
        <f t="shared" si="104"/>
        <v/>
      </c>
      <c r="GB58" s="49" t="str">
        <f t="shared" si="104"/>
        <v/>
      </c>
      <c r="GC58" s="49" t="str">
        <f t="shared" si="104"/>
        <v/>
      </c>
      <c r="GD58" s="49" t="str">
        <f t="shared" si="104"/>
        <v/>
      </c>
      <c r="GE58" s="49" t="str">
        <f t="shared" si="104"/>
        <v/>
      </c>
      <c r="GF58" s="49" t="str">
        <f t="shared" si="104"/>
        <v/>
      </c>
      <c r="GG58" s="49" t="str">
        <f t="shared" si="105"/>
        <v/>
      </c>
      <c r="GH58" s="49" t="str">
        <f t="shared" si="105"/>
        <v/>
      </c>
      <c r="GI58" s="49" t="str">
        <f t="shared" si="105"/>
        <v/>
      </c>
      <c r="GJ58" s="49" t="str">
        <f t="shared" si="105"/>
        <v/>
      </c>
      <c r="GK58" s="49" t="str">
        <f t="shared" si="105"/>
        <v/>
      </c>
      <c r="GL58" s="49" t="str">
        <f t="shared" si="105"/>
        <v/>
      </c>
      <c r="GM58" s="49" t="str">
        <f t="shared" si="105"/>
        <v/>
      </c>
      <c r="GN58" s="49" t="str">
        <f t="shared" si="105"/>
        <v/>
      </c>
      <c r="GO58" s="49" t="str">
        <f t="shared" si="105"/>
        <v/>
      </c>
      <c r="GP58" s="49" t="str">
        <f t="shared" si="105"/>
        <v/>
      </c>
      <c r="GQ58" s="49" t="str">
        <f t="shared" si="105"/>
        <v/>
      </c>
      <c r="GR58" s="49" t="str">
        <f t="shared" si="105"/>
        <v/>
      </c>
      <c r="GS58" s="49" t="str">
        <f t="shared" si="105"/>
        <v/>
      </c>
      <c r="GT58" s="49" t="str">
        <f t="shared" si="105"/>
        <v/>
      </c>
      <c r="GU58" s="49" t="str">
        <f t="shared" si="105"/>
        <v/>
      </c>
      <c r="GV58" s="49" t="str">
        <f t="shared" si="105"/>
        <v/>
      </c>
      <c r="GW58" s="49" t="str">
        <f t="shared" si="106"/>
        <v/>
      </c>
      <c r="GX58" s="49" t="str">
        <f t="shared" si="106"/>
        <v/>
      </c>
      <c r="GY58" s="49" t="str">
        <f t="shared" si="106"/>
        <v/>
      </c>
      <c r="GZ58" s="49" t="str">
        <f t="shared" si="106"/>
        <v/>
      </c>
      <c r="HA58" s="49" t="str">
        <f t="shared" si="106"/>
        <v/>
      </c>
      <c r="HB58" s="49" t="str">
        <f t="shared" si="106"/>
        <v/>
      </c>
      <c r="HC58" s="49" t="str">
        <f t="shared" si="106"/>
        <v/>
      </c>
      <c r="HD58" s="49" t="str">
        <f t="shared" si="106"/>
        <v/>
      </c>
      <c r="HE58" s="49" t="str">
        <f t="shared" si="106"/>
        <v/>
      </c>
      <c r="HF58" s="49" t="str">
        <f t="shared" si="106"/>
        <v/>
      </c>
      <c r="HG58" s="49" t="str">
        <f t="shared" si="106"/>
        <v/>
      </c>
      <c r="HH58" s="49" t="str">
        <f t="shared" si="106"/>
        <v/>
      </c>
      <c r="HI58" s="49" t="str">
        <f t="shared" si="106"/>
        <v/>
      </c>
      <c r="HJ58" s="49" t="str">
        <f t="shared" si="106"/>
        <v/>
      </c>
      <c r="HK58" s="49" t="str">
        <f t="shared" si="106"/>
        <v/>
      </c>
      <c r="HL58" s="49" t="str">
        <f t="shared" si="106"/>
        <v/>
      </c>
      <c r="HM58" s="49" t="str">
        <f t="shared" si="107"/>
        <v/>
      </c>
      <c r="HN58" s="49" t="str">
        <f t="shared" si="107"/>
        <v/>
      </c>
      <c r="HO58" s="49" t="str">
        <f t="shared" si="107"/>
        <v/>
      </c>
      <c r="HP58" s="49" t="str">
        <f t="shared" si="75"/>
        <v/>
      </c>
      <c r="HQ58" s="49" t="str">
        <f t="shared" si="75"/>
        <v/>
      </c>
      <c r="HR58" s="49" t="str">
        <f t="shared" si="44"/>
        <v/>
      </c>
      <c r="HS58" s="49" t="str">
        <f t="shared" si="16"/>
        <v/>
      </c>
      <c r="HT58" s="49" t="str">
        <f t="shared" si="16"/>
        <v/>
      </c>
      <c r="HU58" s="49" t="str">
        <f t="shared" si="16"/>
        <v/>
      </c>
      <c r="HV58" s="49" t="str">
        <f t="shared" si="16"/>
        <v/>
      </c>
      <c r="HW58" s="169" t="e">
        <f t="shared" si="102"/>
        <v>#N/A</v>
      </c>
      <c r="HX58" s="169" t="e">
        <f t="shared" si="102"/>
        <v>#N/A</v>
      </c>
      <c r="HY58" s="169" t="e">
        <f t="shared" si="102"/>
        <v>#N/A</v>
      </c>
      <c r="HZ58" s="169" t="e">
        <f t="shared" si="102"/>
        <v>#N/A</v>
      </c>
      <c r="IA58" s="169" t="e">
        <f t="shared" si="101"/>
        <v>#N/A</v>
      </c>
      <c r="IB58" s="169" t="e">
        <f t="shared" si="101"/>
        <v>#N/A</v>
      </c>
      <c r="IC58" s="169" t="e">
        <f t="shared" si="101"/>
        <v>#N/A</v>
      </c>
      <c r="ID58" s="169" t="e">
        <f t="shared" si="101"/>
        <v>#N/A</v>
      </c>
      <c r="IE58" s="169" t="e">
        <f t="shared" si="101"/>
        <v>#N/A</v>
      </c>
      <c r="IF58" s="169" t="e">
        <f t="shared" si="101"/>
        <v>#N/A</v>
      </c>
      <c r="IG58" s="169" t="e">
        <f t="shared" si="101"/>
        <v>#N/A</v>
      </c>
      <c r="IH58" s="169" t="e">
        <f t="shared" si="101"/>
        <v>#N/A</v>
      </c>
      <c r="II58" s="169" t="e">
        <f t="shared" si="101"/>
        <v>#N/A</v>
      </c>
      <c r="IJ58" s="169" t="e">
        <f t="shared" si="101"/>
        <v>#N/A</v>
      </c>
      <c r="IK58" s="169" t="e">
        <f t="shared" si="101"/>
        <v>#N/A</v>
      </c>
      <c r="IL58" s="169" t="e">
        <f t="shared" si="101"/>
        <v>#N/A</v>
      </c>
      <c r="IM58" s="169" t="e">
        <f t="shared" si="101"/>
        <v>#N/A</v>
      </c>
      <c r="IN58" s="169" t="e">
        <f t="shared" si="101"/>
        <v>#N/A</v>
      </c>
      <c r="IO58" s="169" t="e">
        <f t="shared" si="101"/>
        <v>#N/A</v>
      </c>
      <c r="IP58" s="169" t="e">
        <f t="shared" si="108"/>
        <v>#N/A</v>
      </c>
      <c r="IQ58" s="169" t="e">
        <f t="shared" si="108"/>
        <v>#N/A</v>
      </c>
      <c r="IR58" s="169" t="e">
        <f t="shared" si="108"/>
        <v>#N/A</v>
      </c>
      <c r="IS58" s="169" t="e">
        <f t="shared" si="108"/>
        <v>#N/A</v>
      </c>
      <c r="IT58" s="169" t="e">
        <f t="shared" si="108"/>
        <v>#N/A</v>
      </c>
      <c r="IU58" s="169" t="e">
        <f t="shared" si="108"/>
        <v>#N/A</v>
      </c>
      <c r="IV58" s="169" t="e">
        <f t="shared" si="108"/>
        <v>#N/A</v>
      </c>
      <c r="IW58" s="169" t="e">
        <f t="shared" si="108"/>
        <v>#N/A</v>
      </c>
      <c r="IX58" s="169" t="e">
        <f t="shared" si="108"/>
        <v>#N/A</v>
      </c>
      <c r="IY58" s="169" t="e">
        <f t="shared" si="108"/>
        <v>#N/A</v>
      </c>
      <c r="IZ58" s="169" t="e">
        <f t="shared" si="108"/>
        <v>#N/A</v>
      </c>
      <c r="JA58" s="169" t="e">
        <f t="shared" si="108"/>
        <v>#N/A</v>
      </c>
      <c r="JB58" s="169" t="e">
        <f t="shared" si="108"/>
        <v>#N/A</v>
      </c>
      <c r="JC58" s="169" t="e">
        <f t="shared" si="108"/>
        <v>#N/A</v>
      </c>
      <c r="JD58" s="169" t="e">
        <f t="shared" si="108"/>
        <v>#N/A</v>
      </c>
      <c r="JE58" s="169" t="e">
        <f t="shared" si="116"/>
        <v>#N/A</v>
      </c>
      <c r="JF58" s="169" t="e">
        <f t="shared" si="116"/>
        <v>#N/A</v>
      </c>
      <c r="JG58" s="169" t="e">
        <f t="shared" si="116"/>
        <v>#N/A</v>
      </c>
      <c r="JH58" s="169" t="e">
        <f t="shared" si="116"/>
        <v>#N/A</v>
      </c>
      <c r="JI58" s="169" t="e">
        <f t="shared" si="116"/>
        <v>#N/A</v>
      </c>
      <c r="JJ58" s="169" t="e">
        <f t="shared" si="116"/>
        <v>#N/A</v>
      </c>
      <c r="JK58" s="169" t="e">
        <f t="shared" si="116"/>
        <v>#N/A</v>
      </c>
      <c r="JL58" s="169" t="e">
        <f t="shared" si="116"/>
        <v>#N/A</v>
      </c>
      <c r="JM58" s="169" t="e">
        <f t="shared" si="116"/>
        <v>#N/A</v>
      </c>
      <c r="JN58" s="169" t="e">
        <f t="shared" si="116"/>
        <v>#N/A</v>
      </c>
      <c r="JO58" s="169" t="e">
        <f t="shared" si="116"/>
        <v>#N/A</v>
      </c>
      <c r="JP58" s="169" t="e">
        <f t="shared" si="116"/>
        <v>#N/A</v>
      </c>
      <c r="JQ58" s="169" t="e">
        <f t="shared" si="116"/>
        <v>#N/A</v>
      </c>
      <c r="JR58" s="169" t="e">
        <f t="shared" si="116"/>
        <v>#N/A</v>
      </c>
      <c r="JS58" s="169" t="e">
        <f t="shared" si="116"/>
        <v>#N/A</v>
      </c>
      <c r="JT58" s="169" t="e">
        <f t="shared" si="109"/>
        <v>#N/A</v>
      </c>
      <c r="JU58" s="169" t="e">
        <f t="shared" si="109"/>
        <v>#N/A</v>
      </c>
      <c r="JV58" s="169" t="e">
        <f t="shared" si="109"/>
        <v>#N/A</v>
      </c>
      <c r="JW58" s="169" t="e">
        <f t="shared" si="109"/>
        <v>#N/A</v>
      </c>
      <c r="JX58" s="169" t="e">
        <f t="shared" si="109"/>
        <v>#N/A</v>
      </c>
      <c r="JY58" s="169" t="e">
        <f t="shared" si="109"/>
        <v>#N/A</v>
      </c>
      <c r="JZ58" s="169" t="e">
        <f t="shared" si="109"/>
        <v>#N/A</v>
      </c>
      <c r="KA58" s="169" t="e">
        <f t="shared" si="109"/>
        <v>#N/A</v>
      </c>
      <c r="KB58" s="169" t="e">
        <f t="shared" si="109"/>
        <v>#N/A</v>
      </c>
      <c r="KC58" s="169" t="e">
        <f t="shared" si="109"/>
        <v>#N/A</v>
      </c>
      <c r="KD58" s="169" t="e">
        <f t="shared" si="109"/>
        <v>#N/A</v>
      </c>
      <c r="KE58" s="169" t="e">
        <f t="shared" si="109"/>
        <v>#N/A</v>
      </c>
      <c r="KF58" s="169" t="e">
        <f t="shared" si="109"/>
        <v>#N/A</v>
      </c>
      <c r="KG58" s="169" t="e">
        <f t="shared" si="109"/>
        <v>#N/A</v>
      </c>
      <c r="KH58" s="169" t="e">
        <f t="shared" si="109"/>
        <v>#N/A</v>
      </c>
      <c r="KI58" s="169" t="e">
        <f t="shared" si="109"/>
        <v>#N/A</v>
      </c>
      <c r="KJ58" s="169" t="e">
        <f t="shared" si="117"/>
        <v>#N/A</v>
      </c>
      <c r="KK58" s="169" t="e">
        <f t="shared" si="117"/>
        <v>#N/A</v>
      </c>
      <c r="KL58" s="169" t="e">
        <f t="shared" si="117"/>
        <v>#N/A</v>
      </c>
      <c r="KM58" s="169" t="e">
        <f t="shared" si="117"/>
        <v>#N/A</v>
      </c>
      <c r="KN58" s="169" t="e">
        <f t="shared" si="117"/>
        <v>#N/A</v>
      </c>
      <c r="KO58" s="169" t="e">
        <f t="shared" si="117"/>
        <v>#N/A</v>
      </c>
      <c r="KP58" s="169" t="e">
        <f t="shared" si="117"/>
        <v>#N/A</v>
      </c>
      <c r="KQ58" s="169" t="e">
        <f t="shared" si="117"/>
        <v>#N/A</v>
      </c>
      <c r="KR58" s="169" t="e">
        <f t="shared" si="117"/>
        <v>#N/A</v>
      </c>
      <c r="KS58" s="169" t="e">
        <f t="shared" si="117"/>
        <v>#N/A</v>
      </c>
      <c r="KT58" s="169" t="e">
        <f t="shared" si="117"/>
        <v>#N/A</v>
      </c>
      <c r="KU58" s="169" t="e">
        <f t="shared" si="117"/>
        <v>#N/A</v>
      </c>
      <c r="KV58" s="169" t="e">
        <f t="shared" si="117"/>
        <v>#N/A</v>
      </c>
      <c r="KW58" s="169" t="e">
        <f t="shared" si="117"/>
        <v>#N/A</v>
      </c>
      <c r="KX58" s="169" t="e">
        <f t="shared" si="117"/>
        <v>#N/A</v>
      </c>
      <c r="KY58" s="169" t="e">
        <f t="shared" si="117"/>
        <v>#N/A</v>
      </c>
      <c r="KZ58" s="169" t="e">
        <f t="shared" si="110"/>
        <v>#N/A</v>
      </c>
      <c r="LA58" s="169" t="e">
        <f t="shared" si="110"/>
        <v>#N/A</v>
      </c>
      <c r="LB58" s="169" t="e">
        <f t="shared" si="110"/>
        <v>#N/A</v>
      </c>
      <c r="LC58" s="169" t="e">
        <f t="shared" si="110"/>
        <v>#N/A</v>
      </c>
      <c r="LD58" s="169" t="e">
        <f t="shared" si="110"/>
        <v>#N/A</v>
      </c>
      <c r="LE58" s="169" t="e">
        <f t="shared" si="110"/>
        <v>#N/A</v>
      </c>
      <c r="LF58" s="169" t="e">
        <f t="shared" si="110"/>
        <v>#N/A</v>
      </c>
      <c r="LG58" s="169" t="e">
        <f t="shared" si="110"/>
        <v>#N/A</v>
      </c>
      <c r="LH58" s="169" t="e">
        <f t="shared" si="110"/>
        <v>#N/A</v>
      </c>
      <c r="LI58" s="169" t="e">
        <f t="shared" si="110"/>
        <v>#N/A</v>
      </c>
      <c r="LJ58" s="169" t="e">
        <f t="shared" si="110"/>
        <v>#N/A</v>
      </c>
      <c r="LK58" s="169" t="e">
        <f t="shared" si="110"/>
        <v>#N/A</v>
      </c>
      <c r="LL58" s="169" t="e">
        <f t="shared" si="110"/>
        <v>#N/A</v>
      </c>
      <c r="LM58" s="169" t="e">
        <f t="shared" si="110"/>
        <v>#N/A</v>
      </c>
      <c r="LN58" s="169" t="e">
        <f t="shared" si="110"/>
        <v>#N/A</v>
      </c>
      <c r="LO58" s="169" t="e">
        <f t="shared" si="118"/>
        <v>#N/A</v>
      </c>
      <c r="LP58" s="169" t="e">
        <f t="shared" si="118"/>
        <v>#N/A</v>
      </c>
      <c r="LQ58" s="169" t="e">
        <f t="shared" si="119"/>
        <v>#N/A</v>
      </c>
      <c r="LR58" s="169" t="e">
        <f t="shared" si="119"/>
        <v>#N/A</v>
      </c>
      <c r="LS58" s="169" t="e">
        <f t="shared" si="119"/>
        <v>#N/A</v>
      </c>
      <c r="LT58" s="169" t="e">
        <f t="shared" si="119"/>
        <v>#N/A</v>
      </c>
      <c r="LU58" s="169" t="e">
        <f t="shared" si="119"/>
        <v>#N/A</v>
      </c>
      <c r="LV58" s="169" t="e">
        <f t="shared" si="119"/>
        <v>#N/A</v>
      </c>
      <c r="LW58" s="169" t="e">
        <f t="shared" si="119"/>
        <v>#N/A</v>
      </c>
      <c r="LX58" s="169" t="e">
        <f t="shared" si="119"/>
        <v>#N/A</v>
      </c>
      <c r="LY58" s="169" t="e">
        <f t="shared" si="119"/>
        <v>#N/A</v>
      </c>
      <c r="LZ58" s="169" t="e">
        <f t="shared" si="119"/>
        <v>#N/A</v>
      </c>
      <c r="MA58" s="169" t="e">
        <f t="shared" si="119"/>
        <v>#N/A</v>
      </c>
      <c r="MB58" s="169" t="e">
        <f t="shared" si="119"/>
        <v>#N/A</v>
      </c>
      <c r="MC58" s="169" t="e">
        <f t="shared" si="119"/>
        <v>#N/A</v>
      </c>
      <c r="MD58" s="169" t="e">
        <f t="shared" si="119"/>
        <v>#N/A</v>
      </c>
      <c r="ME58" s="169" t="e">
        <f t="shared" si="119"/>
        <v>#N/A</v>
      </c>
      <c r="MF58" s="169" t="e">
        <f t="shared" si="111"/>
        <v>#N/A</v>
      </c>
      <c r="MG58" s="169" t="e">
        <f t="shared" si="111"/>
        <v>#N/A</v>
      </c>
      <c r="MH58" s="169" t="e">
        <f t="shared" si="111"/>
        <v>#N/A</v>
      </c>
      <c r="MI58" s="169" t="e">
        <f t="shared" si="111"/>
        <v>#N/A</v>
      </c>
      <c r="MJ58" s="169" t="e">
        <f t="shared" si="111"/>
        <v>#N/A</v>
      </c>
      <c r="MK58" s="169" t="e">
        <f t="shared" si="111"/>
        <v>#N/A</v>
      </c>
      <c r="ML58" s="169" t="e">
        <f t="shared" si="111"/>
        <v>#N/A</v>
      </c>
      <c r="MM58" s="169" t="e">
        <f t="shared" si="111"/>
        <v>#N/A</v>
      </c>
      <c r="MN58" s="169" t="e">
        <f t="shared" si="111"/>
        <v>#N/A</v>
      </c>
      <c r="MO58" s="169" t="e">
        <f t="shared" si="111"/>
        <v>#N/A</v>
      </c>
      <c r="MP58" s="169" t="e">
        <f t="shared" si="111"/>
        <v>#N/A</v>
      </c>
      <c r="MQ58" s="169" t="e">
        <f t="shared" si="111"/>
        <v>#N/A</v>
      </c>
      <c r="MR58" s="169" t="e">
        <f t="shared" si="111"/>
        <v>#N/A</v>
      </c>
      <c r="MS58" s="169" t="e">
        <f t="shared" si="111"/>
        <v>#N/A</v>
      </c>
      <c r="MT58" s="169" t="e">
        <f t="shared" si="111"/>
        <v>#N/A</v>
      </c>
      <c r="MU58" s="169" t="e">
        <f t="shared" si="111"/>
        <v>#N/A</v>
      </c>
      <c r="MV58" s="169" t="e">
        <f t="shared" si="120"/>
        <v>#N/A</v>
      </c>
      <c r="MW58" s="169" t="e">
        <f t="shared" si="120"/>
        <v>#N/A</v>
      </c>
      <c r="MX58" s="169" t="e">
        <f t="shared" si="120"/>
        <v>#N/A</v>
      </c>
      <c r="MY58" s="169" t="e">
        <f t="shared" si="120"/>
        <v>#N/A</v>
      </c>
      <c r="MZ58" s="169" t="e">
        <f t="shared" si="120"/>
        <v>#N/A</v>
      </c>
      <c r="NA58" s="169" t="e">
        <f t="shared" si="120"/>
        <v>#N/A</v>
      </c>
      <c r="NB58" s="169" t="e">
        <f t="shared" si="120"/>
        <v>#N/A</v>
      </c>
      <c r="NC58" s="169" t="e">
        <f t="shared" si="120"/>
        <v>#N/A</v>
      </c>
      <c r="ND58" s="169" t="e">
        <f t="shared" si="120"/>
        <v>#N/A</v>
      </c>
      <c r="NE58" s="169" t="e">
        <f t="shared" si="120"/>
        <v>#N/A</v>
      </c>
      <c r="NF58" s="169" t="e">
        <f t="shared" si="120"/>
        <v>#N/A</v>
      </c>
      <c r="NG58" s="169" t="e">
        <f t="shared" si="120"/>
        <v>#N/A</v>
      </c>
      <c r="NH58" s="169" t="e">
        <f t="shared" si="120"/>
        <v>#N/A</v>
      </c>
      <c r="NI58" s="169" t="e">
        <f t="shared" si="120"/>
        <v>#N/A</v>
      </c>
      <c r="NJ58" s="169" t="e">
        <f t="shared" si="120"/>
        <v>#N/A</v>
      </c>
      <c r="NK58" s="169" t="e">
        <f t="shared" si="120"/>
        <v>#N/A</v>
      </c>
      <c r="NL58" s="169" t="e">
        <f t="shared" si="112"/>
        <v>#N/A</v>
      </c>
      <c r="NM58" s="169" t="e">
        <f t="shared" si="112"/>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21"/>
        <v>#N/A</v>
      </c>
      <c r="OB58" s="169" t="e">
        <f t="shared" si="121"/>
        <v>#N/A</v>
      </c>
      <c r="OC58" s="169" t="e">
        <f t="shared" si="122"/>
        <v>#N/A</v>
      </c>
      <c r="OD58" s="169" t="e">
        <f t="shared" si="122"/>
        <v>#N/A</v>
      </c>
      <c r="OE58" s="169" t="e">
        <f t="shared" si="122"/>
        <v>#N/A</v>
      </c>
      <c r="OF58" s="169" t="e">
        <f t="shared" si="122"/>
        <v>#N/A</v>
      </c>
      <c r="OG58" s="169" t="e">
        <f t="shared" si="122"/>
        <v>#N/A</v>
      </c>
      <c r="OH58" s="169" t="e">
        <f t="shared" si="122"/>
        <v>#N/A</v>
      </c>
      <c r="OI58" s="169" t="e">
        <f t="shared" si="122"/>
        <v>#N/A</v>
      </c>
      <c r="OJ58" s="169" t="e">
        <f t="shared" si="122"/>
        <v>#N/A</v>
      </c>
      <c r="OK58" s="169" t="e">
        <f t="shared" si="122"/>
        <v>#N/A</v>
      </c>
      <c r="OL58" s="169" t="e">
        <f t="shared" si="122"/>
        <v>#N/A</v>
      </c>
      <c r="OM58" s="169" t="e">
        <f t="shared" si="122"/>
        <v>#N/A</v>
      </c>
      <c r="ON58" s="169" t="e">
        <f t="shared" si="122"/>
        <v>#N/A</v>
      </c>
      <c r="OO58" s="169" t="e">
        <f t="shared" si="122"/>
        <v>#N/A</v>
      </c>
      <c r="OP58" s="169" t="e">
        <f t="shared" si="122"/>
        <v>#N/A</v>
      </c>
      <c r="OQ58" s="169" t="e">
        <f t="shared" si="122"/>
        <v>#N/A</v>
      </c>
      <c r="OR58" s="169" t="e">
        <f t="shared" si="113"/>
        <v>#N/A</v>
      </c>
      <c r="OS58" s="169" t="e">
        <f t="shared" si="113"/>
        <v>#N/A</v>
      </c>
      <c r="OT58" s="169" t="e">
        <f t="shared" si="113"/>
        <v>#N/A</v>
      </c>
      <c r="OU58" s="169" t="e">
        <f t="shared" si="113"/>
        <v>#N/A</v>
      </c>
      <c r="OV58" s="169" t="e">
        <f t="shared" si="113"/>
        <v>#N/A</v>
      </c>
      <c r="OW58" s="169" t="e">
        <f t="shared" si="113"/>
        <v>#N/A</v>
      </c>
      <c r="OX58" s="169" t="e">
        <f t="shared" si="113"/>
        <v>#N/A</v>
      </c>
      <c r="OY58" s="169" t="e">
        <f t="shared" si="113"/>
        <v>#N/A</v>
      </c>
      <c r="OZ58" s="169" t="e">
        <f t="shared" si="113"/>
        <v>#N/A</v>
      </c>
      <c r="PA58" s="169" t="e">
        <f t="shared" si="113"/>
        <v>#N/A</v>
      </c>
      <c r="PB58" s="169" t="e">
        <f t="shared" si="113"/>
        <v>#N/A</v>
      </c>
      <c r="PC58" s="169" t="e">
        <f t="shared" si="113"/>
        <v>#N/A</v>
      </c>
      <c r="PD58" s="169" t="e">
        <f t="shared" si="113"/>
        <v>#N/A</v>
      </c>
      <c r="PE58" s="169" t="e">
        <f t="shared" si="113"/>
        <v>#N/A</v>
      </c>
      <c r="PF58" s="169" t="e">
        <f t="shared" si="113"/>
        <v>#N/A</v>
      </c>
      <c r="PG58" s="169" t="e">
        <f t="shared" si="113"/>
        <v>#N/A</v>
      </c>
      <c r="PH58" s="169" t="e">
        <f t="shared" si="123"/>
        <v>#N/A</v>
      </c>
      <c r="PI58" s="169" t="e">
        <f t="shared" si="123"/>
        <v>#N/A</v>
      </c>
      <c r="PJ58" s="169" t="e">
        <f t="shared" si="123"/>
        <v>#N/A</v>
      </c>
      <c r="PK58" s="169" t="e">
        <f t="shared" si="123"/>
        <v>#N/A</v>
      </c>
      <c r="PL58" s="169" t="e">
        <f t="shared" si="123"/>
        <v>#N/A</v>
      </c>
      <c r="PM58" s="169" t="e">
        <f t="shared" si="123"/>
        <v>#N/A</v>
      </c>
      <c r="PN58" s="169" t="e">
        <f t="shared" si="123"/>
        <v>#N/A</v>
      </c>
      <c r="PO58" s="169" t="e">
        <f t="shared" si="123"/>
        <v>#N/A</v>
      </c>
    </row>
    <row r="59" spans="1:431" hidden="1" x14ac:dyDescent="0.75">
      <c r="A59" s="390"/>
      <c r="B59" s="396" t="str">
        <f>IF($R59="","",ROUND(_xlfn.NORM.INV(ABS(VLOOKUP($T$1,VLookups!$A$43:$B$44,2,FALSE)-B$2),$N59,$R59),0))</f>
        <v/>
      </c>
      <c r="C59" s="403" t="str">
        <f>IF(OR(D58="",B59=""),"",WORKDAY(C58,B58,$B$109:$B$148))</f>
        <v/>
      </c>
      <c r="D59" s="404" t="str">
        <f>IFERROR(IF(B59="","",WORKDAY(C59,B59-1,$B$109:$B$148)),"")</f>
        <v/>
      </c>
      <c r="E59" s="109"/>
      <c r="F59" s="117"/>
      <c r="G59" s="122" t="str">
        <f t="shared" si="30"/>
        <v/>
      </c>
      <c r="H59" s="95"/>
      <c r="I59" s="122" t="str">
        <f t="shared" si="31"/>
        <v/>
      </c>
      <c r="J59" s="117"/>
      <c r="K59" s="110"/>
      <c r="L59" s="124" t="str">
        <f t="shared" si="0"/>
        <v/>
      </c>
      <c r="M59" s="124" t="str">
        <f t="shared" si="1"/>
        <v/>
      </c>
      <c r="N59" s="73" t="str">
        <f t="shared" si="32"/>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33"/>
        <v/>
      </c>
      <c r="AN59" s="49" t="str">
        <f t="shared" si="133"/>
        <v/>
      </c>
      <c r="AO59" s="49" t="str">
        <f t="shared" si="133"/>
        <v/>
      </c>
      <c r="AP59" s="49" t="str">
        <f t="shared" si="133"/>
        <v/>
      </c>
      <c r="AQ59" s="49" t="str">
        <f t="shared" si="133"/>
        <v/>
      </c>
      <c r="AR59" s="49" t="str">
        <f t="shared" si="133"/>
        <v/>
      </c>
      <c r="AS59" s="49" t="str">
        <f t="shared" si="133"/>
        <v/>
      </c>
      <c r="AT59" s="49" t="str">
        <f t="shared" si="129"/>
        <v/>
      </c>
      <c r="AU59" s="49" t="str">
        <f t="shared" si="129"/>
        <v/>
      </c>
      <c r="AV59" s="49" t="str">
        <f t="shared" si="129"/>
        <v/>
      </c>
      <c r="AW59" s="49" t="str">
        <f t="shared" si="129"/>
        <v/>
      </c>
      <c r="AX59" s="49" t="str">
        <f t="shared" si="129"/>
        <v/>
      </c>
      <c r="AY59" s="49" t="str">
        <f t="shared" si="129"/>
        <v/>
      </c>
      <c r="AZ59" s="49" t="str">
        <f t="shared" si="129"/>
        <v/>
      </c>
      <c r="BA59" s="49" t="str">
        <f t="shared" si="129"/>
        <v/>
      </c>
      <c r="BB59" s="49" t="str">
        <f t="shared" si="129"/>
        <v/>
      </c>
      <c r="BC59" s="49" t="str">
        <f t="shared" si="129"/>
        <v/>
      </c>
      <c r="BD59" s="49" t="str">
        <f t="shared" si="129"/>
        <v/>
      </c>
      <c r="BE59" s="49" t="str">
        <f t="shared" si="129"/>
        <v/>
      </c>
      <c r="BF59" s="49" t="str">
        <f t="shared" si="129"/>
        <v/>
      </c>
      <c r="BG59" s="49" t="str">
        <f t="shared" si="129"/>
        <v/>
      </c>
      <c r="BH59" s="49" t="str">
        <f t="shared" si="129"/>
        <v/>
      </c>
      <c r="BI59" s="49" t="str">
        <f t="shared" si="130"/>
        <v/>
      </c>
      <c r="BJ59" s="49" t="str">
        <f t="shared" si="130"/>
        <v/>
      </c>
      <c r="BK59" s="49" t="str">
        <f t="shared" si="130"/>
        <v/>
      </c>
      <c r="BL59" s="49" t="str">
        <f t="shared" si="130"/>
        <v/>
      </c>
      <c r="BM59" s="49" t="str">
        <f t="shared" si="130"/>
        <v/>
      </c>
      <c r="BN59" s="49" t="str">
        <f t="shared" si="130"/>
        <v/>
      </c>
      <c r="BO59" s="49" t="str">
        <f t="shared" si="130"/>
        <v/>
      </c>
      <c r="BP59" s="49" t="str">
        <f t="shared" si="130"/>
        <v/>
      </c>
      <c r="BQ59" s="49" t="str">
        <f t="shared" si="130"/>
        <v/>
      </c>
      <c r="BR59" s="49" t="str">
        <f t="shared" si="130"/>
        <v/>
      </c>
      <c r="BS59" s="49" t="str">
        <f t="shared" si="130"/>
        <v/>
      </c>
      <c r="BT59" s="49" t="str">
        <f t="shared" si="130"/>
        <v/>
      </c>
      <c r="BU59" s="49" t="str">
        <f t="shared" si="130"/>
        <v/>
      </c>
      <c r="BV59" s="49" t="str">
        <f t="shared" si="130"/>
        <v/>
      </c>
      <c r="BW59" s="49" t="str">
        <f t="shared" si="130"/>
        <v/>
      </c>
      <c r="BX59" s="49" t="str">
        <f t="shared" si="130"/>
        <v/>
      </c>
      <c r="BY59" s="49" t="str">
        <f t="shared" si="127"/>
        <v/>
      </c>
      <c r="BZ59" s="49" t="str">
        <f t="shared" si="127"/>
        <v/>
      </c>
      <c r="CA59" s="49" t="str">
        <f t="shared" si="127"/>
        <v/>
      </c>
      <c r="CB59" s="49" t="str">
        <f t="shared" si="127"/>
        <v/>
      </c>
      <c r="CC59" s="49" t="str">
        <f t="shared" si="127"/>
        <v/>
      </c>
      <c r="CD59" s="49" t="str">
        <f t="shared" si="127"/>
        <v/>
      </c>
      <c r="CE59" s="49" t="str">
        <f t="shared" si="127"/>
        <v/>
      </c>
      <c r="CF59" s="49" t="str">
        <f t="shared" si="127"/>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31"/>
        <v/>
      </c>
      <c r="CO59" s="49" t="str">
        <f t="shared" si="131"/>
        <v/>
      </c>
      <c r="CP59" s="49" t="str">
        <f t="shared" si="131"/>
        <v/>
      </c>
      <c r="CQ59" s="49" t="str">
        <f t="shared" si="131"/>
        <v/>
      </c>
      <c r="CR59" s="49" t="str">
        <f t="shared" si="131"/>
        <v/>
      </c>
      <c r="CS59" s="49" t="str">
        <f t="shared" si="131"/>
        <v/>
      </c>
      <c r="CT59" s="49" t="str">
        <f t="shared" si="131"/>
        <v/>
      </c>
      <c r="CU59" s="49" t="str">
        <f t="shared" si="131"/>
        <v/>
      </c>
      <c r="CV59" s="49" t="str">
        <f t="shared" si="131"/>
        <v/>
      </c>
      <c r="CW59" s="49" t="str">
        <f t="shared" si="131"/>
        <v/>
      </c>
      <c r="CX59" s="49" t="str">
        <f t="shared" si="131"/>
        <v/>
      </c>
      <c r="CY59" s="49" t="str">
        <f t="shared" si="131"/>
        <v/>
      </c>
      <c r="CZ59" s="49" t="str">
        <f t="shared" si="131"/>
        <v/>
      </c>
      <c r="DA59" s="49" t="str">
        <f t="shared" si="131"/>
        <v/>
      </c>
      <c r="DB59" s="49" t="str">
        <f t="shared" si="131"/>
        <v/>
      </c>
      <c r="DC59" s="49" t="str">
        <f t="shared" si="131"/>
        <v/>
      </c>
      <c r="DD59" s="49" t="str">
        <f t="shared" si="132"/>
        <v/>
      </c>
      <c r="DE59" s="49" t="str">
        <f t="shared" si="132"/>
        <v/>
      </c>
      <c r="DF59" s="49" t="str">
        <f t="shared" si="132"/>
        <v/>
      </c>
      <c r="DG59" s="49" t="str">
        <f t="shared" si="132"/>
        <v/>
      </c>
      <c r="DH59" s="49" t="str">
        <f t="shared" si="132"/>
        <v/>
      </c>
      <c r="DI59" s="49" t="str">
        <f t="shared" si="132"/>
        <v/>
      </c>
      <c r="DJ59" s="49" t="str">
        <f t="shared" si="132"/>
        <v/>
      </c>
      <c r="DK59" s="49" t="str">
        <f t="shared" si="132"/>
        <v/>
      </c>
      <c r="DL59" s="49" t="str">
        <f t="shared" si="132"/>
        <v/>
      </c>
      <c r="DM59" s="49" t="str">
        <f t="shared" si="132"/>
        <v/>
      </c>
      <c r="DN59" s="49" t="str">
        <f t="shared" si="132"/>
        <v/>
      </c>
      <c r="DO59" s="49" t="str">
        <f t="shared" si="132"/>
        <v/>
      </c>
      <c r="DP59" s="49" t="str">
        <f t="shared" si="132"/>
        <v/>
      </c>
      <c r="DQ59" s="49" t="str">
        <f t="shared" si="132"/>
        <v/>
      </c>
      <c r="DR59" s="49" t="str">
        <f t="shared" si="132"/>
        <v/>
      </c>
      <c r="DS59" s="49" t="str">
        <f t="shared" si="132"/>
        <v/>
      </c>
      <c r="DT59" s="49" t="str">
        <f t="shared" si="128"/>
        <v/>
      </c>
      <c r="DU59" s="49" t="str">
        <f t="shared" si="128"/>
        <v/>
      </c>
      <c r="DV59" s="49" t="str">
        <f t="shared" si="128"/>
        <v/>
      </c>
      <c r="DW59" s="49" t="str">
        <f t="shared" si="128"/>
        <v/>
      </c>
      <c r="DX59" s="49" t="str">
        <f t="shared" si="128"/>
        <v/>
      </c>
      <c r="DY59" s="49" t="str">
        <f t="shared" si="128"/>
        <v/>
      </c>
      <c r="DZ59" s="183" t="str">
        <f t="shared" si="35"/>
        <v/>
      </c>
      <c r="EA59" s="49" t="str">
        <f t="shared" si="125"/>
        <v/>
      </c>
      <c r="EB59" s="49" t="str">
        <f t="shared" si="125"/>
        <v/>
      </c>
      <c r="EC59" s="49" t="str">
        <f t="shared" si="125"/>
        <v/>
      </c>
      <c r="ED59" s="49" t="str">
        <f t="shared" si="125"/>
        <v/>
      </c>
      <c r="EE59" s="49" t="str">
        <f t="shared" si="125"/>
        <v/>
      </c>
      <c r="EF59" s="49" t="str">
        <f t="shared" si="125"/>
        <v/>
      </c>
      <c r="EG59" s="49" t="str">
        <f t="shared" si="125"/>
        <v/>
      </c>
      <c r="EH59" s="49" t="str">
        <f t="shared" si="125"/>
        <v/>
      </c>
      <c r="EI59" s="49" t="str">
        <f t="shared" si="125"/>
        <v/>
      </c>
      <c r="EJ59" s="49" t="str">
        <f t="shared" si="125"/>
        <v/>
      </c>
      <c r="EK59" s="49" t="str">
        <f t="shared" si="125"/>
        <v/>
      </c>
      <c r="EL59" s="49" t="str">
        <f t="shared" si="125"/>
        <v/>
      </c>
      <c r="EM59" s="49" t="str">
        <f t="shared" si="125"/>
        <v/>
      </c>
      <c r="EN59" s="49" t="str">
        <f t="shared" si="125"/>
        <v/>
      </c>
      <c r="EO59" s="49" t="str">
        <f t="shared" si="125"/>
        <v/>
      </c>
      <c r="EP59" s="49" t="str">
        <f t="shared" si="125"/>
        <v/>
      </c>
      <c r="EQ59" s="49" t="str">
        <f t="shared" si="126"/>
        <v/>
      </c>
      <c r="ER59" s="49" t="str">
        <f t="shared" si="126"/>
        <v/>
      </c>
      <c r="ES59" s="49" t="str">
        <f t="shared" si="126"/>
        <v/>
      </c>
      <c r="ET59" s="49" t="str">
        <f t="shared" si="126"/>
        <v/>
      </c>
      <c r="EU59" s="49" t="str">
        <f t="shared" si="126"/>
        <v/>
      </c>
      <c r="EV59" s="49" t="str">
        <f t="shared" si="126"/>
        <v/>
      </c>
      <c r="EW59" s="49" t="str">
        <f t="shared" si="126"/>
        <v/>
      </c>
      <c r="EX59" s="49" t="str">
        <f t="shared" si="126"/>
        <v/>
      </c>
      <c r="EY59" s="49" t="str">
        <f t="shared" si="126"/>
        <v/>
      </c>
      <c r="EZ59" s="49" t="str">
        <f t="shared" si="126"/>
        <v/>
      </c>
      <c r="FA59" s="49" t="str">
        <f t="shared" si="126"/>
        <v/>
      </c>
      <c r="FB59" s="49" t="str">
        <f t="shared" si="126"/>
        <v/>
      </c>
      <c r="FC59" s="49" t="str">
        <f t="shared" si="126"/>
        <v/>
      </c>
      <c r="FD59" s="49" t="str">
        <f t="shared" si="126"/>
        <v/>
      </c>
      <c r="FE59" s="49" t="str">
        <f t="shared" si="124"/>
        <v/>
      </c>
      <c r="FF59" s="49" t="str">
        <f t="shared" si="115"/>
        <v/>
      </c>
      <c r="FG59" s="49" t="str">
        <f t="shared" si="115"/>
        <v/>
      </c>
      <c r="FH59" s="49" t="str">
        <f t="shared" si="115"/>
        <v/>
      </c>
      <c r="FI59" s="49" t="str">
        <f t="shared" si="115"/>
        <v/>
      </c>
      <c r="FJ59" s="49" t="str">
        <f t="shared" si="115"/>
        <v/>
      </c>
      <c r="FK59" s="49" t="str">
        <f t="shared" si="115"/>
        <v/>
      </c>
      <c r="FL59" s="49" t="str">
        <f t="shared" si="115"/>
        <v/>
      </c>
      <c r="FM59" s="49" t="str">
        <f t="shared" si="115"/>
        <v/>
      </c>
      <c r="FN59" s="49" t="str">
        <f t="shared" si="115"/>
        <v/>
      </c>
      <c r="FO59" s="49" t="str">
        <f t="shared" si="115"/>
        <v/>
      </c>
      <c r="FP59" s="49" t="str">
        <f t="shared" si="115"/>
        <v/>
      </c>
      <c r="FQ59" s="49" t="str">
        <f t="shared" si="104"/>
        <v/>
      </c>
      <c r="FR59" s="49" t="str">
        <f t="shared" si="104"/>
        <v/>
      </c>
      <c r="FS59" s="49" t="str">
        <f t="shared" si="104"/>
        <v/>
      </c>
      <c r="FT59" s="49" t="str">
        <f t="shared" si="104"/>
        <v/>
      </c>
      <c r="FU59" s="49" t="str">
        <f t="shared" si="104"/>
        <v/>
      </c>
      <c r="FV59" s="49" t="str">
        <f t="shared" si="104"/>
        <v/>
      </c>
      <c r="FW59" s="49" t="str">
        <f t="shared" si="104"/>
        <v/>
      </c>
      <c r="FX59" s="49" t="str">
        <f t="shared" si="104"/>
        <v/>
      </c>
      <c r="FY59" s="49" t="str">
        <f t="shared" si="104"/>
        <v/>
      </c>
      <c r="FZ59" s="49" t="str">
        <f t="shared" si="104"/>
        <v/>
      </c>
      <c r="GA59" s="49" t="str">
        <f t="shared" si="104"/>
        <v/>
      </c>
      <c r="GB59" s="49" t="str">
        <f t="shared" si="104"/>
        <v/>
      </c>
      <c r="GC59" s="49" t="str">
        <f t="shared" si="104"/>
        <v/>
      </c>
      <c r="GD59" s="49" t="str">
        <f t="shared" si="104"/>
        <v/>
      </c>
      <c r="GE59" s="49" t="str">
        <f t="shared" si="104"/>
        <v/>
      </c>
      <c r="GF59" s="49" t="str">
        <f t="shared" si="104"/>
        <v/>
      </c>
      <c r="GG59" s="49" t="str">
        <f t="shared" si="105"/>
        <v/>
      </c>
      <c r="GH59" s="49" t="str">
        <f t="shared" si="105"/>
        <v/>
      </c>
      <c r="GI59" s="49" t="str">
        <f t="shared" si="105"/>
        <v/>
      </c>
      <c r="GJ59" s="49" t="str">
        <f t="shared" si="105"/>
        <v/>
      </c>
      <c r="GK59" s="49" t="str">
        <f t="shared" si="105"/>
        <v/>
      </c>
      <c r="GL59" s="49" t="str">
        <f t="shared" si="105"/>
        <v/>
      </c>
      <c r="GM59" s="49" t="str">
        <f t="shared" si="105"/>
        <v/>
      </c>
      <c r="GN59" s="49" t="str">
        <f t="shared" si="105"/>
        <v/>
      </c>
      <c r="GO59" s="49" t="str">
        <f t="shared" si="105"/>
        <v/>
      </c>
      <c r="GP59" s="49" t="str">
        <f t="shared" si="105"/>
        <v/>
      </c>
      <c r="GQ59" s="49" t="str">
        <f t="shared" si="105"/>
        <v/>
      </c>
      <c r="GR59" s="49" t="str">
        <f t="shared" si="105"/>
        <v/>
      </c>
      <c r="GS59" s="49" t="str">
        <f t="shared" si="105"/>
        <v/>
      </c>
      <c r="GT59" s="49" t="str">
        <f t="shared" si="105"/>
        <v/>
      </c>
      <c r="GU59" s="49" t="str">
        <f t="shared" si="105"/>
        <v/>
      </c>
      <c r="GV59" s="49" t="str">
        <f t="shared" si="105"/>
        <v/>
      </c>
      <c r="GW59" s="49" t="str">
        <f t="shared" si="106"/>
        <v/>
      </c>
      <c r="GX59" s="49" t="str">
        <f t="shared" si="106"/>
        <v/>
      </c>
      <c r="GY59" s="49" t="str">
        <f t="shared" si="106"/>
        <v/>
      </c>
      <c r="GZ59" s="49" t="str">
        <f t="shared" si="106"/>
        <v/>
      </c>
      <c r="HA59" s="49" t="str">
        <f t="shared" si="106"/>
        <v/>
      </c>
      <c r="HB59" s="49" t="str">
        <f t="shared" si="106"/>
        <v/>
      </c>
      <c r="HC59" s="49" t="str">
        <f t="shared" si="106"/>
        <v/>
      </c>
      <c r="HD59" s="49" t="str">
        <f t="shared" si="106"/>
        <v/>
      </c>
      <c r="HE59" s="49" t="str">
        <f t="shared" si="106"/>
        <v/>
      </c>
      <c r="HF59" s="49" t="str">
        <f t="shared" si="106"/>
        <v/>
      </c>
      <c r="HG59" s="49" t="str">
        <f t="shared" si="106"/>
        <v/>
      </c>
      <c r="HH59" s="49" t="str">
        <f t="shared" si="106"/>
        <v/>
      </c>
      <c r="HI59" s="49" t="str">
        <f t="shared" si="106"/>
        <v/>
      </c>
      <c r="HJ59" s="49" t="str">
        <f t="shared" si="106"/>
        <v/>
      </c>
      <c r="HK59" s="49" t="str">
        <f t="shared" si="106"/>
        <v/>
      </c>
      <c r="HL59" s="49" t="str">
        <f t="shared" si="106"/>
        <v/>
      </c>
      <c r="HM59" s="49" t="str">
        <f t="shared" si="107"/>
        <v/>
      </c>
      <c r="HN59" s="49" t="str">
        <f t="shared" si="107"/>
        <v/>
      </c>
      <c r="HO59" s="49" t="str">
        <f t="shared" si="107"/>
        <v/>
      </c>
      <c r="HP59" s="49" t="str">
        <f t="shared" si="75"/>
        <v/>
      </c>
      <c r="HQ59" s="49" t="str">
        <f t="shared" si="75"/>
        <v/>
      </c>
      <c r="HR59" s="49" t="str">
        <f t="shared" si="44"/>
        <v/>
      </c>
      <c r="HS59" s="49" t="str">
        <f t="shared" si="16"/>
        <v/>
      </c>
      <c r="HT59" s="49" t="str">
        <f t="shared" si="16"/>
        <v/>
      </c>
      <c r="HU59" s="49" t="str">
        <f t="shared" si="16"/>
        <v/>
      </c>
      <c r="HV59" s="49" t="str">
        <f t="shared" si="16"/>
        <v/>
      </c>
      <c r="HW59" s="169" t="e">
        <f t="shared" si="102"/>
        <v>#N/A</v>
      </c>
      <c r="HX59" s="169" t="e">
        <f t="shared" si="102"/>
        <v>#N/A</v>
      </c>
      <c r="HY59" s="169" t="e">
        <f t="shared" si="102"/>
        <v>#N/A</v>
      </c>
      <c r="HZ59" s="169" t="e">
        <f t="shared" si="102"/>
        <v>#N/A</v>
      </c>
      <c r="IA59" s="169" t="e">
        <f t="shared" si="101"/>
        <v>#N/A</v>
      </c>
      <c r="IB59" s="169" t="e">
        <f t="shared" si="101"/>
        <v>#N/A</v>
      </c>
      <c r="IC59" s="169" t="e">
        <f t="shared" si="101"/>
        <v>#N/A</v>
      </c>
      <c r="ID59" s="169" t="e">
        <f t="shared" si="101"/>
        <v>#N/A</v>
      </c>
      <c r="IE59" s="169" t="e">
        <f t="shared" si="101"/>
        <v>#N/A</v>
      </c>
      <c r="IF59" s="169" t="e">
        <f t="shared" si="101"/>
        <v>#N/A</v>
      </c>
      <c r="IG59" s="169" t="e">
        <f t="shared" si="101"/>
        <v>#N/A</v>
      </c>
      <c r="IH59" s="169" t="e">
        <f t="shared" si="101"/>
        <v>#N/A</v>
      </c>
      <c r="II59" s="169" t="e">
        <f t="shared" si="101"/>
        <v>#N/A</v>
      </c>
      <c r="IJ59" s="169" t="e">
        <f t="shared" si="101"/>
        <v>#N/A</v>
      </c>
      <c r="IK59" s="169" t="e">
        <f t="shared" si="101"/>
        <v>#N/A</v>
      </c>
      <c r="IL59" s="169" t="e">
        <f t="shared" si="101"/>
        <v>#N/A</v>
      </c>
      <c r="IM59" s="169" t="e">
        <f t="shared" si="101"/>
        <v>#N/A</v>
      </c>
      <c r="IN59" s="169" t="e">
        <f t="shared" si="101"/>
        <v>#N/A</v>
      </c>
      <c r="IO59" s="169" t="e">
        <f t="shared" si="101"/>
        <v>#N/A</v>
      </c>
      <c r="IP59" s="169" t="e">
        <f t="shared" si="108"/>
        <v>#N/A</v>
      </c>
      <c r="IQ59" s="169" t="e">
        <f t="shared" si="108"/>
        <v>#N/A</v>
      </c>
      <c r="IR59" s="169" t="e">
        <f t="shared" si="108"/>
        <v>#N/A</v>
      </c>
      <c r="IS59" s="169" t="e">
        <f t="shared" si="108"/>
        <v>#N/A</v>
      </c>
      <c r="IT59" s="169" t="e">
        <f t="shared" si="108"/>
        <v>#N/A</v>
      </c>
      <c r="IU59" s="169" t="e">
        <f t="shared" si="108"/>
        <v>#N/A</v>
      </c>
      <c r="IV59" s="169" t="e">
        <f t="shared" si="108"/>
        <v>#N/A</v>
      </c>
      <c r="IW59" s="169" t="e">
        <f t="shared" si="108"/>
        <v>#N/A</v>
      </c>
      <c r="IX59" s="169" t="e">
        <f t="shared" si="108"/>
        <v>#N/A</v>
      </c>
      <c r="IY59" s="169" t="e">
        <f t="shared" si="108"/>
        <v>#N/A</v>
      </c>
      <c r="IZ59" s="169" t="e">
        <f t="shared" si="108"/>
        <v>#N/A</v>
      </c>
      <c r="JA59" s="169" t="e">
        <f t="shared" si="108"/>
        <v>#N/A</v>
      </c>
      <c r="JB59" s="169" t="e">
        <f t="shared" si="108"/>
        <v>#N/A</v>
      </c>
      <c r="JC59" s="169" t="e">
        <f t="shared" si="108"/>
        <v>#N/A</v>
      </c>
      <c r="JD59" s="169" t="e">
        <f t="shared" si="108"/>
        <v>#N/A</v>
      </c>
      <c r="JE59" s="169" t="e">
        <f t="shared" si="116"/>
        <v>#N/A</v>
      </c>
      <c r="JF59" s="169" t="e">
        <f t="shared" si="116"/>
        <v>#N/A</v>
      </c>
      <c r="JG59" s="169" t="e">
        <f t="shared" si="116"/>
        <v>#N/A</v>
      </c>
      <c r="JH59" s="169" t="e">
        <f t="shared" si="116"/>
        <v>#N/A</v>
      </c>
      <c r="JI59" s="169" t="e">
        <f t="shared" si="116"/>
        <v>#N/A</v>
      </c>
      <c r="JJ59" s="169" t="e">
        <f t="shared" si="116"/>
        <v>#N/A</v>
      </c>
      <c r="JK59" s="169" t="e">
        <f t="shared" si="116"/>
        <v>#N/A</v>
      </c>
      <c r="JL59" s="169" t="e">
        <f t="shared" si="116"/>
        <v>#N/A</v>
      </c>
      <c r="JM59" s="169" t="e">
        <f t="shared" si="116"/>
        <v>#N/A</v>
      </c>
      <c r="JN59" s="169" t="e">
        <f t="shared" si="116"/>
        <v>#N/A</v>
      </c>
      <c r="JO59" s="169" t="e">
        <f t="shared" si="116"/>
        <v>#N/A</v>
      </c>
      <c r="JP59" s="169" t="e">
        <f t="shared" si="116"/>
        <v>#N/A</v>
      </c>
      <c r="JQ59" s="169" t="e">
        <f t="shared" si="116"/>
        <v>#N/A</v>
      </c>
      <c r="JR59" s="169" t="e">
        <f t="shared" si="116"/>
        <v>#N/A</v>
      </c>
      <c r="JS59" s="169" t="e">
        <f t="shared" si="116"/>
        <v>#N/A</v>
      </c>
      <c r="JT59" s="169" t="e">
        <f t="shared" si="109"/>
        <v>#N/A</v>
      </c>
      <c r="JU59" s="169" t="e">
        <f t="shared" si="109"/>
        <v>#N/A</v>
      </c>
      <c r="JV59" s="169" t="e">
        <f t="shared" si="109"/>
        <v>#N/A</v>
      </c>
      <c r="JW59" s="169" t="e">
        <f t="shared" si="109"/>
        <v>#N/A</v>
      </c>
      <c r="JX59" s="169" t="e">
        <f t="shared" si="109"/>
        <v>#N/A</v>
      </c>
      <c r="JY59" s="169" t="e">
        <f t="shared" si="109"/>
        <v>#N/A</v>
      </c>
      <c r="JZ59" s="169" t="e">
        <f t="shared" si="109"/>
        <v>#N/A</v>
      </c>
      <c r="KA59" s="169" t="e">
        <f t="shared" si="109"/>
        <v>#N/A</v>
      </c>
      <c r="KB59" s="169" t="e">
        <f t="shared" si="109"/>
        <v>#N/A</v>
      </c>
      <c r="KC59" s="169" t="e">
        <f t="shared" si="109"/>
        <v>#N/A</v>
      </c>
      <c r="KD59" s="169" t="e">
        <f t="shared" si="109"/>
        <v>#N/A</v>
      </c>
      <c r="KE59" s="169" t="e">
        <f t="shared" si="109"/>
        <v>#N/A</v>
      </c>
      <c r="KF59" s="169" t="e">
        <f t="shared" si="109"/>
        <v>#N/A</v>
      </c>
      <c r="KG59" s="169" t="e">
        <f t="shared" si="109"/>
        <v>#N/A</v>
      </c>
      <c r="KH59" s="169" t="e">
        <f t="shared" si="109"/>
        <v>#N/A</v>
      </c>
      <c r="KI59" s="169" t="e">
        <f t="shared" si="109"/>
        <v>#N/A</v>
      </c>
      <c r="KJ59" s="169" t="e">
        <f t="shared" si="117"/>
        <v>#N/A</v>
      </c>
      <c r="KK59" s="169" t="e">
        <f t="shared" si="117"/>
        <v>#N/A</v>
      </c>
      <c r="KL59" s="169" t="e">
        <f t="shared" si="117"/>
        <v>#N/A</v>
      </c>
      <c r="KM59" s="169" t="e">
        <f t="shared" si="117"/>
        <v>#N/A</v>
      </c>
      <c r="KN59" s="169" t="e">
        <f t="shared" si="117"/>
        <v>#N/A</v>
      </c>
      <c r="KO59" s="169" t="e">
        <f t="shared" si="117"/>
        <v>#N/A</v>
      </c>
      <c r="KP59" s="169" t="e">
        <f t="shared" si="117"/>
        <v>#N/A</v>
      </c>
      <c r="KQ59" s="169" t="e">
        <f t="shared" si="117"/>
        <v>#N/A</v>
      </c>
      <c r="KR59" s="169" t="e">
        <f t="shared" si="117"/>
        <v>#N/A</v>
      </c>
      <c r="KS59" s="169" t="e">
        <f t="shared" si="117"/>
        <v>#N/A</v>
      </c>
      <c r="KT59" s="169" t="e">
        <f t="shared" si="117"/>
        <v>#N/A</v>
      </c>
      <c r="KU59" s="169" t="e">
        <f t="shared" si="117"/>
        <v>#N/A</v>
      </c>
      <c r="KV59" s="169" t="e">
        <f t="shared" si="117"/>
        <v>#N/A</v>
      </c>
      <c r="KW59" s="169" t="e">
        <f t="shared" si="117"/>
        <v>#N/A</v>
      </c>
      <c r="KX59" s="169" t="e">
        <f t="shared" si="117"/>
        <v>#N/A</v>
      </c>
      <c r="KY59" s="169" t="e">
        <f t="shared" si="117"/>
        <v>#N/A</v>
      </c>
      <c r="KZ59" s="169" t="e">
        <f t="shared" si="110"/>
        <v>#N/A</v>
      </c>
      <c r="LA59" s="169" t="e">
        <f t="shared" si="110"/>
        <v>#N/A</v>
      </c>
      <c r="LB59" s="169" t="e">
        <f t="shared" si="110"/>
        <v>#N/A</v>
      </c>
      <c r="LC59" s="169" t="e">
        <f t="shared" si="110"/>
        <v>#N/A</v>
      </c>
      <c r="LD59" s="169" t="e">
        <f t="shared" si="110"/>
        <v>#N/A</v>
      </c>
      <c r="LE59" s="169" t="e">
        <f t="shared" si="110"/>
        <v>#N/A</v>
      </c>
      <c r="LF59" s="169" t="e">
        <f t="shared" si="110"/>
        <v>#N/A</v>
      </c>
      <c r="LG59" s="169" t="e">
        <f t="shared" si="110"/>
        <v>#N/A</v>
      </c>
      <c r="LH59" s="169" t="e">
        <f t="shared" si="110"/>
        <v>#N/A</v>
      </c>
      <c r="LI59" s="169" t="e">
        <f t="shared" si="110"/>
        <v>#N/A</v>
      </c>
      <c r="LJ59" s="169" t="e">
        <f t="shared" si="110"/>
        <v>#N/A</v>
      </c>
      <c r="LK59" s="169" t="e">
        <f t="shared" si="110"/>
        <v>#N/A</v>
      </c>
      <c r="LL59" s="169" t="e">
        <f t="shared" si="110"/>
        <v>#N/A</v>
      </c>
      <c r="LM59" s="169" t="e">
        <f t="shared" si="110"/>
        <v>#N/A</v>
      </c>
      <c r="LN59" s="169" t="e">
        <f t="shared" si="110"/>
        <v>#N/A</v>
      </c>
      <c r="LO59" s="169" t="e">
        <f t="shared" si="118"/>
        <v>#N/A</v>
      </c>
      <c r="LP59" s="169" t="e">
        <f t="shared" si="118"/>
        <v>#N/A</v>
      </c>
      <c r="LQ59" s="169" t="e">
        <f t="shared" si="119"/>
        <v>#N/A</v>
      </c>
      <c r="LR59" s="169" t="e">
        <f t="shared" si="119"/>
        <v>#N/A</v>
      </c>
      <c r="LS59" s="169" t="e">
        <f t="shared" si="119"/>
        <v>#N/A</v>
      </c>
      <c r="LT59" s="169" t="e">
        <f t="shared" si="119"/>
        <v>#N/A</v>
      </c>
      <c r="LU59" s="169" t="e">
        <f t="shared" si="119"/>
        <v>#N/A</v>
      </c>
      <c r="LV59" s="169" t="e">
        <f t="shared" si="119"/>
        <v>#N/A</v>
      </c>
      <c r="LW59" s="169" t="e">
        <f t="shared" si="119"/>
        <v>#N/A</v>
      </c>
      <c r="LX59" s="169" t="e">
        <f t="shared" si="119"/>
        <v>#N/A</v>
      </c>
      <c r="LY59" s="169" t="e">
        <f t="shared" si="119"/>
        <v>#N/A</v>
      </c>
      <c r="LZ59" s="169" t="e">
        <f t="shared" si="119"/>
        <v>#N/A</v>
      </c>
      <c r="MA59" s="169" t="e">
        <f t="shared" si="119"/>
        <v>#N/A</v>
      </c>
      <c r="MB59" s="169" t="e">
        <f t="shared" si="119"/>
        <v>#N/A</v>
      </c>
      <c r="MC59" s="169" t="e">
        <f t="shared" si="119"/>
        <v>#N/A</v>
      </c>
      <c r="MD59" s="169" t="e">
        <f t="shared" si="119"/>
        <v>#N/A</v>
      </c>
      <c r="ME59" s="169" t="e">
        <f t="shared" si="119"/>
        <v>#N/A</v>
      </c>
      <c r="MF59" s="169" t="e">
        <f t="shared" si="111"/>
        <v>#N/A</v>
      </c>
      <c r="MG59" s="169" t="e">
        <f t="shared" si="111"/>
        <v>#N/A</v>
      </c>
      <c r="MH59" s="169" t="e">
        <f t="shared" si="111"/>
        <v>#N/A</v>
      </c>
      <c r="MI59" s="169" t="e">
        <f t="shared" si="111"/>
        <v>#N/A</v>
      </c>
      <c r="MJ59" s="169" t="e">
        <f t="shared" si="111"/>
        <v>#N/A</v>
      </c>
      <c r="MK59" s="169" t="e">
        <f t="shared" si="111"/>
        <v>#N/A</v>
      </c>
      <c r="ML59" s="169" t="e">
        <f t="shared" si="111"/>
        <v>#N/A</v>
      </c>
      <c r="MM59" s="169" t="e">
        <f t="shared" si="111"/>
        <v>#N/A</v>
      </c>
      <c r="MN59" s="169" t="e">
        <f t="shared" si="111"/>
        <v>#N/A</v>
      </c>
      <c r="MO59" s="169" t="e">
        <f t="shared" si="111"/>
        <v>#N/A</v>
      </c>
      <c r="MP59" s="169" t="e">
        <f t="shared" si="111"/>
        <v>#N/A</v>
      </c>
      <c r="MQ59" s="169" t="e">
        <f t="shared" si="111"/>
        <v>#N/A</v>
      </c>
      <c r="MR59" s="169" t="e">
        <f t="shared" si="111"/>
        <v>#N/A</v>
      </c>
      <c r="MS59" s="169" t="e">
        <f t="shared" si="111"/>
        <v>#N/A</v>
      </c>
      <c r="MT59" s="169" t="e">
        <f t="shared" si="111"/>
        <v>#N/A</v>
      </c>
      <c r="MU59" s="169" t="e">
        <f t="shared" si="111"/>
        <v>#N/A</v>
      </c>
      <c r="MV59" s="169" t="e">
        <f t="shared" si="120"/>
        <v>#N/A</v>
      </c>
      <c r="MW59" s="169" t="e">
        <f t="shared" si="120"/>
        <v>#N/A</v>
      </c>
      <c r="MX59" s="169" t="e">
        <f t="shared" si="120"/>
        <v>#N/A</v>
      </c>
      <c r="MY59" s="169" t="e">
        <f t="shared" si="120"/>
        <v>#N/A</v>
      </c>
      <c r="MZ59" s="169" t="e">
        <f t="shared" si="120"/>
        <v>#N/A</v>
      </c>
      <c r="NA59" s="169" t="e">
        <f t="shared" si="120"/>
        <v>#N/A</v>
      </c>
      <c r="NB59" s="169" t="e">
        <f t="shared" si="120"/>
        <v>#N/A</v>
      </c>
      <c r="NC59" s="169" t="e">
        <f t="shared" si="120"/>
        <v>#N/A</v>
      </c>
      <c r="ND59" s="169" t="e">
        <f t="shared" si="120"/>
        <v>#N/A</v>
      </c>
      <c r="NE59" s="169" t="e">
        <f t="shared" si="120"/>
        <v>#N/A</v>
      </c>
      <c r="NF59" s="169" t="e">
        <f t="shared" si="120"/>
        <v>#N/A</v>
      </c>
      <c r="NG59" s="169" t="e">
        <f t="shared" si="120"/>
        <v>#N/A</v>
      </c>
      <c r="NH59" s="169" t="e">
        <f t="shared" si="120"/>
        <v>#N/A</v>
      </c>
      <c r="NI59" s="169" t="e">
        <f t="shared" si="120"/>
        <v>#N/A</v>
      </c>
      <c r="NJ59" s="169" t="e">
        <f t="shared" si="120"/>
        <v>#N/A</v>
      </c>
      <c r="NK59" s="169" t="e">
        <f t="shared" si="120"/>
        <v>#N/A</v>
      </c>
      <c r="NL59" s="169" t="e">
        <f t="shared" si="112"/>
        <v>#N/A</v>
      </c>
      <c r="NM59" s="169" t="e">
        <f t="shared" si="112"/>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21"/>
        <v>#N/A</v>
      </c>
      <c r="OB59" s="169" t="e">
        <f t="shared" si="121"/>
        <v>#N/A</v>
      </c>
      <c r="OC59" s="169" t="e">
        <f t="shared" si="122"/>
        <v>#N/A</v>
      </c>
      <c r="OD59" s="169" t="e">
        <f t="shared" si="122"/>
        <v>#N/A</v>
      </c>
      <c r="OE59" s="169" t="e">
        <f t="shared" si="122"/>
        <v>#N/A</v>
      </c>
      <c r="OF59" s="169" t="e">
        <f t="shared" si="122"/>
        <v>#N/A</v>
      </c>
      <c r="OG59" s="169" t="e">
        <f t="shared" si="122"/>
        <v>#N/A</v>
      </c>
      <c r="OH59" s="169" t="e">
        <f t="shared" si="122"/>
        <v>#N/A</v>
      </c>
      <c r="OI59" s="169" t="e">
        <f t="shared" si="122"/>
        <v>#N/A</v>
      </c>
      <c r="OJ59" s="169" t="e">
        <f t="shared" si="122"/>
        <v>#N/A</v>
      </c>
      <c r="OK59" s="169" t="e">
        <f t="shared" si="122"/>
        <v>#N/A</v>
      </c>
      <c r="OL59" s="169" t="e">
        <f t="shared" si="122"/>
        <v>#N/A</v>
      </c>
      <c r="OM59" s="169" t="e">
        <f t="shared" si="122"/>
        <v>#N/A</v>
      </c>
      <c r="ON59" s="169" t="e">
        <f t="shared" si="122"/>
        <v>#N/A</v>
      </c>
      <c r="OO59" s="169" t="e">
        <f t="shared" si="122"/>
        <v>#N/A</v>
      </c>
      <c r="OP59" s="169" t="e">
        <f t="shared" si="122"/>
        <v>#N/A</v>
      </c>
      <c r="OQ59" s="169" t="e">
        <f t="shared" si="122"/>
        <v>#N/A</v>
      </c>
      <c r="OR59" s="169" t="e">
        <f t="shared" si="113"/>
        <v>#N/A</v>
      </c>
      <c r="OS59" s="169" t="e">
        <f t="shared" si="113"/>
        <v>#N/A</v>
      </c>
      <c r="OT59" s="169" t="e">
        <f t="shared" si="113"/>
        <v>#N/A</v>
      </c>
      <c r="OU59" s="169" t="e">
        <f t="shared" si="113"/>
        <v>#N/A</v>
      </c>
      <c r="OV59" s="169" t="e">
        <f t="shared" si="113"/>
        <v>#N/A</v>
      </c>
      <c r="OW59" s="169" t="e">
        <f t="shared" si="113"/>
        <v>#N/A</v>
      </c>
      <c r="OX59" s="169" t="e">
        <f t="shared" si="113"/>
        <v>#N/A</v>
      </c>
      <c r="OY59" s="169" t="e">
        <f t="shared" si="113"/>
        <v>#N/A</v>
      </c>
      <c r="OZ59" s="169" t="e">
        <f t="shared" si="113"/>
        <v>#N/A</v>
      </c>
      <c r="PA59" s="169" t="e">
        <f t="shared" si="113"/>
        <v>#N/A</v>
      </c>
      <c r="PB59" s="169" t="e">
        <f t="shared" si="113"/>
        <v>#N/A</v>
      </c>
      <c r="PC59" s="169" t="e">
        <f t="shared" si="113"/>
        <v>#N/A</v>
      </c>
      <c r="PD59" s="169" t="e">
        <f t="shared" si="113"/>
        <v>#N/A</v>
      </c>
      <c r="PE59" s="169" t="e">
        <f t="shared" si="113"/>
        <v>#N/A</v>
      </c>
      <c r="PF59" s="169" t="e">
        <f t="shared" si="113"/>
        <v>#N/A</v>
      </c>
      <c r="PG59" s="169" t="e">
        <f t="shared" si="113"/>
        <v>#N/A</v>
      </c>
      <c r="PH59" s="169" t="e">
        <f t="shared" si="123"/>
        <v>#N/A</v>
      </c>
      <c r="PI59" s="169" t="e">
        <f t="shared" si="123"/>
        <v>#N/A</v>
      </c>
      <c r="PJ59" s="169" t="e">
        <f t="shared" si="123"/>
        <v>#N/A</v>
      </c>
      <c r="PK59" s="169" t="e">
        <f t="shared" si="123"/>
        <v>#N/A</v>
      </c>
      <c r="PL59" s="169" t="e">
        <f t="shared" si="123"/>
        <v>#N/A</v>
      </c>
      <c r="PM59" s="169" t="e">
        <f t="shared" si="123"/>
        <v>#N/A</v>
      </c>
      <c r="PN59" s="169" t="e">
        <f t="shared" si="123"/>
        <v>#N/A</v>
      </c>
      <c r="PO59" s="169" t="e">
        <f t="shared" si="123"/>
        <v>#N/A</v>
      </c>
    </row>
    <row r="60" spans="1:431" hidden="1" x14ac:dyDescent="0.75">
      <c r="A60" s="390"/>
      <c r="B60" s="396" t="str">
        <f>IF($R60="","",ROUND(_xlfn.NORM.INV(ABS(VLOOKUP($T$1,VLookups!$A$43:$B$44,2,FALSE)-B$2),$N60,$R60),0))</f>
        <v/>
      </c>
      <c r="C60" s="403" t="str">
        <f>IF(OR(D59="",B60=""),"",WORKDAY(C59,B59,$B$109:$B$148))</f>
        <v/>
      </c>
      <c r="D60" s="404" t="str">
        <f>IFERROR(IF(B60="","",WORKDAY(C60,B60-1,$B$109:$B$148)),"")</f>
        <v/>
      </c>
      <c r="E60" s="109"/>
      <c r="F60" s="117"/>
      <c r="G60" s="122" t="str">
        <f t="shared" si="30"/>
        <v/>
      </c>
      <c r="H60" s="95"/>
      <c r="I60" s="122" t="str">
        <f t="shared" si="31"/>
        <v/>
      </c>
      <c r="J60" s="117"/>
      <c r="K60" s="110"/>
      <c r="L60" s="124" t="str">
        <f t="shared" si="0"/>
        <v/>
      </c>
      <c r="M60" s="124" t="str">
        <f t="shared" si="1"/>
        <v/>
      </c>
      <c r="N60" s="73" t="str">
        <f t="shared" si="32"/>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33"/>
        <v/>
      </c>
      <c r="AN60" s="49" t="str">
        <f t="shared" si="133"/>
        <v/>
      </c>
      <c r="AO60" s="49" t="str">
        <f t="shared" si="133"/>
        <v/>
      </c>
      <c r="AP60" s="49" t="str">
        <f t="shared" si="133"/>
        <v/>
      </c>
      <c r="AQ60" s="49" t="str">
        <f t="shared" si="133"/>
        <v/>
      </c>
      <c r="AR60" s="49" t="str">
        <f t="shared" si="133"/>
        <v/>
      </c>
      <c r="AS60" s="49" t="str">
        <f t="shared" si="133"/>
        <v/>
      </c>
      <c r="AT60" s="49" t="str">
        <f t="shared" si="129"/>
        <v/>
      </c>
      <c r="AU60" s="49" t="str">
        <f t="shared" si="129"/>
        <v/>
      </c>
      <c r="AV60" s="49" t="str">
        <f t="shared" si="129"/>
        <v/>
      </c>
      <c r="AW60" s="49" t="str">
        <f t="shared" si="129"/>
        <v/>
      </c>
      <c r="AX60" s="49" t="str">
        <f t="shared" si="129"/>
        <v/>
      </c>
      <c r="AY60" s="49" t="str">
        <f t="shared" si="129"/>
        <v/>
      </c>
      <c r="AZ60" s="49" t="str">
        <f t="shared" si="129"/>
        <v/>
      </c>
      <c r="BA60" s="49" t="str">
        <f t="shared" si="129"/>
        <v/>
      </c>
      <c r="BB60" s="49" t="str">
        <f t="shared" si="129"/>
        <v/>
      </c>
      <c r="BC60" s="49" t="str">
        <f t="shared" si="129"/>
        <v/>
      </c>
      <c r="BD60" s="49" t="str">
        <f t="shared" si="129"/>
        <v/>
      </c>
      <c r="BE60" s="49" t="str">
        <f t="shared" si="129"/>
        <v/>
      </c>
      <c r="BF60" s="49" t="str">
        <f t="shared" si="129"/>
        <v/>
      </c>
      <c r="BG60" s="49" t="str">
        <f t="shared" si="129"/>
        <v/>
      </c>
      <c r="BH60" s="49" t="str">
        <f t="shared" si="129"/>
        <v/>
      </c>
      <c r="BI60" s="49" t="str">
        <f t="shared" si="130"/>
        <v/>
      </c>
      <c r="BJ60" s="49" t="str">
        <f t="shared" si="130"/>
        <v/>
      </c>
      <c r="BK60" s="49" t="str">
        <f t="shared" si="130"/>
        <v/>
      </c>
      <c r="BL60" s="49" t="str">
        <f t="shared" si="130"/>
        <v/>
      </c>
      <c r="BM60" s="49" t="str">
        <f t="shared" si="130"/>
        <v/>
      </c>
      <c r="BN60" s="49" t="str">
        <f t="shared" si="130"/>
        <v/>
      </c>
      <c r="BO60" s="49" t="str">
        <f t="shared" si="130"/>
        <v/>
      </c>
      <c r="BP60" s="49" t="str">
        <f t="shared" si="130"/>
        <v/>
      </c>
      <c r="BQ60" s="49" t="str">
        <f t="shared" si="130"/>
        <v/>
      </c>
      <c r="BR60" s="49" t="str">
        <f t="shared" si="130"/>
        <v/>
      </c>
      <c r="BS60" s="49" t="str">
        <f t="shared" si="130"/>
        <v/>
      </c>
      <c r="BT60" s="49" t="str">
        <f t="shared" si="130"/>
        <v/>
      </c>
      <c r="BU60" s="49" t="str">
        <f t="shared" si="130"/>
        <v/>
      </c>
      <c r="BV60" s="49" t="str">
        <f t="shared" si="130"/>
        <v/>
      </c>
      <c r="BW60" s="49" t="str">
        <f t="shared" si="130"/>
        <v/>
      </c>
      <c r="BX60" s="49" t="str">
        <f t="shared" si="130"/>
        <v/>
      </c>
      <c r="BY60" s="49" t="str">
        <f t="shared" si="127"/>
        <v/>
      </c>
      <c r="BZ60" s="49" t="str">
        <f t="shared" si="127"/>
        <v/>
      </c>
      <c r="CA60" s="49" t="str">
        <f t="shared" si="127"/>
        <v/>
      </c>
      <c r="CB60" s="49" t="str">
        <f t="shared" si="127"/>
        <v/>
      </c>
      <c r="CC60" s="49" t="str">
        <f t="shared" si="127"/>
        <v/>
      </c>
      <c r="CD60" s="49" t="str">
        <f t="shared" si="127"/>
        <v/>
      </c>
      <c r="CE60" s="49" t="str">
        <f t="shared" si="127"/>
        <v/>
      </c>
      <c r="CF60" s="49" t="str">
        <f t="shared" si="127"/>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31"/>
        <v/>
      </c>
      <c r="CO60" s="49" t="str">
        <f t="shared" si="131"/>
        <v/>
      </c>
      <c r="CP60" s="49" t="str">
        <f t="shared" si="131"/>
        <v/>
      </c>
      <c r="CQ60" s="49" t="str">
        <f t="shared" si="131"/>
        <v/>
      </c>
      <c r="CR60" s="49" t="str">
        <f t="shared" si="131"/>
        <v/>
      </c>
      <c r="CS60" s="49" t="str">
        <f t="shared" si="131"/>
        <v/>
      </c>
      <c r="CT60" s="49" t="str">
        <f t="shared" si="131"/>
        <v/>
      </c>
      <c r="CU60" s="49" t="str">
        <f t="shared" si="131"/>
        <v/>
      </c>
      <c r="CV60" s="49" t="str">
        <f t="shared" si="131"/>
        <v/>
      </c>
      <c r="CW60" s="49" t="str">
        <f t="shared" si="131"/>
        <v/>
      </c>
      <c r="CX60" s="49" t="str">
        <f t="shared" si="131"/>
        <v/>
      </c>
      <c r="CY60" s="49" t="str">
        <f t="shared" si="131"/>
        <v/>
      </c>
      <c r="CZ60" s="49" t="str">
        <f t="shared" si="131"/>
        <v/>
      </c>
      <c r="DA60" s="49" t="str">
        <f t="shared" si="131"/>
        <v/>
      </c>
      <c r="DB60" s="49" t="str">
        <f t="shared" si="131"/>
        <v/>
      </c>
      <c r="DC60" s="49" t="str">
        <f t="shared" si="131"/>
        <v/>
      </c>
      <c r="DD60" s="49" t="str">
        <f t="shared" si="132"/>
        <v/>
      </c>
      <c r="DE60" s="49" t="str">
        <f t="shared" si="132"/>
        <v/>
      </c>
      <c r="DF60" s="49" t="str">
        <f t="shared" si="132"/>
        <v/>
      </c>
      <c r="DG60" s="49" t="str">
        <f t="shared" si="132"/>
        <v/>
      </c>
      <c r="DH60" s="49" t="str">
        <f t="shared" si="132"/>
        <v/>
      </c>
      <c r="DI60" s="49" t="str">
        <f t="shared" si="132"/>
        <v/>
      </c>
      <c r="DJ60" s="49" t="str">
        <f t="shared" si="132"/>
        <v/>
      </c>
      <c r="DK60" s="49" t="str">
        <f t="shared" si="132"/>
        <v/>
      </c>
      <c r="DL60" s="49" t="str">
        <f t="shared" si="132"/>
        <v/>
      </c>
      <c r="DM60" s="49" t="str">
        <f t="shared" si="132"/>
        <v/>
      </c>
      <c r="DN60" s="49" t="str">
        <f t="shared" si="132"/>
        <v/>
      </c>
      <c r="DO60" s="49" t="str">
        <f t="shared" si="132"/>
        <v/>
      </c>
      <c r="DP60" s="49" t="str">
        <f t="shared" si="132"/>
        <v/>
      </c>
      <c r="DQ60" s="49" t="str">
        <f t="shared" si="132"/>
        <v/>
      </c>
      <c r="DR60" s="49" t="str">
        <f t="shared" si="132"/>
        <v/>
      </c>
      <c r="DS60" s="49" t="str">
        <f t="shared" si="132"/>
        <v/>
      </c>
      <c r="DT60" s="49" t="str">
        <f t="shared" si="128"/>
        <v/>
      </c>
      <c r="DU60" s="49" t="str">
        <f t="shared" si="128"/>
        <v/>
      </c>
      <c r="DV60" s="49" t="str">
        <f t="shared" si="128"/>
        <v/>
      </c>
      <c r="DW60" s="49" t="str">
        <f t="shared" si="128"/>
        <v/>
      </c>
      <c r="DX60" s="49" t="str">
        <f t="shared" si="128"/>
        <v/>
      </c>
      <c r="DY60" s="49" t="str">
        <f t="shared" si="128"/>
        <v/>
      </c>
      <c r="DZ60" s="183" t="str">
        <f t="shared" si="35"/>
        <v/>
      </c>
      <c r="EA60" s="49" t="str">
        <f t="shared" si="125"/>
        <v/>
      </c>
      <c r="EB60" s="49" t="str">
        <f t="shared" si="125"/>
        <v/>
      </c>
      <c r="EC60" s="49" t="str">
        <f t="shared" si="125"/>
        <v/>
      </c>
      <c r="ED60" s="49" t="str">
        <f t="shared" si="125"/>
        <v/>
      </c>
      <c r="EE60" s="49" t="str">
        <f t="shared" si="125"/>
        <v/>
      </c>
      <c r="EF60" s="49" t="str">
        <f t="shared" si="125"/>
        <v/>
      </c>
      <c r="EG60" s="49" t="str">
        <f t="shared" si="125"/>
        <v/>
      </c>
      <c r="EH60" s="49" t="str">
        <f t="shared" si="125"/>
        <v/>
      </c>
      <c r="EI60" s="49" t="str">
        <f t="shared" si="125"/>
        <v/>
      </c>
      <c r="EJ60" s="49" t="str">
        <f t="shared" si="125"/>
        <v/>
      </c>
      <c r="EK60" s="49" t="str">
        <f t="shared" si="125"/>
        <v/>
      </c>
      <c r="EL60" s="49" t="str">
        <f t="shared" si="125"/>
        <v/>
      </c>
      <c r="EM60" s="49" t="str">
        <f t="shared" si="125"/>
        <v/>
      </c>
      <c r="EN60" s="49" t="str">
        <f t="shared" si="125"/>
        <v/>
      </c>
      <c r="EO60" s="49" t="str">
        <f t="shared" si="125"/>
        <v/>
      </c>
      <c r="EP60" s="49" t="str">
        <f t="shared" si="125"/>
        <v/>
      </c>
      <c r="EQ60" s="49" t="str">
        <f t="shared" si="126"/>
        <v/>
      </c>
      <c r="ER60" s="49" t="str">
        <f t="shared" si="126"/>
        <v/>
      </c>
      <c r="ES60" s="49" t="str">
        <f t="shared" si="126"/>
        <v/>
      </c>
      <c r="ET60" s="49" t="str">
        <f t="shared" si="126"/>
        <v/>
      </c>
      <c r="EU60" s="49" t="str">
        <f t="shared" si="126"/>
        <v/>
      </c>
      <c r="EV60" s="49" t="str">
        <f t="shared" si="126"/>
        <v/>
      </c>
      <c r="EW60" s="49" t="str">
        <f t="shared" si="126"/>
        <v/>
      </c>
      <c r="EX60" s="49" t="str">
        <f t="shared" si="126"/>
        <v/>
      </c>
      <c r="EY60" s="49" t="str">
        <f t="shared" si="126"/>
        <v/>
      </c>
      <c r="EZ60" s="49" t="str">
        <f t="shared" si="126"/>
        <v/>
      </c>
      <c r="FA60" s="49" t="str">
        <f t="shared" si="126"/>
        <v/>
      </c>
      <c r="FB60" s="49" t="str">
        <f t="shared" si="126"/>
        <v/>
      </c>
      <c r="FC60" s="49" t="str">
        <f t="shared" si="126"/>
        <v/>
      </c>
      <c r="FD60" s="49" t="str">
        <f t="shared" si="126"/>
        <v/>
      </c>
      <c r="FE60" s="49" t="str">
        <f t="shared" si="124"/>
        <v/>
      </c>
      <c r="FF60" s="49" t="str">
        <f t="shared" si="115"/>
        <v/>
      </c>
      <c r="FG60" s="49" t="str">
        <f t="shared" si="115"/>
        <v/>
      </c>
      <c r="FH60" s="49" t="str">
        <f t="shared" si="115"/>
        <v/>
      </c>
      <c r="FI60" s="49" t="str">
        <f t="shared" si="115"/>
        <v/>
      </c>
      <c r="FJ60" s="49" t="str">
        <f t="shared" si="115"/>
        <v/>
      </c>
      <c r="FK60" s="49" t="str">
        <f t="shared" si="115"/>
        <v/>
      </c>
      <c r="FL60" s="49" t="str">
        <f t="shared" si="115"/>
        <v/>
      </c>
      <c r="FM60" s="49" t="str">
        <f t="shared" si="115"/>
        <v/>
      </c>
      <c r="FN60" s="49" t="str">
        <f t="shared" si="115"/>
        <v/>
      </c>
      <c r="FO60" s="49" t="str">
        <f t="shared" si="115"/>
        <v/>
      </c>
      <c r="FP60" s="49" t="str">
        <f t="shared" si="115"/>
        <v/>
      </c>
      <c r="FQ60" s="49" t="str">
        <f t="shared" si="104"/>
        <v/>
      </c>
      <c r="FR60" s="49" t="str">
        <f t="shared" si="104"/>
        <v/>
      </c>
      <c r="FS60" s="49" t="str">
        <f t="shared" si="104"/>
        <v/>
      </c>
      <c r="FT60" s="49" t="str">
        <f t="shared" si="104"/>
        <v/>
      </c>
      <c r="FU60" s="49" t="str">
        <f t="shared" si="104"/>
        <v/>
      </c>
      <c r="FV60" s="49" t="str">
        <f t="shared" si="104"/>
        <v/>
      </c>
      <c r="FW60" s="49" t="str">
        <f t="shared" si="104"/>
        <v/>
      </c>
      <c r="FX60" s="49" t="str">
        <f t="shared" si="104"/>
        <v/>
      </c>
      <c r="FY60" s="49" t="str">
        <f t="shared" si="104"/>
        <v/>
      </c>
      <c r="FZ60" s="49" t="str">
        <f t="shared" si="104"/>
        <v/>
      </c>
      <c r="GA60" s="49" t="str">
        <f t="shared" si="104"/>
        <v/>
      </c>
      <c r="GB60" s="49" t="str">
        <f t="shared" si="104"/>
        <v/>
      </c>
      <c r="GC60" s="49" t="str">
        <f t="shared" si="104"/>
        <v/>
      </c>
      <c r="GD60" s="49" t="str">
        <f t="shared" si="104"/>
        <v/>
      </c>
      <c r="GE60" s="49" t="str">
        <f t="shared" si="104"/>
        <v/>
      </c>
      <c r="GF60" s="49" t="str">
        <f t="shared" si="104"/>
        <v/>
      </c>
      <c r="GG60" s="49" t="str">
        <f t="shared" si="105"/>
        <v/>
      </c>
      <c r="GH60" s="49" t="str">
        <f t="shared" si="105"/>
        <v/>
      </c>
      <c r="GI60" s="49" t="str">
        <f t="shared" si="105"/>
        <v/>
      </c>
      <c r="GJ60" s="49" t="str">
        <f t="shared" si="105"/>
        <v/>
      </c>
      <c r="GK60" s="49" t="str">
        <f t="shared" si="105"/>
        <v/>
      </c>
      <c r="GL60" s="49" t="str">
        <f t="shared" si="105"/>
        <v/>
      </c>
      <c r="GM60" s="49" t="str">
        <f t="shared" si="105"/>
        <v/>
      </c>
      <c r="GN60" s="49" t="str">
        <f t="shared" si="105"/>
        <v/>
      </c>
      <c r="GO60" s="49" t="str">
        <f t="shared" si="105"/>
        <v/>
      </c>
      <c r="GP60" s="49" t="str">
        <f t="shared" si="105"/>
        <v/>
      </c>
      <c r="GQ60" s="49" t="str">
        <f t="shared" si="105"/>
        <v/>
      </c>
      <c r="GR60" s="49" t="str">
        <f t="shared" si="105"/>
        <v/>
      </c>
      <c r="GS60" s="49" t="str">
        <f t="shared" si="105"/>
        <v/>
      </c>
      <c r="GT60" s="49" t="str">
        <f t="shared" si="105"/>
        <v/>
      </c>
      <c r="GU60" s="49" t="str">
        <f t="shared" si="105"/>
        <v/>
      </c>
      <c r="GV60" s="49" t="str">
        <f t="shared" si="105"/>
        <v/>
      </c>
      <c r="GW60" s="49" t="str">
        <f t="shared" si="106"/>
        <v/>
      </c>
      <c r="GX60" s="49" t="str">
        <f t="shared" si="106"/>
        <v/>
      </c>
      <c r="GY60" s="49" t="str">
        <f t="shared" si="106"/>
        <v/>
      </c>
      <c r="GZ60" s="49" t="str">
        <f t="shared" si="106"/>
        <v/>
      </c>
      <c r="HA60" s="49" t="str">
        <f t="shared" si="106"/>
        <v/>
      </c>
      <c r="HB60" s="49" t="str">
        <f t="shared" si="106"/>
        <v/>
      </c>
      <c r="HC60" s="49" t="str">
        <f t="shared" si="106"/>
        <v/>
      </c>
      <c r="HD60" s="49" t="str">
        <f t="shared" si="106"/>
        <v/>
      </c>
      <c r="HE60" s="49" t="str">
        <f t="shared" si="106"/>
        <v/>
      </c>
      <c r="HF60" s="49" t="str">
        <f t="shared" si="106"/>
        <v/>
      </c>
      <c r="HG60" s="49" t="str">
        <f t="shared" si="106"/>
        <v/>
      </c>
      <c r="HH60" s="49" t="str">
        <f t="shared" si="106"/>
        <v/>
      </c>
      <c r="HI60" s="49" t="str">
        <f t="shared" si="106"/>
        <v/>
      </c>
      <c r="HJ60" s="49" t="str">
        <f t="shared" si="106"/>
        <v/>
      </c>
      <c r="HK60" s="49" t="str">
        <f t="shared" si="106"/>
        <v/>
      </c>
      <c r="HL60" s="49" t="str">
        <f t="shared" si="106"/>
        <v/>
      </c>
      <c r="HM60" s="49" t="str">
        <f t="shared" si="107"/>
        <v/>
      </c>
      <c r="HN60" s="49" t="str">
        <f t="shared" si="107"/>
        <v/>
      </c>
      <c r="HO60" s="49" t="str">
        <f t="shared" si="107"/>
        <v/>
      </c>
      <c r="HP60" s="49" t="str">
        <f t="shared" si="75"/>
        <v/>
      </c>
      <c r="HQ60" s="49" t="str">
        <f t="shared" si="75"/>
        <v/>
      </c>
      <c r="HR60" s="49" t="str">
        <f t="shared" si="44"/>
        <v/>
      </c>
      <c r="HS60" s="49" t="str">
        <f t="shared" si="16"/>
        <v/>
      </c>
      <c r="HT60" s="49" t="str">
        <f t="shared" si="16"/>
        <v/>
      </c>
      <c r="HU60" s="49" t="str">
        <f t="shared" si="16"/>
        <v/>
      </c>
      <c r="HV60" s="49" t="str">
        <f t="shared" si="16"/>
        <v/>
      </c>
      <c r="HW60" s="169" t="e">
        <f t="shared" si="102"/>
        <v>#N/A</v>
      </c>
      <c r="HX60" s="169" t="e">
        <f t="shared" si="102"/>
        <v>#N/A</v>
      </c>
      <c r="HY60" s="169" t="e">
        <f t="shared" si="102"/>
        <v>#N/A</v>
      </c>
      <c r="HZ60" s="169" t="e">
        <f t="shared" si="102"/>
        <v>#N/A</v>
      </c>
      <c r="IA60" s="169" t="e">
        <f t="shared" si="101"/>
        <v>#N/A</v>
      </c>
      <c r="IB60" s="169" t="e">
        <f t="shared" si="101"/>
        <v>#N/A</v>
      </c>
      <c r="IC60" s="169" t="e">
        <f t="shared" si="101"/>
        <v>#N/A</v>
      </c>
      <c r="ID60" s="169" t="e">
        <f t="shared" si="101"/>
        <v>#N/A</v>
      </c>
      <c r="IE60" s="169" t="e">
        <f t="shared" si="101"/>
        <v>#N/A</v>
      </c>
      <c r="IF60" s="169" t="e">
        <f t="shared" si="101"/>
        <v>#N/A</v>
      </c>
      <c r="IG60" s="169" t="e">
        <f t="shared" si="101"/>
        <v>#N/A</v>
      </c>
      <c r="IH60" s="169" t="e">
        <f t="shared" si="101"/>
        <v>#N/A</v>
      </c>
      <c r="II60" s="169" t="e">
        <f t="shared" si="101"/>
        <v>#N/A</v>
      </c>
      <c r="IJ60" s="169" t="e">
        <f t="shared" si="101"/>
        <v>#N/A</v>
      </c>
      <c r="IK60" s="169" t="e">
        <f t="shared" si="101"/>
        <v>#N/A</v>
      </c>
      <c r="IL60" s="169" t="e">
        <f t="shared" si="101"/>
        <v>#N/A</v>
      </c>
      <c r="IM60" s="169" t="e">
        <f t="shared" si="101"/>
        <v>#N/A</v>
      </c>
      <c r="IN60" s="169" t="e">
        <f t="shared" si="101"/>
        <v>#N/A</v>
      </c>
      <c r="IO60" s="169" t="e">
        <f t="shared" si="101"/>
        <v>#N/A</v>
      </c>
      <c r="IP60" s="169" t="e">
        <f t="shared" si="108"/>
        <v>#N/A</v>
      </c>
      <c r="IQ60" s="169" t="e">
        <f t="shared" si="108"/>
        <v>#N/A</v>
      </c>
      <c r="IR60" s="169" t="e">
        <f t="shared" si="108"/>
        <v>#N/A</v>
      </c>
      <c r="IS60" s="169" t="e">
        <f t="shared" si="108"/>
        <v>#N/A</v>
      </c>
      <c r="IT60" s="169" t="e">
        <f t="shared" si="108"/>
        <v>#N/A</v>
      </c>
      <c r="IU60" s="169" t="e">
        <f t="shared" si="108"/>
        <v>#N/A</v>
      </c>
      <c r="IV60" s="169" t="e">
        <f t="shared" si="108"/>
        <v>#N/A</v>
      </c>
      <c r="IW60" s="169" t="e">
        <f t="shared" si="108"/>
        <v>#N/A</v>
      </c>
      <c r="IX60" s="169" t="e">
        <f t="shared" si="108"/>
        <v>#N/A</v>
      </c>
      <c r="IY60" s="169" t="e">
        <f t="shared" si="108"/>
        <v>#N/A</v>
      </c>
      <c r="IZ60" s="169" t="e">
        <f t="shared" si="108"/>
        <v>#N/A</v>
      </c>
      <c r="JA60" s="169" t="e">
        <f t="shared" si="108"/>
        <v>#N/A</v>
      </c>
      <c r="JB60" s="169" t="e">
        <f t="shared" si="108"/>
        <v>#N/A</v>
      </c>
      <c r="JC60" s="169" t="e">
        <f t="shared" si="108"/>
        <v>#N/A</v>
      </c>
      <c r="JD60" s="169" t="e">
        <f t="shared" si="108"/>
        <v>#N/A</v>
      </c>
      <c r="JE60" s="169" t="e">
        <f t="shared" si="116"/>
        <v>#N/A</v>
      </c>
      <c r="JF60" s="169" t="e">
        <f t="shared" si="116"/>
        <v>#N/A</v>
      </c>
      <c r="JG60" s="169" t="e">
        <f t="shared" si="116"/>
        <v>#N/A</v>
      </c>
      <c r="JH60" s="169" t="e">
        <f t="shared" si="116"/>
        <v>#N/A</v>
      </c>
      <c r="JI60" s="169" t="e">
        <f t="shared" si="116"/>
        <v>#N/A</v>
      </c>
      <c r="JJ60" s="169" t="e">
        <f t="shared" si="116"/>
        <v>#N/A</v>
      </c>
      <c r="JK60" s="169" t="e">
        <f t="shared" si="116"/>
        <v>#N/A</v>
      </c>
      <c r="JL60" s="169" t="e">
        <f t="shared" si="116"/>
        <v>#N/A</v>
      </c>
      <c r="JM60" s="169" t="e">
        <f t="shared" si="116"/>
        <v>#N/A</v>
      </c>
      <c r="JN60" s="169" t="e">
        <f t="shared" si="116"/>
        <v>#N/A</v>
      </c>
      <c r="JO60" s="169" t="e">
        <f t="shared" si="116"/>
        <v>#N/A</v>
      </c>
      <c r="JP60" s="169" t="e">
        <f t="shared" si="116"/>
        <v>#N/A</v>
      </c>
      <c r="JQ60" s="169" t="e">
        <f t="shared" si="116"/>
        <v>#N/A</v>
      </c>
      <c r="JR60" s="169" t="e">
        <f t="shared" si="116"/>
        <v>#N/A</v>
      </c>
      <c r="JS60" s="169" t="e">
        <f t="shared" si="116"/>
        <v>#N/A</v>
      </c>
      <c r="JT60" s="169" t="e">
        <f t="shared" si="109"/>
        <v>#N/A</v>
      </c>
      <c r="JU60" s="169" t="e">
        <f t="shared" si="109"/>
        <v>#N/A</v>
      </c>
      <c r="JV60" s="169" t="e">
        <f t="shared" si="109"/>
        <v>#N/A</v>
      </c>
      <c r="JW60" s="169" t="e">
        <f t="shared" si="109"/>
        <v>#N/A</v>
      </c>
      <c r="JX60" s="169" t="e">
        <f t="shared" si="109"/>
        <v>#N/A</v>
      </c>
      <c r="JY60" s="169" t="e">
        <f t="shared" si="109"/>
        <v>#N/A</v>
      </c>
      <c r="JZ60" s="169" t="e">
        <f t="shared" si="109"/>
        <v>#N/A</v>
      </c>
      <c r="KA60" s="169" t="e">
        <f t="shared" si="109"/>
        <v>#N/A</v>
      </c>
      <c r="KB60" s="169" t="e">
        <f t="shared" si="109"/>
        <v>#N/A</v>
      </c>
      <c r="KC60" s="169" t="e">
        <f t="shared" si="109"/>
        <v>#N/A</v>
      </c>
      <c r="KD60" s="169" t="e">
        <f t="shared" si="109"/>
        <v>#N/A</v>
      </c>
      <c r="KE60" s="169" t="e">
        <f t="shared" si="109"/>
        <v>#N/A</v>
      </c>
      <c r="KF60" s="169" t="e">
        <f t="shared" si="109"/>
        <v>#N/A</v>
      </c>
      <c r="KG60" s="169" t="e">
        <f t="shared" si="109"/>
        <v>#N/A</v>
      </c>
      <c r="KH60" s="169" t="e">
        <f t="shared" si="109"/>
        <v>#N/A</v>
      </c>
      <c r="KI60" s="169" t="e">
        <f t="shared" si="109"/>
        <v>#N/A</v>
      </c>
      <c r="KJ60" s="169" t="e">
        <f t="shared" si="117"/>
        <v>#N/A</v>
      </c>
      <c r="KK60" s="169" t="e">
        <f t="shared" si="117"/>
        <v>#N/A</v>
      </c>
      <c r="KL60" s="169" t="e">
        <f t="shared" si="117"/>
        <v>#N/A</v>
      </c>
      <c r="KM60" s="169" t="e">
        <f t="shared" si="117"/>
        <v>#N/A</v>
      </c>
      <c r="KN60" s="169" t="e">
        <f t="shared" si="117"/>
        <v>#N/A</v>
      </c>
      <c r="KO60" s="169" t="e">
        <f t="shared" si="117"/>
        <v>#N/A</v>
      </c>
      <c r="KP60" s="169" t="e">
        <f t="shared" si="117"/>
        <v>#N/A</v>
      </c>
      <c r="KQ60" s="169" t="e">
        <f t="shared" si="117"/>
        <v>#N/A</v>
      </c>
      <c r="KR60" s="169" t="e">
        <f t="shared" si="117"/>
        <v>#N/A</v>
      </c>
      <c r="KS60" s="169" t="e">
        <f t="shared" si="117"/>
        <v>#N/A</v>
      </c>
      <c r="KT60" s="169" t="e">
        <f t="shared" si="117"/>
        <v>#N/A</v>
      </c>
      <c r="KU60" s="169" t="e">
        <f t="shared" si="117"/>
        <v>#N/A</v>
      </c>
      <c r="KV60" s="169" t="e">
        <f t="shared" si="117"/>
        <v>#N/A</v>
      </c>
      <c r="KW60" s="169" t="e">
        <f t="shared" si="117"/>
        <v>#N/A</v>
      </c>
      <c r="KX60" s="169" t="e">
        <f t="shared" si="117"/>
        <v>#N/A</v>
      </c>
      <c r="KY60" s="169" t="e">
        <f t="shared" si="117"/>
        <v>#N/A</v>
      </c>
      <c r="KZ60" s="169" t="e">
        <f t="shared" si="110"/>
        <v>#N/A</v>
      </c>
      <c r="LA60" s="169" t="e">
        <f t="shared" si="110"/>
        <v>#N/A</v>
      </c>
      <c r="LB60" s="169" t="e">
        <f t="shared" si="110"/>
        <v>#N/A</v>
      </c>
      <c r="LC60" s="169" t="e">
        <f t="shared" si="110"/>
        <v>#N/A</v>
      </c>
      <c r="LD60" s="169" t="e">
        <f t="shared" si="110"/>
        <v>#N/A</v>
      </c>
      <c r="LE60" s="169" t="e">
        <f t="shared" si="110"/>
        <v>#N/A</v>
      </c>
      <c r="LF60" s="169" t="e">
        <f t="shared" si="110"/>
        <v>#N/A</v>
      </c>
      <c r="LG60" s="169" t="e">
        <f t="shared" si="110"/>
        <v>#N/A</v>
      </c>
      <c r="LH60" s="169" t="e">
        <f t="shared" si="110"/>
        <v>#N/A</v>
      </c>
      <c r="LI60" s="169" t="e">
        <f t="shared" si="110"/>
        <v>#N/A</v>
      </c>
      <c r="LJ60" s="169" t="e">
        <f t="shared" si="110"/>
        <v>#N/A</v>
      </c>
      <c r="LK60" s="169" t="e">
        <f t="shared" si="110"/>
        <v>#N/A</v>
      </c>
      <c r="LL60" s="169" t="e">
        <f t="shared" si="110"/>
        <v>#N/A</v>
      </c>
      <c r="LM60" s="169" t="e">
        <f t="shared" si="110"/>
        <v>#N/A</v>
      </c>
      <c r="LN60" s="169" t="e">
        <f t="shared" si="110"/>
        <v>#N/A</v>
      </c>
      <c r="LO60" s="169" t="e">
        <f t="shared" si="118"/>
        <v>#N/A</v>
      </c>
      <c r="LP60" s="169" t="e">
        <f t="shared" si="118"/>
        <v>#N/A</v>
      </c>
      <c r="LQ60" s="169" t="e">
        <f t="shared" si="119"/>
        <v>#N/A</v>
      </c>
      <c r="LR60" s="169" t="e">
        <f t="shared" si="119"/>
        <v>#N/A</v>
      </c>
      <c r="LS60" s="169" t="e">
        <f t="shared" si="119"/>
        <v>#N/A</v>
      </c>
      <c r="LT60" s="169" t="e">
        <f t="shared" si="119"/>
        <v>#N/A</v>
      </c>
      <c r="LU60" s="169" t="e">
        <f t="shared" si="119"/>
        <v>#N/A</v>
      </c>
      <c r="LV60" s="169" t="e">
        <f t="shared" si="119"/>
        <v>#N/A</v>
      </c>
      <c r="LW60" s="169" t="e">
        <f t="shared" si="119"/>
        <v>#N/A</v>
      </c>
      <c r="LX60" s="169" t="e">
        <f t="shared" si="119"/>
        <v>#N/A</v>
      </c>
      <c r="LY60" s="169" t="e">
        <f t="shared" si="119"/>
        <v>#N/A</v>
      </c>
      <c r="LZ60" s="169" t="e">
        <f t="shared" si="119"/>
        <v>#N/A</v>
      </c>
      <c r="MA60" s="169" t="e">
        <f t="shared" si="119"/>
        <v>#N/A</v>
      </c>
      <c r="MB60" s="169" t="e">
        <f t="shared" si="119"/>
        <v>#N/A</v>
      </c>
      <c r="MC60" s="169" t="e">
        <f t="shared" si="119"/>
        <v>#N/A</v>
      </c>
      <c r="MD60" s="169" t="e">
        <f t="shared" si="119"/>
        <v>#N/A</v>
      </c>
      <c r="ME60" s="169" t="e">
        <f t="shared" si="119"/>
        <v>#N/A</v>
      </c>
      <c r="MF60" s="169" t="e">
        <f t="shared" si="111"/>
        <v>#N/A</v>
      </c>
      <c r="MG60" s="169" t="e">
        <f t="shared" si="111"/>
        <v>#N/A</v>
      </c>
      <c r="MH60" s="169" t="e">
        <f t="shared" si="111"/>
        <v>#N/A</v>
      </c>
      <c r="MI60" s="169" t="e">
        <f t="shared" si="111"/>
        <v>#N/A</v>
      </c>
      <c r="MJ60" s="169" t="e">
        <f t="shared" si="111"/>
        <v>#N/A</v>
      </c>
      <c r="MK60" s="169" t="e">
        <f t="shared" si="111"/>
        <v>#N/A</v>
      </c>
      <c r="ML60" s="169" t="e">
        <f t="shared" si="111"/>
        <v>#N/A</v>
      </c>
      <c r="MM60" s="169" t="e">
        <f t="shared" si="111"/>
        <v>#N/A</v>
      </c>
      <c r="MN60" s="169" t="e">
        <f t="shared" si="111"/>
        <v>#N/A</v>
      </c>
      <c r="MO60" s="169" t="e">
        <f t="shared" si="111"/>
        <v>#N/A</v>
      </c>
      <c r="MP60" s="169" t="e">
        <f t="shared" si="111"/>
        <v>#N/A</v>
      </c>
      <c r="MQ60" s="169" t="e">
        <f t="shared" si="111"/>
        <v>#N/A</v>
      </c>
      <c r="MR60" s="169" t="e">
        <f t="shared" si="111"/>
        <v>#N/A</v>
      </c>
      <c r="MS60" s="169" t="e">
        <f t="shared" si="111"/>
        <v>#N/A</v>
      </c>
      <c r="MT60" s="169" t="e">
        <f t="shared" si="111"/>
        <v>#N/A</v>
      </c>
      <c r="MU60" s="169" t="e">
        <f t="shared" si="111"/>
        <v>#N/A</v>
      </c>
      <c r="MV60" s="169" t="e">
        <f t="shared" si="120"/>
        <v>#N/A</v>
      </c>
      <c r="MW60" s="169" t="e">
        <f t="shared" si="120"/>
        <v>#N/A</v>
      </c>
      <c r="MX60" s="169" t="e">
        <f t="shared" si="120"/>
        <v>#N/A</v>
      </c>
      <c r="MY60" s="169" t="e">
        <f t="shared" si="120"/>
        <v>#N/A</v>
      </c>
      <c r="MZ60" s="169" t="e">
        <f t="shared" si="120"/>
        <v>#N/A</v>
      </c>
      <c r="NA60" s="169" t="e">
        <f t="shared" si="120"/>
        <v>#N/A</v>
      </c>
      <c r="NB60" s="169" t="e">
        <f t="shared" si="120"/>
        <v>#N/A</v>
      </c>
      <c r="NC60" s="169" t="e">
        <f t="shared" si="120"/>
        <v>#N/A</v>
      </c>
      <c r="ND60" s="169" t="e">
        <f t="shared" si="120"/>
        <v>#N/A</v>
      </c>
      <c r="NE60" s="169" t="e">
        <f t="shared" si="120"/>
        <v>#N/A</v>
      </c>
      <c r="NF60" s="169" t="e">
        <f t="shared" si="120"/>
        <v>#N/A</v>
      </c>
      <c r="NG60" s="169" t="e">
        <f t="shared" si="120"/>
        <v>#N/A</v>
      </c>
      <c r="NH60" s="169" t="e">
        <f t="shared" si="120"/>
        <v>#N/A</v>
      </c>
      <c r="NI60" s="169" t="e">
        <f t="shared" si="120"/>
        <v>#N/A</v>
      </c>
      <c r="NJ60" s="169" t="e">
        <f t="shared" si="120"/>
        <v>#N/A</v>
      </c>
      <c r="NK60" s="169" t="e">
        <f t="shared" si="120"/>
        <v>#N/A</v>
      </c>
      <c r="NL60" s="169" t="e">
        <f t="shared" si="112"/>
        <v>#N/A</v>
      </c>
      <c r="NM60" s="169" t="e">
        <f t="shared" si="112"/>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21"/>
        <v>#N/A</v>
      </c>
      <c r="OB60" s="169" t="e">
        <f t="shared" si="121"/>
        <v>#N/A</v>
      </c>
      <c r="OC60" s="169" t="e">
        <f t="shared" si="122"/>
        <v>#N/A</v>
      </c>
      <c r="OD60" s="169" t="e">
        <f t="shared" si="122"/>
        <v>#N/A</v>
      </c>
      <c r="OE60" s="169" t="e">
        <f t="shared" si="122"/>
        <v>#N/A</v>
      </c>
      <c r="OF60" s="169" t="e">
        <f t="shared" si="122"/>
        <v>#N/A</v>
      </c>
      <c r="OG60" s="169" t="e">
        <f t="shared" si="122"/>
        <v>#N/A</v>
      </c>
      <c r="OH60" s="169" t="e">
        <f t="shared" si="122"/>
        <v>#N/A</v>
      </c>
      <c r="OI60" s="169" t="e">
        <f t="shared" si="122"/>
        <v>#N/A</v>
      </c>
      <c r="OJ60" s="169" t="e">
        <f t="shared" si="122"/>
        <v>#N/A</v>
      </c>
      <c r="OK60" s="169" t="e">
        <f t="shared" si="122"/>
        <v>#N/A</v>
      </c>
      <c r="OL60" s="169" t="e">
        <f t="shared" si="122"/>
        <v>#N/A</v>
      </c>
      <c r="OM60" s="169" t="e">
        <f t="shared" si="122"/>
        <v>#N/A</v>
      </c>
      <c r="ON60" s="169" t="e">
        <f t="shared" si="122"/>
        <v>#N/A</v>
      </c>
      <c r="OO60" s="169" t="e">
        <f t="shared" si="122"/>
        <v>#N/A</v>
      </c>
      <c r="OP60" s="169" t="e">
        <f t="shared" si="122"/>
        <v>#N/A</v>
      </c>
      <c r="OQ60" s="169" t="e">
        <f t="shared" si="122"/>
        <v>#N/A</v>
      </c>
      <c r="OR60" s="169" t="e">
        <f t="shared" si="113"/>
        <v>#N/A</v>
      </c>
      <c r="OS60" s="169" t="e">
        <f t="shared" si="113"/>
        <v>#N/A</v>
      </c>
      <c r="OT60" s="169" t="e">
        <f t="shared" si="113"/>
        <v>#N/A</v>
      </c>
      <c r="OU60" s="169" t="e">
        <f t="shared" si="113"/>
        <v>#N/A</v>
      </c>
      <c r="OV60" s="169" t="e">
        <f t="shared" si="113"/>
        <v>#N/A</v>
      </c>
      <c r="OW60" s="169" t="e">
        <f t="shared" si="113"/>
        <v>#N/A</v>
      </c>
      <c r="OX60" s="169" t="e">
        <f t="shared" si="113"/>
        <v>#N/A</v>
      </c>
      <c r="OY60" s="169" t="e">
        <f t="shared" si="113"/>
        <v>#N/A</v>
      </c>
      <c r="OZ60" s="169" t="e">
        <f t="shared" si="113"/>
        <v>#N/A</v>
      </c>
      <c r="PA60" s="169" t="e">
        <f t="shared" si="113"/>
        <v>#N/A</v>
      </c>
      <c r="PB60" s="169" t="e">
        <f t="shared" si="113"/>
        <v>#N/A</v>
      </c>
      <c r="PC60" s="169" t="e">
        <f t="shared" si="113"/>
        <v>#N/A</v>
      </c>
      <c r="PD60" s="169" t="e">
        <f t="shared" si="113"/>
        <v>#N/A</v>
      </c>
      <c r="PE60" s="169" t="e">
        <f t="shared" si="113"/>
        <v>#N/A</v>
      </c>
      <c r="PF60" s="169" t="e">
        <f t="shared" si="113"/>
        <v>#N/A</v>
      </c>
      <c r="PG60" s="169" t="e">
        <f t="shared" si="113"/>
        <v>#N/A</v>
      </c>
      <c r="PH60" s="169" t="e">
        <f t="shared" si="123"/>
        <v>#N/A</v>
      </c>
      <c r="PI60" s="169" t="e">
        <f t="shared" si="123"/>
        <v>#N/A</v>
      </c>
      <c r="PJ60" s="169" t="e">
        <f t="shared" si="123"/>
        <v>#N/A</v>
      </c>
      <c r="PK60" s="169" t="e">
        <f t="shared" si="123"/>
        <v>#N/A</v>
      </c>
      <c r="PL60" s="169" t="e">
        <f t="shared" si="123"/>
        <v>#N/A</v>
      </c>
      <c r="PM60" s="169" t="e">
        <f t="shared" si="123"/>
        <v>#N/A</v>
      </c>
      <c r="PN60" s="169" t="e">
        <f t="shared" si="123"/>
        <v>#N/A</v>
      </c>
      <c r="PO60" s="169" t="e">
        <f t="shared" si="123"/>
        <v>#N/A</v>
      </c>
    </row>
    <row r="61" spans="1:431" hidden="1" x14ac:dyDescent="0.75">
      <c r="A61" s="390"/>
      <c r="B61" s="396" t="str">
        <f>IF($R61="","",ROUND(_xlfn.NORM.INV(ABS(VLOOKUP($T$1,VLookups!$A$43:$B$44,2,FALSE)-B$2),$N61,$R61),0))</f>
        <v/>
      </c>
      <c r="C61" s="403" t="str">
        <f>IF(OR(D60="",B61=""),"",WORKDAY(C60,B60,$B$109:$B$148))</f>
        <v/>
      </c>
      <c r="D61" s="404" t="str">
        <f>IFERROR(IF(B61="","",WORKDAY(C61,B61-1,$B$109:$B$148)),"")</f>
        <v/>
      </c>
      <c r="E61" s="109"/>
      <c r="F61" s="117"/>
      <c r="G61" s="122" t="str">
        <f t="shared" si="30"/>
        <v/>
      </c>
      <c r="H61" s="95"/>
      <c r="I61" s="122" t="str">
        <f t="shared" si="31"/>
        <v/>
      </c>
      <c r="J61" s="117"/>
      <c r="K61" s="110"/>
      <c r="L61" s="124" t="str">
        <f t="shared" si="0"/>
        <v/>
      </c>
      <c r="M61" s="124" t="str">
        <f t="shared" si="1"/>
        <v/>
      </c>
      <c r="N61" s="73" t="str">
        <f t="shared" si="32"/>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33"/>
        <v/>
      </c>
      <c r="AN61" s="49" t="str">
        <f t="shared" si="133"/>
        <v/>
      </c>
      <c r="AO61" s="49" t="str">
        <f t="shared" si="133"/>
        <v/>
      </c>
      <c r="AP61" s="49" t="str">
        <f t="shared" si="133"/>
        <v/>
      </c>
      <c r="AQ61" s="49" t="str">
        <f t="shared" si="133"/>
        <v/>
      </c>
      <c r="AR61" s="49" t="str">
        <f t="shared" si="133"/>
        <v/>
      </c>
      <c r="AS61" s="49" t="str">
        <f t="shared" si="133"/>
        <v/>
      </c>
      <c r="AT61" s="49" t="str">
        <f t="shared" si="129"/>
        <v/>
      </c>
      <c r="AU61" s="49" t="str">
        <f t="shared" si="129"/>
        <v/>
      </c>
      <c r="AV61" s="49" t="str">
        <f t="shared" si="129"/>
        <v/>
      </c>
      <c r="AW61" s="49" t="str">
        <f t="shared" si="129"/>
        <v/>
      </c>
      <c r="AX61" s="49" t="str">
        <f t="shared" si="129"/>
        <v/>
      </c>
      <c r="AY61" s="49" t="str">
        <f t="shared" si="129"/>
        <v/>
      </c>
      <c r="AZ61" s="49" t="str">
        <f t="shared" si="129"/>
        <v/>
      </c>
      <c r="BA61" s="49" t="str">
        <f t="shared" si="129"/>
        <v/>
      </c>
      <c r="BB61" s="49" t="str">
        <f t="shared" si="129"/>
        <v/>
      </c>
      <c r="BC61" s="49" t="str">
        <f t="shared" si="129"/>
        <v/>
      </c>
      <c r="BD61" s="49" t="str">
        <f t="shared" si="129"/>
        <v/>
      </c>
      <c r="BE61" s="49" t="str">
        <f t="shared" si="129"/>
        <v/>
      </c>
      <c r="BF61" s="49" t="str">
        <f t="shared" si="129"/>
        <v/>
      </c>
      <c r="BG61" s="49" t="str">
        <f t="shared" si="129"/>
        <v/>
      </c>
      <c r="BH61" s="49" t="str">
        <f t="shared" si="129"/>
        <v/>
      </c>
      <c r="BI61" s="49" t="str">
        <f t="shared" si="130"/>
        <v/>
      </c>
      <c r="BJ61" s="49" t="str">
        <f t="shared" si="130"/>
        <v/>
      </c>
      <c r="BK61" s="49" t="str">
        <f t="shared" si="130"/>
        <v/>
      </c>
      <c r="BL61" s="49" t="str">
        <f t="shared" si="130"/>
        <v/>
      </c>
      <c r="BM61" s="49" t="str">
        <f t="shared" si="130"/>
        <v/>
      </c>
      <c r="BN61" s="49" t="str">
        <f t="shared" si="130"/>
        <v/>
      </c>
      <c r="BO61" s="49" t="str">
        <f t="shared" si="130"/>
        <v/>
      </c>
      <c r="BP61" s="49" t="str">
        <f t="shared" si="130"/>
        <v/>
      </c>
      <c r="BQ61" s="49" t="str">
        <f t="shared" si="130"/>
        <v/>
      </c>
      <c r="BR61" s="49" t="str">
        <f t="shared" si="130"/>
        <v/>
      </c>
      <c r="BS61" s="49" t="str">
        <f t="shared" si="130"/>
        <v/>
      </c>
      <c r="BT61" s="49" t="str">
        <f t="shared" si="130"/>
        <v/>
      </c>
      <c r="BU61" s="49" t="str">
        <f t="shared" si="130"/>
        <v/>
      </c>
      <c r="BV61" s="49" t="str">
        <f t="shared" si="130"/>
        <v/>
      </c>
      <c r="BW61" s="49" t="str">
        <f t="shared" si="130"/>
        <v/>
      </c>
      <c r="BX61" s="49" t="str">
        <f t="shared" si="130"/>
        <v/>
      </c>
      <c r="BY61" s="49" t="str">
        <f t="shared" si="127"/>
        <v/>
      </c>
      <c r="BZ61" s="49" t="str">
        <f t="shared" si="127"/>
        <v/>
      </c>
      <c r="CA61" s="49" t="str">
        <f t="shared" si="127"/>
        <v/>
      </c>
      <c r="CB61" s="49" t="str">
        <f t="shared" si="127"/>
        <v/>
      </c>
      <c r="CC61" s="49" t="str">
        <f t="shared" si="127"/>
        <v/>
      </c>
      <c r="CD61" s="49" t="str">
        <f t="shared" si="127"/>
        <v/>
      </c>
      <c r="CE61" s="49" t="str">
        <f t="shared" si="127"/>
        <v/>
      </c>
      <c r="CF61" s="49" t="str">
        <f t="shared" si="127"/>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31"/>
        <v/>
      </c>
      <c r="CO61" s="49" t="str">
        <f t="shared" si="131"/>
        <v/>
      </c>
      <c r="CP61" s="49" t="str">
        <f t="shared" si="131"/>
        <v/>
      </c>
      <c r="CQ61" s="49" t="str">
        <f t="shared" si="131"/>
        <v/>
      </c>
      <c r="CR61" s="49" t="str">
        <f t="shared" si="131"/>
        <v/>
      </c>
      <c r="CS61" s="49" t="str">
        <f t="shared" si="131"/>
        <v/>
      </c>
      <c r="CT61" s="49" t="str">
        <f t="shared" si="131"/>
        <v/>
      </c>
      <c r="CU61" s="49" t="str">
        <f t="shared" si="131"/>
        <v/>
      </c>
      <c r="CV61" s="49" t="str">
        <f t="shared" si="131"/>
        <v/>
      </c>
      <c r="CW61" s="49" t="str">
        <f t="shared" si="131"/>
        <v/>
      </c>
      <c r="CX61" s="49" t="str">
        <f t="shared" si="131"/>
        <v/>
      </c>
      <c r="CY61" s="49" t="str">
        <f t="shared" si="131"/>
        <v/>
      </c>
      <c r="CZ61" s="49" t="str">
        <f t="shared" si="131"/>
        <v/>
      </c>
      <c r="DA61" s="49" t="str">
        <f t="shared" si="131"/>
        <v/>
      </c>
      <c r="DB61" s="49" t="str">
        <f t="shared" si="131"/>
        <v/>
      </c>
      <c r="DC61" s="49" t="str">
        <f t="shared" si="131"/>
        <v/>
      </c>
      <c r="DD61" s="49" t="str">
        <f t="shared" si="132"/>
        <v/>
      </c>
      <c r="DE61" s="49" t="str">
        <f t="shared" si="132"/>
        <v/>
      </c>
      <c r="DF61" s="49" t="str">
        <f t="shared" si="132"/>
        <v/>
      </c>
      <c r="DG61" s="49" t="str">
        <f t="shared" si="132"/>
        <v/>
      </c>
      <c r="DH61" s="49" t="str">
        <f t="shared" si="132"/>
        <v/>
      </c>
      <c r="DI61" s="49" t="str">
        <f t="shared" si="132"/>
        <v/>
      </c>
      <c r="DJ61" s="49" t="str">
        <f t="shared" si="132"/>
        <v/>
      </c>
      <c r="DK61" s="49" t="str">
        <f t="shared" si="132"/>
        <v/>
      </c>
      <c r="DL61" s="49" t="str">
        <f t="shared" si="132"/>
        <v/>
      </c>
      <c r="DM61" s="49" t="str">
        <f t="shared" si="132"/>
        <v/>
      </c>
      <c r="DN61" s="49" t="str">
        <f t="shared" si="132"/>
        <v/>
      </c>
      <c r="DO61" s="49" t="str">
        <f t="shared" si="132"/>
        <v/>
      </c>
      <c r="DP61" s="49" t="str">
        <f t="shared" si="132"/>
        <v/>
      </c>
      <c r="DQ61" s="49" t="str">
        <f t="shared" si="132"/>
        <v/>
      </c>
      <c r="DR61" s="49" t="str">
        <f t="shared" si="132"/>
        <v/>
      </c>
      <c r="DS61" s="49" t="str">
        <f t="shared" si="132"/>
        <v/>
      </c>
      <c r="DT61" s="49" t="str">
        <f t="shared" si="128"/>
        <v/>
      </c>
      <c r="DU61" s="49" t="str">
        <f t="shared" si="128"/>
        <v/>
      </c>
      <c r="DV61" s="49" t="str">
        <f t="shared" si="128"/>
        <v/>
      </c>
      <c r="DW61" s="49" t="str">
        <f t="shared" si="128"/>
        <v/>
      </c>
      <c r="DX61" s="49" t="str">
        <f t="shared" si="128"/>
        <v/>
      </c>
      <c r="DY61" s="49" t="str">
        <f t="shared" si="128"/>
        <v/>
      </c>
      <c r="DZ61" s="183" t="str">
        <f t="shared" si="35"/>
        <v/>
      </c>
      <c r="EA61" s="49" t="str">
        <f t="shared" si="125"/>
        <v/>
      </c>
      <c r="EB61" s="49" t="str">
        <f t="shared" si="125"/>
        <v/>
      </c>
      <c r="EC61" s="49" t="str">
        <f t="shared" si="125"/>
        <v/>
      </c>
      <c r="ED61" s="49" t="str">
        <f t="shared" si="125"/>
        <v/>
      </c>
      <c r="EE61" s="49" t="str">
        <f t="shared" si="125"/>
        <v/>
      </c>
      <c r="EF61" s="49" t="str">
        <f t="shared" si="125"/>
        <v/>
      </c>
      <c r="EG61" s="49" t="str">
        <f t="shared" si="125"/>
        <v/>
      </c>
      <c r="EH61" s="49" t="str">
        <f t="shared" si="125"/>
        <v/>
      </c>
      <c r="EI61" s="49" t="str">
        <f t="shared" si="125"/>
        <v/>
      </c>
      <c r="EJ61" s="49" t="str">
        <f t="shared" si="125"/>
        <v/>
      </c>
      <c r="EK61" s="49" t="str">
        <f t="shared" si="125"/>
        <v/>
      </c>
      <c r="EL61" s="49" t="str">
        <f t="shared" si="125"/>
        <v/>
      </c>
      <c r="EM61" s="49" t="str">
        <f t="shared" si="125"/>
        <v/>
      </c>
      <c r="EN61" s="49" t="str">
        <f t="shared" si="125"/>
        <v/>
      </c>
      <c r="EO61" s="49" t="str">
        <f t="shared" si="125"/>
        <v/>
      </c>
      <c r="EP61" s="49" t="str">
        <f t="shared" si="125"/>
        <v/>
      </c>
      <c r="EQ61" s="49" t="str">
        <f t="shared" si="126"/>
        <v/>
      </c>
      <c r="ER61" s="49" t="str">
        <f t="shared" si="126"/>
        <v/>
      </c>
      <c r="ES61" s="49" t="str">
        <f t="shared" si="126"/>
        <v/>
      </c>
      <c r="ET61" s="49" t="str">
        <f t="shared" si="126"/>
        <v/>
      </c>
      <c r="EU61" s="49" t="str">
        <f t="shared" si="126"/>
        <v/>
      </c>
      <c r="EV61" s="49" t="str">
        <f t="shared" si="126"/>
        <v/>
      </c>
      <c r="EW61" s="49" t="str">
        <f t="shared" si="126"/>
        <v/>
      </c>
      <c r="EX61" s="49" t="str">
        <f t="shared" si="126"/>
        <v/>
      </c>
      <c r="EY61" s="49" t="str">
        <f t="shared" si="126"/>
        <v/>
      </c>
      <c r="EZ61" s="49" t="str">
        <f t="shared" si="126"/>
        <v/>
      </c>
      <c r="FA61" s="49" t="str">
        <f t="shared" si="126"/>
        <v/>
      </c>
      <c r="FB61" s="49" t="str">
        <f t="shared" si="126"/>
        <v/>
      </c>
      <c r="FC61" s="49" t="str">
        <f t="shared" si="126"/>
        <v/>
      </c>
      <c r="FD61" s="49" t="str">
        <f t="shared" si="126"/>
        <v/>
      </c>
      <c r="FE61" s="49" t="str">
        <f t="shared" si="124"/>
        <v/>
      </c>
      <c r="FF61" s="49" t="str">
        <f t="shared" si="115"/>
        <v/>
      </c>
      <c r="FG61" s="49" t="str">
        <f t="shared" si="115"/>
        <v/>
      </c>
      <c r="FH61" s="49" t="str">
        <f t="shared" si="115"/>
        <v/>
      </c>
      <c r="FI61" s="49" t="str">
        <f t="shared" si="115"/>
        <v/>
      </c>
      <c r="FJ61" s="49" t="str">
        <f t="shared" si="115"/>
        <v/>
      </c>
      <c r="FK61" s="49" t="str">
        <f t="shared" si="115"/>
        <v/>
      </c>
      <c r="FL61" s="49" t="str">
        <f t="shared" si="115"/>
        <v/>
      </c>
      <c r="FM61" s="49" t="str">
        <f t="shared" si="115"/>
        <v/>
      </c>
      <c r="FN61" s="49" t="str">
        <f t="shared" si="115"/>
        <v/>
      </c>
      <c r="FO61" s="49" t="str">
        <f t="shared" si="115"/>
        <v/>
      </c>
      <c r="FP61" s="49" t="str">
        <f t="shared" si="115"/>
        <v/>
      </c>
      <c r="FQ61" s="49" t="str">
        <f t="shared" si="104"/>
        <v/>
      </c>
      <c r="FR61" s="49" t="str">
        <f t="shared" si="104"/>
        <v/>
      </c>
      <c r="FS61" s="49" t="str">
        <f t="shared" si="104"/>
        <v/>
      </c>
      <c r="FT61" s="49" t="str">
        <f t="shared" si="104"/>
        <v/>
      </c>
      <c r="FU61" s="49" t="str">
        <f t="shared" si="104"/>
        <v/>
      </c>
      <c r="FV61" s="49" t="str">
        <f t="shared" si="104"/>
        <v/>
      </c>
      <c r="FW61" s="49" t="str">
        <f t="shared" si="104"/>
        <v/>
      </c>
      <c r="FX61" s="49" t="str">
        <f t="shared" si="104"/>
        <v/>
      </c>
      <c r="FY61" s="49" t="str">
        <f t="shared" si="104"/>
        <v/>
      </c>
      <c r="FZ61" s="49" t="str">
        <f t="shared" si="104"/>
        <v/>
      </c>
      <c r="GA61" s="49" t="str">
        <f t="shared" si="104"/>
        <v/>
      </c>
      <c r="GB61" s="49" t="str">
        <f t="shared" si="104"/>
        <v/>
      </c>
      <c r="GC61" s="49" t="str">
        <f t="shared" si="104"/>
        <v/>
      </c>
      <c r="GD61" s="49" t="str">
        <f t="shared" si="104"/>
        <v/>
      </c>
      <c r="GE61" s="49" t="str">
        <f t="shared" si="104"/>
        <v/>
      </c>
      <c r="GF61" s="49" t="str">
        <f t="shared" si="104"/>
        <v/>
      </c>
      <c r="GG61" s="49" t="str">
        <f t="shared" si="105"/>
        <v/>
      </c>
      <c r="GH61" s="49" t="str">
        <f t="shared" si="105"/>
        <v/>
      </c>
      <c r="GI61" s="49" t="str">
        <f t="shared" si="105"/>
        <v/>
      </c>
      <c r="GJ61" s="49" t="str">
        <f t="shared" si="105"/>
        <v/>
      </c>
      <c r="GK61" s="49" t="str">
        <f t="shared" si="105"/>
        <v/>
      </c>
      <c r="GL61" s="49" t="str">
        <f t="shared" si="105"/>
        <v/>
      </c>
      <c r="GM61" s="49" t="str">
        <f t="shared" si="105"/>
        <v/>
      </c>
      <c r="GN61" s="49" t="str">
        <f t="shared" si="105"/>
        <v/>
      </c>
      <c r="GO61" s="49" t="str">
        <f t="shared" si="105"/>
        <v/>
      </c>
      <c r="GP61" s="49" t="str">
        <f t="shared" si="105"/>
        <v/>
      </c>
      <c r="GQ61" s="49" t="str">
        <f t="shared" si="105"/>
        <v/>
      </c>
      <c r="GR61" s="49" t="str">
        <f t="shared" si="105"/>
        <v/>
      </c>
      <c r="GS61" s="49" t="str">
        <f t="shared" si="105"/>
        <v/>
      </c>
      <c r="GT61" s="49" t="str">
        <f t="shared" si="105"/>
        <v/>
      </c>
      <c r="GU61" s="49" t="str">
        <f t="shared" si="105"/>
        <v/>
      </c>
      <c r="GV61" s="49" t="str">
        <f t="shared" si="105"/>
        <v/>
      </c>
      <c r="GW61" s="49" t="str">
        <f t="shared" si="106"/>
        <v/>
      </c>
      <c r="GX61" s="49" t="str">
        <f t="shared" si="106"/>
        <v/>
      </c>
      <c r="GY61" s="49" t="str">
        <f t="shared" si="106"/>
        <v/>
      </c>
      <c r="GZ61" s="49" t="str">
        <f t="shared" si="106"/>
        <v/>
      </c>
      <c r="HA61" s="49" t="str">
        <f t="shared" si="106"/>
        <v/>
      </c>
      <c r="HB61" s="49" t="str">
        <f t="shared" si="106"/>
        <v/>
      </c>
      <c r="HC61" s="49" t="str">
        <f t="shared" si="106"/>
        <v/>
      </c>
      <c r="HD61" s="49" t="str">
        <f t="shared" si="106"/>
        <v/>
      </c>
      <c r="HE61" s="49" t="str">
        <f t="shared" si="106"/>
        <v/>
      </c>
      <c r="HF61" s="49" t="str">
        <f t="shared" si="106"/>
        <v/>
      </c>
      <c r="HG61" s="49" t="str">
        <f t="shared" si="106"/>
        <v/>
      </c>
      <c r="HH61" s="49" t="str">
        <f t="shared" si="106"/>
        <v/>
      </c>
      <c r="HI61" s="49" t="str">
        <f t="shared" si="106"/>
        <v/>
      </c>
      <c r="HJ61" s="49" t="str">
        <f t="shared" si="106"/>
        <v/>
      </c>
      <c r="HK61" s="49" t="str">
        <f t="shared" si="106"/>
        <v/>
      </c>
      <c r="HL61" s="49" t="str">
        <f t="shared" si="106"/>
        <v/>
      </c>
      <c r="HM61" s="49" t="str">
        <f t="shared" si="107"/>
        <v/>
      </c>
      <c r="HN61" s="49" t="str">
        <f t="shared" si="107"/>
        <v/>
      </c>
      <c r="HO61" s="49" t="str">
        <f t="shared" si="107"/>
        <v/>
      </c>
      <c r="HP61" s="49" t="str">
        <f t="shared" si="75"/>
        <v/>
      </c>
      <c r="HQ61" s="49" t="str">
        <f t="shared" si="75"/>
        <v/>
      </c>
      <c r="HR61" s="49" t="str">
        <f t="shared" si="44"/>
        <v/>
      </c>
      <c r="HS61" s="49" t="str">
        <f t="shared" si="16"/>
        <v/>
      </c>
      <c r="HT61" s="49" t="str">
        <f t="shared" si="16"/>
        <v/>
      </c>
      <c r="HU61" s="49" t="str">
        <f t="shared" si="16"/>
        <v/>
      </c>
      <c r="HV61" s="49" t="str">
        <f t="shared" si="16"/>
        <v/>
      </c>
      <c r="HW61" s="169" t="e">
        <f t="shared" si="102"/>
        <v>#N/A</v>
      </c>
      <c r="HX61" s="169" t="e">
        <f t="shared" si="102"/>
        <v>#N/A</v>
      </c>
      <c r="HY61" s="169" t="e">
        <f t="shared" si="102"/>
        <v>#N/A</v>
      </c>
      <c r="HZ61" s="169" t="e">
        <f t="shared" si="102"/>
        <v>#N/A</v>
      </c>
      <c r="IA61" s="169" t="e">
        <f t="shared" si="101"/>
        <v>#N/A</v>
      </c>
      <c r="IB61" s="169" t="e">
        <f t="shared" si="101"/>
        <v>#N/A</v>
      </c>
      <c r="IC61" s="169" t="e">
        <f t="shared" si="101"/>
        <v>#N/A</v>
      </c>
      <c r="ID61" s="169" t="e">
        <f t="shared" si="101"/>
        <v>#N/A</v>
      </c>
      <c r="IE61" s="169" t="e">
        <f t="shared" si="101"/>
        <v>#N/A</v>
      </c>
      <c r="IF61" s="169" t="e">
        <f t="shared" si="101"/>
        <v>#N/A</v>
      </c>
      <c r="IG61" s="169" t="e">
        <f t="shared" si="101"/>
        <v>#N/A</v>
      </c>
      <c r="IH61" s="169" t="e">
        <f t="shared" si="101"/>
        <v>#N/A</v>
      </c>
      <c r="II61" s="169" t="e">
        <f t="shared" si="101"/>
        <v>#N/A</v>
      </c>
      <c r="IJ61" s="169" t="e">
        <f t="shared" si="101"/>
        <v>#N/A</v>
      </c>
      <c r="IK61" s="169" t="e">
        <f t="shared" si="101"/>
        <v>#N/A</v>
      </c>
      <c r="IL61" s="169" t="e">
        <f t="shared" si="101"/>
        <v>#N/A</v>
      </c>
      <c r="IM61" s="169" t="e">
        <f t="shared" si="101"/>
        <v>#N/A</v>
      </c>
      <c r="IN61" s="169" t="e">
        <f t="shared" si="101"/>
        <v>#N/A</v>
      </c>
      <c r="IO61" s="169" t="e">
        <f t="shared" si="101"/>
        <v>#N/A</v>
      </c>
      <c r="IP61" s="169" t="e">
        <f t="shared" si="108"/>
        <v>#N/A</v>
      </c>
      <c r="IQ61" s="169" t="e">
        <f t="shared" si="108"/>
        <v>#N/A</v>
      </c>
      <c r="IR61" s="169" t="e">
        <f t="shared" si="108"/>
        <v>#N/A</v>
      </c>
      <c r="IS61" s="169" t="e">
        <f t="shared" si="108"/>
        <v>#N/A</v>
      </c>
      <c r="IT61" s="169" t="e">
        <f t="shared" si="108"/>
        <v>#N/A</v>
      </c>
      <c r="IU61" s="169" t="e">
        <f t="shared" si="108"/>
        <v>#N/A</v>
      </c>
      <c r="IV61" s="169" t="e">
        <f t="shared" si="108"/>
        <v>#N/A</v>
      </c>
      <c r="IW61" s="169" t="e">
        <f t="shared" si="108"/>
        <v>#N/A</v>
      </c>
      <c r="IX61" s="169" t="e">
        <f t="shared" si="108"/>
        <v>#N/A</v>
      </c>
      <c r="IY61" s="169" t="e">
        <f t="shared" si="108"/>
        <v>#N/A</v>
      </c>
      <c r="IZ61" s="169" t="e">
        <f t="shared" si="108"/>
        <v>#N/A</v>
      </c>
      <c r="JA61" s="169" t="e">
        <f t="shared" si="108"/>
        <v>#N/A</v>
      </c>
      <c r="JB61" s="169" t="e">
        <f t="shared" si="108"/>
        <v>#N/A</v>
      </c>
      <c r="JC61" s="169" t="e">
        <f t="shared" si="108"/>
        <v>#N/A</v>
      </c>
      <c r="JD61" s="169" t="e">
        <f t="shared" si="108"/>
        <v>#N/A</v>
      </c>
      <c r="JE61" s="169" t="e">
        <f t="shared" si="116"/>
        <v>#N/A</v>
      </c>
      <c r="JF61" s="169" t="e">
        <f t="shared" si="116"/>
        <v>#N/A</v>
      </c>
      <c r="JG61" s="169" t="e">
        <f t="shared" si="116"/>
        <v>#N/A</v>
      </c>
      <c r="JH61" s="169" t="e">
        <f t="shared" si="116"/>
        <v>#N/A</v>
      </c>
      <c r="JI61" s="169" t="e">
        <f t="shared" si="116"/>
        <v>#N/A</v>
      </c>
      <c r="JJ61" s="169" t="e">
        <f t="shared" si="116"/>
        <v>#N/A</v>
      </c>
      <c r="JK61" s="169" t="e">
        <f t="shared" si="116"/>
        <v>#N/A</v>
      </c>
      <c r="JL61" s="169" t="e">
        <f t="shared" si="116"/>
        <v>#N/A</v>
      </c>
      <c r="JM61" s="169" t="e">
        <f t="shared" si="116"/>
        <v>#N/A</v>
      </c>
      <c r="JN61" s="169" t="e">
        <f t="shared" si="116"/>
        <v>#N/A</v>
      </c>
      <c r="JO61" s="169" t="e">
        <f t="shared" si="116"/>
        <v>#N/A</v>
      </c>
      <c r="JP61" s="169" t="e">
        <f t="shared" si="116"/>
        <v>#N/A</v>
      </c>
      <c r="JQ61" s="169" t="e">
        <f t="shared" si="116"/>
        <v>#N/A</v>
      </c>
      <c r="JR61" s="169" t="e">
        <f t="shared" si="116"/>
        <v>#N/A</v>
      </c>
      <c r="JS61" s="169" t="e">
        <f t="shared" si="116"/>
        <v>#N/A</v>
      </c>
      <c r="JT61" s="169" t="e">
        <f t="shared" si="109"/>
        <v>#N/A</v>
      </c>
      <c r="JU61" s="169" t="e">
        <f t="shared" si="109"/>
        <v>#N/A</v>
      </c>
      <c r="JV61" s="169" t="e">
        <f t="shared" si="109"/>
        <v>#N/A</v>
      </c>
      <c r="JW61" s="169" t="e">
        <f t="shared" si="109"/>
        <v>#N/A</v>
      </c>
      <c r="JX61" s="169" t="e">
        <f t="shared" si="109"/>
        <v>#N/A</v>
      </c>
      <c r="JY61" s="169" t="e">
        <f t="shared" si="109"/>
        <v>#N/A</v>
      </c>
      <c r="JZ61" s="169" t="e">
        <f t="shared" si="109"/>
        <v>#N/A</v>
      </c>
      <c r="KA61" s="169" t="e">
        <f t="shared" si="109"/>
        <v>#N/A</v>
      </c>
      <c r="KB61" s="169" t="e">
        <f t="shared" si="109"/>
        <v>#N/A</v>
      </c>
      <c r="KC61" s="169" t="e">
        <f t="shared" si="109"/>
        <v>#N/A</v>
      </c>
      <c r="KD61" s="169" t="e">
        <f t="shared" si="109"/>
        <v>#N/A</v>
      </c>
      <c r="KE61" s="169" t="e">
        <f t="shared" si="109"/>
        <v>#N/A</v>
      </c>
      <c r="KF61" s="169" t="e">
        <f t="shared" si="109"/>
        <v>#N/A</v>
      </c>
      <c r="KG61" s="169" t="e">
        <f t="shared" si="109"/>
        <v>#N/A</v>
      </c>
      <c r="KH61" s="169" t="e">
        <f t="shared" si="109"/>
        <v>#N/A</v>
      </c>
      <c r="KI61" s="169" t="e">
        <f t="shared" si="109"/>
        <v>#N/A</v>
      </c>
      <c r="KJ61" s="169" t="e">
        <f t="shared" si="117"/>
        <v>#N/A</v>
      </c>
      <c r="KK61" s="169" t="e">
        <f t="shared" si="117"/>
        <v>#N/A</v>
      </c>
      <c r="KL61" s="169" t="e">
        <f t="shared" si="117"/>
        <v>#N/A</v>
      </c>
      <c r="KM61" s="169" t="e">
        <f t="shared" si="117"/>
        <v>#N/A</v>
      </c>
      <c r="KN61" s="169" t="e">
        <f t="shared" si="117"/>
        <v>#N/A</v>
      </c>
      <c r="KO61" s="169" t="e">
        <f t="shared" si="117"/>
        <v>#N/A</v>
      </c>
      <c r="KP61" s="169" t="e">
        <f t="shared" si="117"/>
        <v>#N/A</v>
      </c>
      <c r="KQ61" s="169" t="e">
        <f t="shared" si="117"/>
        <v>#N/A</v>
      </c>
      <c r="KR61" s="169" t="e">
        <f t="shared" si="117"/>
        <v>#N/A</v>
      </c>
      <c r="KS61" s="169" t="e">
        <f t="shared" si="117"/>
        <v>#N/A</v>
      </c>
      <c r="KT61" s="169" t="e">
        <f t="shared" si="117"/>
        <v>#N/A</v>
      </c>
      <c r="KU61" s="169" t="e">
        <f t="shared" si="117"/>
        <v>#N/A</v>
      </c>
      <c r="KV61" s="169" t="e">
        <f t="shared" si="117"/>
        <v>#N/A</v>
      </c>
      <c r="KW61" s="169" t="e">
        <f t="shared" si="117"/>
        <v>#N/A</v>
      </c>
      <c r="KX61" s="169" t="e">
        <f t="shared" si="117"/>
        <v>#N/A</v>
      </c>
      <c r="KY61" s="169" t="e">
        <f t="shared" si="117"/>
        <v>#N/A</v>
      </c>
      <c r="KZ61" s="169" t="e">
        <f t="shared" si="110"/>
        <v>#N/A</v>
      </c>
      <c r="LA61" s="169" t="e">
        <f t="shared" si="110"/>
        <v>#N/A</v>
      </c>
      <c r="LB61" s="169" t="e">
        <f t="shared" si="110"/>
        <v>#N/A</v>
      </c>
      <c r="LC61" s="169" t="e">
        <f t="shared" si="110"/>
        <v>#N/A</v>
      </c>
      <c r="LD61" s="169" t="e">
        <f t="shared" si="110"/>
        <v>#N/A</v>
      </c>
      <c r="LE61" s="169" t="e">
        <f t="shared" si="110"/>
        <v>#N/A</v>
      </c>
      <c r="LF61" s="169" t="e">
        <f t="shared" si="110"/>
        <v>#N/A</v>
      </c>
      <c r="LG61" s="169" t="e">
        <f t="shared" si="110"/>
        <v>#N/A</v>
      </c>
      <c r="LH61" s="169" t="e">
        <f t="shared" si="110"/>
        <v>#N/A</v>
      </c>
      <c r="LI61" s="169" t="e">
        <f t="shared" si="110"/>
        <v>#N/A</v>
      </c>
      <c r="LJ61" s="169" t="e">
        <f t="shared" si="110"/>
        <v>#N/A</v>
      </c>
      <c r="LK61" s="169" t="e">
        <f t="shared" si="110"/>
        <v>#N/A</v>
      </c>
      <c r="LL61" s="169" t="e">
        <f t="shared" si="110"/>
        <v>#N/A</v>
      </c>
      <c r="LM61" s="169" t="e">
        <f t="shared" si="110"/>
        <v>#N/A</v>
      </c>
      <c r="LN61" s="169" t="e">
        <f t="shared" si="110"/>
        <v>#N/A</v>
      </c>
      <c r="LO61" s="169" t="e">
        <f t="shared" si="118"/>
        <v>#N/A</v>
      </c>
      <c r="LP61" s="169" t="e">
        <f t="shared" si="118"/>
        <v>#N/A</v>
      </c>
      <c r="LQ61" s="169" t="e">
        <f t="shared" si="119"/>
        <v>#N/A</v>
      </c>
      <c r="LR61" s="169" t="e">
        <f t="shared" si="119"/>
        <v>#N/A</v>
      </c>
      <c r="LS61" s="169" t="e">
        <f t="shared" si="119"/>
        <v>#N/A</v>
      </c>
      <c r="LT61" s="169" t="e">
        <f t="shared" si="119"/>
        <v>#N/A</v>
      </c>
      <c r="LU61" s="169" t="e">
        <f t="shared" si="119"/>
        <v>#N/A</v>
      </c>
      <c r="LV61" s="169" t="e">
        <f t="shared" si="119"/>
        <v>#N/A</v>
      </c>
      <c r="LW61" s="169" t="e">
        <f t="shared" si="119"/>
        <v>#N/A</v>
      </c>
      <c r="LX61" s="169" t="e">
        <f t="shared" si="119"/>
        <v>#N/A</v>
      </c>
      <c r="LY61" s="169" t="e">
        <f t="shared" si="119"/>
        <v>#N/A</v>
      </c>
      <c r="LZ61" s="169" t="e">
        <f t="shared" si="119"/>
        <v>#N/A</v>
      </c>
      <c r="MA61" s="169" t="e">
        <f t="shared" si="119"/>
        <v>#N/A</v>
      </c>
      <c r="MB61" s="169" t="e">
        <f t="shared" si="119"/>
        <v>#N/A</v>
      </c>
      <c r="MC61" s="169" t="e">
        <f t="shared" si="119"/>
        <v>#N/A</v>
      </c>
      <c r="MD61" s="169" t="e">
        <f t="shared" si="119"/>
        <v>#N/A</v>
      </c>
      <c r="ME61" s="169" t="e">
        <f t="shared" si="119"/>
        <v>#N/A</v>
      </c>
      <c r="MF61" s="169" t="e">
        <f t="shared" si="111"/>
        <v>#N/A</v>
      </c>
      <c r="MG61" s="169" t="e">
        <f t="shared" si="111"/>
        <v>#N/A</v>
      </c>
      <c r="MH61" s="169" t="e">
        <f t="shared" si="111"/>
        <v>#N/A</v>
      </c>
      <c r="MI61" s="169" t="e">
        <f t="shared" si="111"/>
        <v>#N/A</v>
      </c>
      <c r="MJ61" s="169" t="e">
        <f t="shared" si="111"/>
        <v>#N/A</v>
      </c>
      <c r="MK61" s="169" t="e">
        <f t="shared" si="111"/>
        <v>#N/A</v>
      </c>
      <c r="ML61" s="169" t="e">
        <f t="shared" si="111"/>
        <v>#N/A</v>
      </c>
      <c r="MM61" s="169" t="e">
        <f t="shared" si="111"/>
        <v>#N/A</v>
      </c>
      <c r="MN61" s="169" t="e">
        <f t="shared" si="111"/>
        <v>#N/A</v>
      </c>
      <c r="MO61" s="169" t="e">
        <f t="shared" si="111"/>
        <v>#N/A</v>
      </c>
      <c r="MP61" s="169" t="e">
        <f t="shared" si="111"/>
        <v>#N/A</v>
      </c>
      <c r="MQ61" s="169" t="e">
        <f t="shared" si="111"/>
        <v>#N/A</v>
      </c>
      <c r="MR61" s="169" t="e">
        <f t="shared" si="111"/>
        <v>#N/A</v>
      </c>
      <c r="MS61" s="169" t="e">
        <f t="shared" si="111"/>
        <v>#N/A</v>
      </c>
      <c r="MT61" s="169" t="e">
        <f t="shared" si="111"/>
        <v>#N/A</v>
      </c>
      <c r="MU61" s="169" t="e">
        <f t="shared" si="111"/>
        <v>#N/A</v>
      </c>
      <c r="MV61" s="169" t="e">
        <f t="shared" si="120"/>
        <v>#N/A</v>
      </c>
      <c r="MW61" s="169" t="e">
        <f t="shared" si="120"/>
        <v>#N/A</v>
      </c>
      <c r="MX61" s="169" t="e">
        <f t="shared" si="120"/>
        <v>#N/A</v>
      </c>
      <c r="MY61" s="169" t="e">
        <f t="shared" si="120"/>
        <v>#N/A</v>
      </c>
      <c r="MZ61" s="169" t="e">
        <f t="shared" si="120"/>
        <v>#N/A</v>
      </c>
      <c r="NA61" s="169" t="e">
        <f t="shared" si="120"/>
        <v>#N/A</v>
      </c>
      <c r="NB61" s="169" t="e">
        <f t="shared" si="120"/>
        <v>#N/A</v>
      </c>
      <c r="NC61" s="169" t="e">
        <f t="shared" si="120"/>
        <v>#N/A</v>
      </c>
      <c r="ND61" s="169" t="e">
        <f t="shared" si="120"/>
        <v>#N/A</v>
      </c>
      <c r="NE61" s="169" t="e">
        <f t="shared" si="120"/>
        <v>#N/A</v>
      </c>
      <c r="NF61" s="169" t="e">
        <f t="shared" si="120"/>
        <v>#N/A</v>
      </c>
      <c r="NG61" s="169" t="e">
        <f t="shared" si="120"/>
        <v>#N/A</v>
      </c>
      <c r="NH61" s="169" t="e">
        <f t="shared" si="120"/>
        <v>#N/A</v>
      </c>
      <c r="NI61" s="169" t="e">
        <f t="shared" si="120"/>
        <v>#N/A</v>
      </c>
      <c r="NJ61" s="169" t="e">
        <f t="shared" si="120"/>
        <v>#N/A</v>
      </c>
      <c r="NK61" s="169" t="e">
        <f t="shared" si="120"/>
        <v>#N/A</v>
      </c>
      <c r="NL61" s="169" t="e">
        <f t="shared" si="112"/>
        <v>#N/A</v>
      </c>
      <c r="NM61" s="169" t="e">
        <f t="shared" si="112"/>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21"/>
        <v>#N/A</v>
      </c>
      <c r="OB61" s="169" t="e">
        <f t="shared" si="121"/>
        <v>#N/A</v>
      </c>
      <c r="OC61" s="169" t="e">
        <f t="shared" si="122"/>
        <v>#N/A</v>
      </c>
      <c r="OD61" s="169" t="e">
        <f t="shared" si="122"/>
        <v>#N/A</v>
      </c>
      <c r="OE61" s="169" t="e">
        <f t="shared" si="122"/>
        <v>#N/A</v>
      </c>
      <c r="OF61" s="169" t="e">
        <f t="shared" si="122"/>
        <v>#N/A</v>
      </c>
      <c r="OG61" s="169" t="e">
        <f t="shared" si="122"/>
        <v>#N/A</v>
      </c>
      <c r="OH61" s="169" t="e">
        <f t="shared" si="122"/>
        <v>#N/A</v>
      </c>
      <c r="OI61" s="169" t="e">
        <f t="shared" si="122"/>
        <v>#N/A</v>
      </c>
      <c r="OJ61" s="169" t="e">
        <f t="shared" si="122"/>
        <v>#N/A</v>
      </c>
      <c r="OK61" s="169" t="e">
        <f t="shared" si="122"/>
        <v>#N/A</v>
      </c>
      <c r="OL61" s="169" t="e">
        <f t="shared" si="122"/>
        <v>#N/A</v>
      </c>
      <c r="OM61" s="169" t="e">
        <f t="shared" si="122"/>
        <v>#N/A</v>
      </c>
      <c r="ON61" s="169" t="e">
        <f t="shared" si="122"/>
        <v>#N/A</v>
      </c>
      <c r="OO61" s="169" t="e">
        <f t="shared" si="122"/>
        <v>#N/A</v>
      </c>
      <c r="OP61" s="169" t="e">
        <f t="shared" si="122"/>
        <v>#N/A</v>
      </c>
      <c r="OQ61" s="169" t="e">
        <f t="shared" si="122"/>
        <v>#N/A</v>
      </c>
      <c r="OR61" s="169" t="e">
        <f t="shared" si="113"/>
        <v>#N/A</v>
      </c>
      <c r="OS61" s="169" t="e">
        <f t="shared" si="113"/>
        <v>#N/A</v>
      </c>
      <c r="OT61" s="169" t="e">
        <f t="shared" si="113"/>
        <v>#N/A</v>
      </c>
      <c r="OU61" s="169" t="e">
        <f t="shared" si="113"/>
        <v>#N/A</v>
      </c>
      <c r="OV61" s="169" t="e">
        <f t="shared" si="113"/>
        <v>#N/A</v>
      </c>
      <c r="OW61" s="169" t="e">
        <f t="shared" si="113"/>
        <v>#N/A</v>
      </c>
      <c r="OX61" s="169" t="e">
        <f t="shared" si="113"/>
        <v>#N/A</v>
      </c>
      <c r="OY61" s="169" t="e">
        <f t="shared" si="113"/>
        <v>#N/A</v>
      </c>
      <c r="OZ61" s="169" t="e">
        <f t="shared" si="113"/>
        <v>#N/A</v>
      </c>
      <c r="PA61" s="169" t="e">
        <f t="shared" si="113"/>
        <v>#N/A</v>
      </c>
      <c r="PB61" s="169" t="e">
        <f t="shared" si="113"/>
        <v>#N/A</v>
      </c>
      <c r="PC61" s="169" t="e">
        <f t="shared" si="113"/>
        <v>#N/A</v>
      </c>
      <c r="PD61" s="169" t="e">
        <f t="shared" si="113"/>
        <v>#N/A</v>
      </c>
      <c r="PE61" s="169" t="e">
        <f t="shared" si="113"/>
        <v>#N/A</v>
      </c>
      <c r="PF61" s="169" t="e">
        <f t="shared" si="113"/>
        <v>#N/A</v>
      </c>
      <c r="PG61" s="169" t="e">
        <f t="shared" si="113"/>
        <v>#N/A</v>
      </c>
      <c r="PH61" s="169" t="e">
        <f t="shared" si="123"/>
        <v>#N/A</v>
      </c>
      <c r="PI61" s="169" t="e">
        <f t="shared" si="123"/>
        <v>#N/A</v>
      </c>
      <c r="PJ61" s="169" t="e">
        <f t="shared" si="123"/>
        <v>#N/A</v>
      </c>
      <c r="PK61" s="169" t="e">
        <f t="shared" si="123"/>
        <v>#N/A</v>
      </c>
      <c r="PL61" s="169" t="e">
        <f t="shared" si="123"/>
        <v>#N/A</v>
      </c>
      <c r="PM61" s="169" t="e">
        <f t="shared" si="123"/>
        <v>#N/A</v>
      </c>
      <c r="PN61" s="169" t="e">
        <f t="shared" si="123"/>
        <v>#N/A</v>
      </c>
      <c r="PO61" s="169" t="e">
        <f t="shared" si="123"/>
        <v>#N/A</v>
      </c>
    </row>
    <row r="62" spans="1:431" hidden="1" x14ac:dyDescent="0.75">
      <c r="A62" s="390"/>
      <c r="B62" s="396" t="str">
        <f>IF($R62="","",ROUND(_xlfn.NORM.INV(ABS(VLOOKUP($T$1,VLookups!$A$43:$B$44,2,FALSE)-B$2),$N62,$R62),0))</f>
        <v/>
      </c>
      <c r="C62" s="403" t="str">
        <f>IF(OR(D61="",B62=""),"",WORKDAY(C61,B61,$B$109:$B$148))</f>
        <v/>
      </c>
      <c r="D62" s="404" t="str">
        <f>IFERROR(IF(B62="","",WORKDAY(C62,B62-1,$B$109:$B$148)),"")</f>
        <v/>
      </c>
      <c r="E62" s="109"/>
      <c r="F62" s="117"/>
      <c r="G62" s="122" t="str">
        <f t="shared" si="30"/>
        <v/>
      </c>
      <c r="H62" s="95"/>
      <c r="I62" s="122" t="str">
        <f t="shared" si="31"/>
        <v/>
      </c>
      <c r="J62" s="117"/>
      <c r="K62" s="110"/>
      <c r="L62" s="124" t="str">
        <f t="shared" si="0"/>
        <v/>
      </c>
      <c r="M62" s="124" t="str">
        <f t="shared" si="1"/>
        <v/>
      </c>
      <c r="N62" s="73" t="str">
        <f t="shared" si="32"/>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33"/>
        <v/>
      </c>
      <c r="AN62" s="49" t="str">
        <f t="shared" si="133"/>
        <v/>
      </c>
      <c r="AO62" s="49" t="str">
        <f t="shared" si="133"/>
        <v/>
      </c>
      <c r="AP62" s="49" t="str">
        <f t="shared" si="133"/>
        <v/>
      </c>
      <c r="AQ62" s="49" t="str">
        <f t="shared" si="133"/>
        <v/>
      </c>
      <c r="AR62" s="49" t="str">
        <f t="shared" si="133"/>
        <v/>
      </c>
      <c r="AS62" s="49" t="str">
        <f t="shared" si="133"/>
        <v/>
      </c>
      <c r="AT62" s="49" t="str">
        <f t="shared" si="129"/>
        <v/>
      </c>
      <c r="AU62" s="49" t="str">
        <f t="shared" si="129"/>
        <v/>
      </c>
      <c r="AV62" s="49" t="str">
        <f t="shared" si="129"/>
        <v/>
      </c>
      <c r="AW62" s="49" t="str">
        <f t="shared" si="129"/>
        <v/>
      </c>
      <c r="AX62" s="49" t="str">
        <f t="shared" si="129"/>
        <v/>
      </c>
      <c r="AY62" s="49" t="str">
        <f t="shared" si="129"/>
        <v/>
      </c>
      <c r="AZ62" s="49" t="str">
        <f t="shared" si="129"/>
        <v/>
      </c>
      <c r="BA62" s="49" t="str">
        <f t="shared" si="129"/>
        <v/>
      </c>
      <c r="BB62" s="49" t="str">
        <f t="shared" si="129"/>
        <v/>
      </c>
      <c r="BC62" s="49" t="str">
        <f t="shared" si="129"/>
        <v/>
      </c>
      <c r="BD62" s="49" t="str">
        <f t="shared" si="129"/>
        <v/>
      </c>
      <c r="BE62" s="49" t="str">
        <f t="shared" si="129"/>
        <v/>
      </c>
      <c r="BF62" s="49" t="str">
        <f t="shared" si="129"/>
        <v/>
      </c>
      <c r="BG62" s="49" t="str">
        <f t="shared" si="129"/>
        <v/>
      </c>
      <c r="BH62" s="49" t="str">
        <f t="shared" si="129"/>
        <v/>
      </c>
      <c r="BI62" s="49" t="str">
        <f t="shared" si="130"/>
        <v/>
      </c>
      <c r="BJ62" s="49" t="str">
        <f t="shared" si="130"/>
        <v/>
      </c>
      <c r="BK62" s="49" t="str">
        <f t="shared" si="130"/>
        <v/>
      </c>
      <c r="BL62" s="49" t="str">
        <f t="shared" si="130"/>
        <v/>
      </c>
      <c r="BM62" s="49" t="str">
        <f t="shared" si="130"/>
        <v/>
      </c>
      <c r="BN62" s="49" t="str">
        <f t="shared" si="130"/>
        <v/>
      </c>
      <c r="BO62" s="49" t="str">
        <f t="shared" si="130"/>
        <v/>
      </c>
      <c r="BP62" s="49" t="str">
        <f t="shared" si="130"/>
        <v/>
      </c>
      <c r="BQ62" s="49" t="str">
        <f t="shared" si="130"/>
        <v/>
      </c>
      <c r="BR62" s="49" t="str">
        <f t="shared" si="130"/>
        <v/>
      </c>
      <c r="BS62" s="49" t="str">
        <f t="shared" si="130"/>
        <v/>
      </c>
      <c r="BT62" s="49" t="str">
        <f t="shared" si="130"/>
        <v/>
      </c>
      <c r="BU62" s="49" t="str">
        <f t="shared" si="130"/>
        <v/>
      </c>
      <c r="BV62" s="49" t="str">
        <f t="shared" si="130"/>
        <v/>
      </c>
      <c r="BW62" s="49" t="str">
        <f t="shared" si="130"/>
        <v/>
      </c>
      <c r="BX62" s="49" t="str">
        <f t="shared" si="130"/>
        <v/>
      </c>
      <c r="BY62" s="49" t="str">
        <f t="shared" si="127"/>
        <v/>
      </c>
      <c r="BZ62" s="49" t="str">
        <f t="shared" si="127"/>
        <v/>
      </c>
      <c r="CA62" s="49" t="str">
        <f t="shared" si="127"/>
        <v/>
      </c>
      <c r="CB62" s="49" t="str">
        <f t="shared" si="127"/>
        <v/>
      </c>
      <c r="CC62" s="49" t="str">
        <f t="shared" si="127"/>
        <v/>
      </c>
      <c r="CD62" s="49" t="str">
        <f t="shared" si="127"/>
        <v/>
      </c>
      <c r="CE62" s="49" t="str">
        <f t="shared" si="127"/>
        <v/>
      </c>
      <c r="CF62" s="49" t="str">
        <f t="shared" si="127"/>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31"/>
        <v/>
      </c>
      <c r="CO62" s="49" t="str">
        <f t="shared" si="131"/>
        <v/>
      </c>
      <c r="CP62" s="49" t="str">
        <f t="shared" si="131"/>
        <v/>
      </c>
      <c r="CQ62" s="49" t="str">
        <f t="shared" si="131"/>
        <v/>
      </c>
      <c r="CR62" s="49" t="str">
        <f t="shared" si="131"/>
        <v/>
      </c>
      <c r="CS62" s="49" t="str">
        <f t="shared" si="131"/>
        <v/>
      </c>
      <c r="CT62" s="49" t="str">
        <f t="shared" si="131"/>
        <v/>
      </c>
      <c r="CU62" s="49" t="str">
        <f t="shared" si="131"/>
        <v/>
      </c>
      <c r="CV62" s="49" t="str">
        <f t="shared" si="131"/>
        <v/>
      </c>
      <c r="CW62" s="49" t="str">
        <f t="shared" si="131"/>
        <v/>
      </c>
      <c r="CX62" s="49" t="str">
        <f t="shared" si="131"/>
        <v/>
      </c>
      <c r="CY62" s="49" t="str">
        <f t="shared" si="131"/>
        <v/>
      </c>
      <c r="CZ62" s="49" t="str">
        <f t="shared" si="131"/>
        <v/>
      </c>
      <c r="DA62" s="49" t="str">
        <f t="shared" si="131"/>
        <v/>
      </c>
      <c r="DB62" s="49" t="str">
        <f t="shared" si="131"/>
        <v/>
      </c>
      <c r="DC62" s="49" t="str">
        <f t="shared" si="131"/>
        <v/>
      </c>
      <c r="DD62" s="49" t="str">
        <f t="shared" si="132"/>
        <v/>
      </c>
      <c r="DE62" s="49" t="str">
        <f t="shared" si="132"/>
        <v/>
      </c>
      <c r="DF62" s="49" t="str">
        <f t="shared" si="132"/>
        <v/>
      </c>
      <c r="DG62" s="49" t="str">
        <f t="shared" si="132"/>
        <v/>
      </c>
      <c r="DH62" s="49" t="str">
        <f t="shared" si="132"/>
        <v/>
      </c>
      <c r="DI62" s="49" t="str">
        <f t="shared" si="132"/>
        <v/>
      </c>
      <c r="DJ62" s="49" t="str">
        <f t="shared" si="132"/>
        <v/>
      </c>
      <c r="DK62" s="49" t="str">
        <f t="shared" si="132"/>
        <v/>
      </c>
      <c r="DL62" s="49" t="str">
        <f t="shared" si="132"/>
        <v/>
      </c>
      <c r="DM62" s="49" t="str">
        <f t="shared" si="132"/>
        <v/>
      </c>
      <c r="DN62" s="49" t="str">
        <f t="shared" si="132"/>
        <v/>
      </c>
      <c r="DO62" s="49" t="str">
        <f t="shared" si="132"/>
        <v/>
      </c>
      <c r="DP62" s="49" t="str">
        <f t="shared" si="132"/>
        <v/>
      </c>
      <c r="DQ62" s="49" t="str">
        <f t="shared" si="132"/>
        <v/>
      </c>
      <c r="DR62" s="49" t="str">
        <f t="shared" si="132"/>
        <v/>
      </c>
      <c r="DS62" s="49" t="str">
        <f t="shared" si="132"/>
        <v/>
      </c>
      <c r="DT62" s="49" t="str">
        <f t="shared" si="128"/>
        <v/>
      </c>
      <c r="DU62" s="49" t="str">
        <f t="shared" si="128"/>
        <v/>
      </c>
      <c r="DV62" s="49" t="str">
        <f t="shared" si="128"/>
        <v/>
      </c>
      <c r="DW62" s="49" t="str">
        <f t="shared" si="128"/>
        <v/>
      </c>
      <c r="DX62" s="49" t="str">
        <f t="shared" si="128"/>
        <v/>
      </c>
      <c r="DY62" s="49" t="str">
        <f t="shared" si="128"/>
        <v/>
      </c>
      <c r="DZ62" s="183" t="str">
        <f t="shared" si="35"/>
        <v/>
      </c>
      <c r="EA62" s="49" t="str">
        <f t="shared" si="125"/>
        <v/>
      </c>
      <c r="EB62" s="49" t="str">
        <f t="shared" si="125"/>
        <v/>
      </c>
      <c r="EC62" s="49" t="str">
        <f t="shared" si="125"/>
        <v/>
      </c>
      <c r="ED62" s="49" t="str">
        <f t="shared" si="125"/>
        <v/>
      </c>
      <c r="EE62" s="49" t="str">
        <f t="shared" si="125"/>
        <v/>
      </c>
      <c r="EF62" s="49" t="str">
        <f t="shared" si="125"/>
        <v/>
      </c>
      <c r="EG62" s="49" t="str">
        <f t="shared" si="125"/>
        <v/>
      </c>
      <c r="EH62" s="49" t="str">
        <f t="shared" si="125"/>
        <v/>
      </c>
      <c r="EI62" s="49" t="str">
        <f t="shared" si="125"/>
        <v/>
      </c>
      <c r="EJ62" s="49" t="str">
        <f t="shared" si="125"/>
        <v/>
      </c>
      <c r="EK62" s="49" t="str">
        <f t="shared" si="125"/>
        <v/>
      </c>
      <c r="EL62" s="49" t="str">
        <f t="shared" si="125"/>
        <v/>
      </c>
      <c r="EM62" s="49" t="str">
        <f t="shared" si="125"/>
        <v/>
      </c>
      <c r="EN62" s="49" t="str">
        <f t="shared" si="125"/>
        <v/>
      </c>
      <c r="EO62" s="49" t="str">
        <f t="shared" si="125"/>
        <v/>
      </c>
      <c r="EP62" s="49" t="str">
        <f t="shared" si="125"/>
        <v/>
      </c>
      <c r="EQ62" s="49" t="str">
        <f t="shared" si="126"/>
        <v/>
      </c>
      <c r="ER62" s="49" t="str">
        <f t="shared" si="126"/>
        <v/>
      </c>
      <c r="ES62" s="49" t="str">
        <f t="shared" si="126"/>
        <v/>
      </c>
      <c r="ET62" s="49" t="str">
        <f t="shared" si="126"/>
        <v/>
      </c>
      <c r="EU62" s="49" t="str">
        <f t="shared" si="126"/>
        <v/>
      </c>
      <c r="EV62" s="49" t="str">
        <f t="shared" si="126"/>
        <v/>
      </c>
      <c r="EW62" s="49" t="str">
        <f t="shared" si="126"/>
        <v/>
      </c>
      <c r="EX62" s="49" t="str">
        <f t="shared" si="126"/>
        <v/>
      </c>
      <c r="EY62" s="49" t="str">
        <f t="shared" si="126"/>
        <v/>
      </c>
      <c r="EZ62" s="49" t="str">
        <f t="shared" si="126"/>
        <v/>
      </c>
      <c r="FA62" s="49" t="str">
        <f t="shared" si="126"/>
        <v/>
      </c>
      <c r="FB62" s="49" t="str">
        <f t="shared" si="126"/>
        <v/>
      </c>
      <c r="FC62" s="49" t="str">
        <f t="shared" si="126"/>
        <v/>
      </c>
      <c r="FD62" s="49" t="str">
        <f t="shared" si="126"/>
        <v/>
      </c>
      <c r="FE62" s="49" t="str">
        <f t="shared" si="124"/>
        <v/>
      </c>
      <c r="FF62" s="49" t="str">
        <f t="shared" si="115"/>
        <v/>
      </c>
      <c r="FG62" s="49" t="str">
        <f t="shared" si="115"/>
        <v/>
      </c>
      <c r="FH62" s="49" t="str">
        <f t="shared" si="115"/>
        <v/>
      </c>
      <c r="FI62" s="49" t="str">
        <f t="shared" si="115"/>
        <v/>
      </c>
      <c r="FJ62" s="49" t="str">
        <f t="shared" si="115"/>
        <v/>
      </c>
      <c r="FK62" s="49" t="str">
        <f t="shared" si="115"/>
        <v/>
      </c>
      <c r="FL62" s="49" t="str">
        <f t="shared" si="115"/>
        <v/>
      </c>
      <c r="FM62" s="49" t="str">
        <f t="shared" si="115"/>
        <v/>
      </c>
      <c r="FN62" s="49" t="str">
        <f t="shared" si="115"/>
        <v/>
      </c>
      <c r="FO62" s="49" t="str">
        <f t="shared" si="115"/>
        <v/>
      </c>
      <c r="FP62" s="49" t="str">
        <f t="shared" si="115"/>
        <v/>
      </c>
      <c r="FQ62" s="49" t="str">
        <f t="shared" si="104"/>
        <v/>
      </c>
      <c r="FR62" s="49" t="str">
        <f t="shared" si="104"/>
        <v/>
      </c>
      <c r="FS62" s="49" t="str">
        <f t="shared" si="104"/>
        <v/>
      </c>
      <c r="FT62" s="49" t="str">
        <f t="shared" si="104"/>
        <v/>
      </c>
      <c r="FU62" s="49" t="str">
        <f t="shared" si="104"/>
        <v/>
      </c>
      <c r="FV62" s="49" t="str">
        <f t="shared" si="104"/>
        <v/>
      </c>
      <c r="FW62" s="49" t="str">
        <f t="shared" si="104"/>
        <v/>
      </c>
      <c r="FX62" s="49" t="str">
        <f t="shared" si="104"/>
        <v/>
      </c>
      <c r="FY62" s="49" t="str">
        <f t="shared" si="104"/>
        <v/>
      </c>
      <c r="FZ62" s="49" t="str">
        <f t="shared" si="104"/>
        <v/>
      </c>
      <c r="GA62" s="49" t="str">
        <f t="shared" si="104"/>
        <v/>
      </c>
      <c r="GB62" s="49" t="str">
        <f t="shared" si="104"/>
        <v/>
      </c>
      <c r="GC62" s="49" t="str">
        <f t="shared" si="104"/>
        <v/>
      </c>
      <c r="GD62" s="49" t="str">
        <f t="shared" si="104"/>
        <v/>
      </c>
      <c r="GE62" s="49" t="str">
        <f t="shared" si="104"/>
        <v/>
      </c>
      <c r="GF62" s="49" t="str">
        <f t="shared" si="104"/>
        <v/>
      </c>
      <c r="GG62" s="49" t="str">
        <f t="shared" si="105"/>
        <v/>
      </c>
      <c r="GH62" s="49" t="str">
        <f t="shared" si="105"/>
        <v/>
      </c>
      <c r="GI62" s="49" t="str">
        <f t="shared" si="105"/>
        <v/>
      </c>
      <c r="GJ62" s="49" t="str">
        <f t="shared" si="105"/>
        <v/>
      </c>
      <c r="GK62" s="49" t="str">
        <f t="shared" si="105"/>
        <v/>
      </c>
      <c r="GL62" s="49" t="str">
        <f t="shared" si="105"/>
        <v/>
      </c>
      <c r="GM62" s="49" t="str">
        <f t="shared" si="105"/>
        <v/>
      </c>
      <c r="GN62" s="49" t="str">
        <f t="shared" si="105"/>
        <v/>
      </c>
      <c r="GO62" s="49" t="str">
        <f t="shared" si="105"/>
        <v/>
      </c>
      <c r="GP62" s="49" t="str">
        <f t="shared" si="105"/>
        <v/>
      </c>
      <c r="GQ62" s="49" t="str">
        <f t="shared" si="105"/>
        <v/>
      </c>
      <c r="GR62" s="49" t="str">
        <f t="shared" si="105"/>
        <v/>
      </c>
      <c r="GS62" s="49" t="str">
        <f t="shared" si="105"/>
        <v/>
      </c>
      <c r="GT62" s="49" t="str">
        <f t="shared" si="105"/>
        <v/>
      </c>
      <c r="GU62" s="49" t="str">
        <f t="shared" si="105"/>
        <v/>
      </c>
      <c r="GV62" s="49" t="str">
        <f t="shared" si="105"/>
        <v/>
      </c>
      <c r="GW62" s="49" t="str">
        <f t="shared" si="106"/>
        <v/>
      </c>
      <c r="GX62" s="49" t="str">
        <f t="shared" si="106"/>
        <v/>
      </c>
      <c r="GY62" s="49" t="str">
        <f t="shared" si="106"/>
        <v/>
      </c>
      <c r="GZ62" s="49" t="str">
        <f t="shared" si="106"/>
        <v/>
      </c>
      <c r="HA62" s="49" t="str">
        <f t="shared" si="106"/>
        <v/>
      </c>
      <c r="HB62" s="49" t="str">
        <f t="shared" si="106"/>
        <v/>
      </c>
      <c r="HC62" s="49" t="str">
        <f t="shared" si="106"/>
        <v/>
      </c>
      <c r="HD62" s="49" t="str">
        <f t="shared" si="106"/>
        <v/>
      </c>
      <c r="HE62" s="49" t="str">
        <f t="shared" si="106"/>
        <v/>
      </c>
      <c r="HF62" s="49" t="str">
        <f t="shared" si="106"/>
        <v/>
      </c>
      <c r="HG62" s="49" t="str">
        <f t="shared" si="106"/>
        <v/>
      </c>
      <c r="HH62" s="49" t="str">
        <f t="shared" si="106"/>
        <v/>
      </c>
      <c r="HI62" s="49" t="str">
        <f t="shared" si="106"/>
        <v/>
      </c>
      <c r="HJ62" s="49" t="str">
        <f t="shared" si="106"/>
        <v/>
      </c>
      <c r="HK62" s="49" t="str">
        <f t="shared" si="106"/>
        <v/>
      </c>
      <c r="HL62" s="49" t="str">
        <f t="shared" si="106"/>
        <v/>
      </c>
      <c r="HM62" s="49" t="str">
        <f t="shared" si="107"/>
        <v/>
      </c>
      <c r="HN62" s="49" t="str">
        <f t="shared" si="107"/>
        <v/>
      </c>
      <c r="HO62" s="49" t="str">
        <f t="shared" si="107"/>
        <v/>
      </c>
      <c r="HP62" s="49" t="str">
        <f t="shared" si="75"/>
        <v/>
      </c>
      <c r="HQ62" s="49" t="str">
        <f t="shared" si="75"/>
        <v/>
      </c>
      <c r="HR62" s="49" t="str">
        <f t="shared" si="44"/>
        <v/>
      </c>
      <c r="HS62" s="49" t="str">
        <f t="shared" si="16"/>
        <v/>
      </c>
      <c r="HT62" s="49" t="str">
        <f t="shared" si="16"/>
        <v/>
      </c>
      <c r="HU62" s="49" t="str">
        <f t="shared" si="16"/>
        <v/>
      </c>
      <c r="HV62" s="49" t="str">
        <f t="shared" si="16"/>
        <v/>
      </c>
      <c r="HW62" s="169" t="e">
        <f t="shared" si="102"/>
        <v>#N/A</v>
      </c>
      <c r="HX62" s="169" t="e">
        <f t="shared" si="102"/>
        <v>#N/A</v>
      </c>
      <c r="HY62" s="169" t="e">
        <f t="shared" si="102"/>
        <v>#N/A</v>
      </c>
      <c r="HZ62" s="169" t="e">
        <f t="shared" si="102"/>
        <v>#N/A</v>
      </c>
      <c r="IA62" s="169" t="e">
        <f t="shared" si="101"/>
        <v>#N/A</v>
      </c>
      <c r="IB62" s="169" t="e">
        <f t="shared" si="101"/>
        <v>#N/A</v>
      </c>
      <c r="IC62" s="169" t="e">
        <f t="shared" si="101"/>
        <v>#N/A</v>
      </c>
      <c r="ID62" s="169" t="e">
        <f t="shared" si="101"/>
        <v>#N/A</v>
      </c>
      <c r="IE62" s="169" t="e">
        <f t="shared" si="101"/>
        <v>#N/A</v>
      </c>
      <c r="IF62" s="169" t="e">
        <f t="shared" si="101"/>
        <v>#N/A</v>
      </c>
      <c r="IG62" s="169" t="e">
        <f t="shared" si="101"/>
        <v>#N/A</v>
      </c>
      <c r="IH62" s="169" t="e">
        <f t="shared" si="101"/>
        <v>#N/A</v>
      </c>
      <c r="II62" s="169" t="e">
        <f t="shared" si="101"/>
        <v>#N/A</v>
      </c>
      <c r="IJ62" s="169" t="e">
        <f t="shared" si="101"/>
        <v>#N/A</v>
      </c>
      <c r="IK62" s="169" t="e">
        <f t="shared" si="101"/>
        <v>#N/A</v>
      </c>
      <c r="IL62" s="169" t="e">
        <f t="shared" si="101"/>
        <v>#N/A</v>
      </c>
      <c r="IM62" s="169" t="e">
        <f t="shared" si="101"/>
        <v>#N/A</v>
      </c>
      <c r="IN62" s="169" t="e">
        <f t="shared" si="101"/>
        <v>#N/A</v>
      </c>
      <c r="IO62" s="169" t="e">
        <f t="shared" si="101"/>
        <v>#N/A</v>
      </c>
      <c r="IP62" s="169" t="e">
        <f t="shared" si="108"/>
        <v>#N/A</v>
      </c>
      <c r="IQ62" s="169" t="e">
        <f t="shared" si="108"/>
        <v>#N/A</v>
      </c>
      <c r="IR62" s="169" t="e">
        <f t="shared" si="108"/>
        <v>#N/A</v>
      </c>
      <c r="IS62" s="169" t="e">
        <f t="shared" si="108"/>
        <v>#N/A</v>
      </c>
      <c r="IT62" s="169" t="e">
        <f t="shared" si="108"/>
        <v>#N/A</v>
      </c>
      <c r="IU62" s="169" t="e">
        <f t="shared" si="108"/>
        <v>#N/A</v>
      </c>
      <c r="IV62" s="169" t="e">
        <f t="shared" si="108"/>
        <v>#N/A</v>
      </c>
      <c r="IW62" s="169" t="e">
        <f t="shared" si="108"/>
        <v>#N/A</v>
      </c>
      <c r="IX62" s="169" t="e">
        <f t="shared" si="108"/>
        <v>#N/A</v>
      </c>
      <c r="IY62" s="169" t="e">
        <f t="shared" si="108"/>
        <v>#N/A</v>
      </c>
      <c r="IZ62" s="169" t="e">
        <f t="shared" si="108"/>
        <v>#N/A</v>
      </c>
      <c r="JA62" s="169" t="e">
        <f t="shared" si="108"/>
        <v>#N/A</v>
      </c>
      <c r="JB62" s="169" t="e">
        <f t="shared" si="108"/>
        <v>#N/A</v>
      </c>
      <c r="JC62" s="169" t="e">
        <f t="shared" si="108"/>
        <v>#N/A</v>
      </c>
      <c r="JD62" s="169" t="e">
        <f t="shared" si="108"/>
        <v>#N/A</v>
      </c>
      <c r="JE62" s="169" t="e">
        <f t="shared" si="116"/>
        <v>#N/A</v>
      </c>
      <c r="JF62" s="169" t="e">
        <f t="shared" si="116"/>
        <v>#N/A</v>
      </c>
      <c r="JG62" s="169" t="e">
        <f t="shared" si="116"/>
        <v>#N/A</v>
      </c>
      <c r="JH62" s="169" t="e">
        <f t="shared" si="116"/>
        <v>#N/A</v>
      </c>
      <c r="JI62" s="169" t="e">
        <f t="shared" si="116"/>
        <v>#N/A</v>
      </c>
      <c r="JJ62" s="169" t="e">
        <f t="shared" si="116"/>
        <v>#N/A</v>
      </c>
      <c r="JK62" s="169" t="e">
        <f t="shared" si="116"/>
        <v>#N/A</v>
      </c>
      <c r="JL62" s="169" t="e">
        <f t="shared" si="116"/>
        <v>#N/A</v>
      </c>
      <c r="JM62" s="169" t="e">
        <f t="shared" si="116"/>
        <v>#N/A</v>
      </c>
      <c r="JN62" s="169" t="e">
        <f t="shared" si="116"/>
        <v>#N/A</v>
      </c>
      <c r="JO62" s="169" t="e">
        <f t="shared" si="116"/>
        <v>#N/A</v>
      </c>
      <c r="JP62" s="169" t="e">
        <f t="shared" si="116"/>
        <v>#N/A</v>
      </c>
      <c r="JQ62" s="169" t="e">
        <f t="shared" si="116"/>
        <v>#N/A</v>
      </c>
      <c r="JR62" s="169" t="e">
        <f t="shared" si="116"/>
        <v>#N/A</v>
      </c>
      <c r="JS62" s="169" t="e">
        <f t="shared" si="116"/>
        <v>#N/A</v>
      </c>
      <c r="JT62" s="169" t="e">
        <f t="shared" si="109"/>
        <v>#N/A</v>
      </c>
      <c r="JU62" s="169" t="e">
        <f t="shared" si="109"/>
        <v>#N/A</v>
      </c>
      <c r="JV62" s="169" t="e">
        <f t="shared" si="109"/>
        <v>#N/A</v>
      </c>
      <c r="JW62" s="169" t="e">
        <f t="shared" si="109"/>
        <v>#N/A</v>
      </c>
      <c r="JX62" s="169" t="e">
        <f t="shared" si="109"/>
        <v>#N/A</v>
      </c>
      <c r="JY62" s="169" t="e">
        <f t="shared" si="109"/>
        <v>#N/A</v>
      </c>
      <c r="JZ62" s="169" t="e">
        <f t="shared" si="109"/>
        <v>#N/A</v>
      </c>
      <c r="KA62" s="169" t="e">
        <f t="shared" si="109"/>
        <v>#N/A</v>
      </c>
      <c r="KB62" s="169" t="e">
        <f t="shared" si="109"/>
        <v>#N/A</v>
      </c>
      <c r="KC62" s="169" t="e">
        <f t="shared" si="109"/>
        <v>#N/A</v>
      </c>
      <c r="KD62" s="169" t="e">
        <f t="shared" si="109"/>
        <v>#N/A</v>
      </c>
      <c r="KE62" s="169" t="e">
        <f t="shared" si="109"/>
        <v>#N/A</v>
      </c>
      <c r="KF62" s="169" t="e">
        <f t="shared" si="109"/>
        <v>#N/A</v>
      </c>
      <c r="KG62" s="169" t="e">
        <f t="shared" si="109"/>
        <v>#N/A</v>
      </c>
      <c r="KH62" s="169" t="e">
        <f t="shared" si="109"/>
        <v>#N/A</v>
      </c>
      <c r="KI62" s="169" t="e">
        <f t="shared" si="109"/>
        <v>#N/A</v>
      </c>
      <c r="KJ62" s="169" t="e">
        <f t="shared" si="117"/>
        <v>#N/A</v>
      </c>
      <c r="KK62" s="169" t="e">
        <f t="shared" si="117"/>
        <v>#N/A</v>
      </c>
      <c r="KL62" s="169" t="e">
        <f t="shared" si="117"/>
        <v>#N/A</v>
      </c>
      <c r="KM62" s="169" t="e">
        <f t="shared" si="117"/>
        <v>#N/A</v>
      </c>
      <c r="KN62" s="169" t="e">
        <f t="shared" si="117"/>
        <v>#N/A</v>
      </c>
      <c r="KO62" s="169" t="e">
        <f t="shared" si="117"/>
        <v>#N/A</v>
      </c>
      <c r="KP62" s="169" t="e">
        <f t="shared" si="117"/>
        <v>#N/A</v>
      </c>
      <c r="KQ62" s="169" t="e">
        <f t="shared" si="117"/>
        <v>#N/A</v>
      </c>
      <c r="KR62" s="169" t="e">
        <f t="shared" si="117"/>
        <v>#N/A</v>
      </c>
      <c r="KS62" s="169" t="e">
        <f t="shared" si="117"/>
        <v>#N/A</v>
      </c>
      <c r="KT62" s="169" t="e">
        <f t="shared" si="117"/>
        <v>#N/A</v>
      </c>
      <c r="KU62" s="169" t="e">
        <f t="shared" si="117"/>
        <v>#N/A</v>
      </c>
      <c r="KV62" s="169" t="e">
        <f t="shared" si="117"/>
        <v>#N/A</v>
      </c>
      <c r="KW62" s="169" t="e">
        <f t="shared" si="117"/>
        <v>#N/A</v>
      </c>
      <c r="KX62" s="169" t="e">
        <f t="shared" si="117"/>
        <v>#N/A</v>
      </c>
      <c r="KY62" s="169" t="e">
        <f t="shared" si="117"/>
        <v>#N/A</v>
      </c>
      <c r="KZ62" s="169" t="e">
        <f t="shared" si="110"/>
        <v>#N/A</v>
      </c>
      <c r="LA62" s="169" t="e">
        <f t="shared" si="110"/>
        <v>#N/A</v>
      </c>
      <c r="LB62" s="169" t="e">
        <f t="shared" si="110"/>
        <v>#N/A</v>
      </c>
      <c r="LC62" s="169" t="e">
        <f t="shared" si="110"/>
        <v>#N/A</v>
      </c>
      <c r="LD62" s="169" t="e">
        <f t="shared" si="110"/>
        <v>#N/A</v>
      </c>
      <c r="LE62" s="169" t="e">
        <f t="shared" si="110"/>
        <v>#N/A</v>
      </c>
      <c r="LF62" s="169" t="e">
        <f t="shared" si="110"/>
        <v>#N/A</v>
      </c>
      <c r="LG62" s="169" t="e">
        <f t="shared" si="110"/>
        <v>#N/A</v>
      </c>
      <c r="LH62" s="169" t="e">
        <f t="shared" si="110"/>
        <v>#N/A</v>
      </c>
      <c r="LI62" s="169" t="e">
        <f t="shared" si="110"/>
        <v>#N/A</v>
      </c>
      <c r="LJ62" s="169" t="e">
        <f t="shared" si="110"/>
        <v>#N/A</v>
      </c>
      <c r="LK62" s="169" t="e">
        <f t="shared" si="110"/>
        <v>#N/A</v>
      </c>
      <c r="LL62" s="169" t="e">
        <f t="shared" si="110"/>
        <v>#N/A</v>
      </c>
      <c r="LM62" s="169" t="e">
        <f t="shared" si="110"/>
        <v>#N/A</v>
      </c>
      <c r="LN62" s="169" t="e">
        <f t="shared" si="110"/>
        <v>#N/A</v>
      </c>
      <c r="LO62" s="169" t="e">
        <f t="shared" si="118"/>
        <v>#N/A</v>
      </c>
      <c r="LP62" s="169" t="e">
        <f t="shared" si="118"/>
        <v>#N/A</v>
      </c>
      <c r="LQ62" s="169" t="e">
        <f t="shared" si="119"/>
        <v>#N/A</v>
      </c>
      <c r="LR62" s="169" t="e">
        <f t="shared" si="119"/>
        <v>#N/A</v>
      </c>
      <c r="LS62" s="169" t="e">
        <f t="shared" si="119"/>
        <v>#N/A</v>
      </c>
      <c r="LT62" s="169" t="e">
        <f t="shared" si="119"/>
        <v>#N/A</v>
      </c>
      <c r="LU62" s="169" t="e">
        <f t="shared" si="119"/>
        <v>#N/A</v>
      </c>
      <c r="LV62" s="169" t="e">
        <f t="shared" si="119"/>
        <v>#N/A</v>
      </c>
      <c r="LW62" s="169" t="e">
        <f t="shared" si="119"/>
        <v>#N/A</v>
      </c>
      <c r="LX62" s="169" t="e">
        <f t="shared" si="119"/>
        <v>#N/A</v>
      </c>
      <c r="LY62" s="169" t="e">
        <f t="shared" si="119"/>
        <v>#N/A</v>
      </c>
      <c r="LZ62" s="169" t="e">
        <f t="shared" si="119"/>
        <v>#N/A</v>
      </c>
      <c r="MA62" s="169" t="e">
        <f t="shared" si="119"/>
        <v>#N/A</v>
      </c>
      <c r="MB62" s="169" t="e">
        <f t="shared" si="119"/>
        <v>#N/A</v>
      </c>
      <c r="MC62" s="169" t="e">
        <f t="shared" si="119"/>
        <v>#N/A</v>
      </c>
      <c r="MD62" s="169" t="e">
        <f t="shared" si="119"/>
        <v>#N/A</v>
      </c>
      <c r="ME62" s="169" t="e">
        <f t="shared" si="119"/>
        <v>#N/A</v>
      </c>
      <c r="MF62" s="169" t="e">
        <f t="shared" si="111"/>
        <v>#N/A</v>
      </c>
      <c r="MG62" s="169" t="e">
        <f t="shared" si="111"/>
        <v>#N/A</v>
      </c>
      <c r="MH62" s="169" t="e">
        <f t="shared" si="111"/>
        <v>#N/A</v>
      </c>
      <c r="MI62" s="169" t="e">
        <f t="shared" si="111"/>
        <v>#N/A</v>
      </c>
      <c r="MJ62" s="169" t="e">
        <f t="shared" si="111"/>
        <v>#N/A</v>
      </c>
      <c r="MK62" s="169" t="e">
        <f t="shared" si="111"/>
        <v>#N/A</v>
      </c>
      <c r="ML62" s="169" t="e">
        <f t="shared" si="111"/>
        <v>#N/A</v>
      </c>
      <c r="MM62" s="169" t="e">
        <f t="shared" si="111"/>
        <v>#N/A</v>
      </c>
      <c r="MN62" s="169" t="e">
        <f t="shared" si="111"/>
        <v>#N/A</v>
      </c>
      <c r="MO62" s="169" t="e">
        <f t="shared" si="111"/>
        <v>#N/A</v>
      </c>
      <c r="MP62" s="169" t="e">
        <f t="shared" si="111"/>
        <v>#N/A</v>
      </c>
      <c r="MQ62" s="169" t="e">
        <f t="shared" si="111"/>
        <v>#N/A</v>
      </c>
      <c r="MR62" s="169" t="e">
        <f t="shared" si="111"/>
        <v>#N/A</v>
      </c>
      <c r="MS62" s="169" t="e">
        <f t="shared" si="111"/>
        <v>#N/A</v>
      </c>
      <c r="MT62" s="169" t="e">
        <f t="shared" si="111"/>
        <v>#N/A</v>
      </c>
      <c r="MU62" s="169" t="e">
        <f t="shared" si="111"/>
        <v>#N/A</v>
      </c>
      <c r="MV62" s="169" t="e">
        <f t="shared" si="120"/>
        <v>#N/A</v>
      </c>
      <c r="MW62" s="169" t="e">
        <f t="shared" si="120"/>
        <v>#N/A</v>
      </c>
      <c r="MX62" s="169" t="e">
        <f t="shared" si="120"/>
        <v>#N/A</v>
      </c>
      <c r="MY62" s="169" t="e">
        <f t="shared" si="120"/>
        <v>#N/A</v>
      </c>
      <c r="MZ62" s="169" t="e">
        <f t="shared" si="120"/>
        <v>#N/A</v>
      </c>
      <c r="NA62" s="169" t="e">
        <f t="shared" si="120"/>
        <v>#N/A</v>
      </c>
      <c r="NB62" s="169" t="e">
        <f t="shared" si="120"/>
        <v>#N/A</v>
      </c>
      <c r="NC62" s="169" t="e">
        <f t="shared" si="120"/>
        <v>#N/A</v>
      </c>
      <c r="ND62" s="169" t="e">
        <f t="shared" si="120"/>
        <v>#N/A</v>
      </c>
      <c r="NE62" s="169" t="e">
        <f t="shared" si="120"/>
        <v>#N/A</v>
      </c>
      <c r="NF62" s="169" t="e">
        <f t="shared" si="120"/>
        <v>#N/A</v>
      </c>
      <c r="NG62" s="169" t="e">
        <f t="shared" si="120"/>
        <v>#N/A</v>
      </c>
      <c r="NH62" s="169" t="e">
        <f t="shared" si="120"/>
        <v>#N/A</v>
      </c>
      <c r="NI62" s="169" t="e">
        <f t="shared" si="120"/>
        <v>#N/A</v>
      </c>
      <c r="NJ62" s="169" t="e">
        <f t="shared" si="120"/>
        <v>#N/A</v>
      </c>
      <c r="NK62" s="169" t="e">
        <f t="shared" si="120"/>
        <v>#N/A</v>
      </c>
      <c r="NL62" s="169" t="e">
        <f t="shared" si="112"/>
        <v>#N/A</v>
      </c>
      <c r="NM62" s="169" t="e">
        <f t="shared" si="112"/>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21"/>
        <v>#N/A</v>
      </c>
      <c r="OB62" s="169" t="e">
        <f t="shared" si="121"/>
        <v>#N/A</v>
      </c>
      <c r="OC62" s="169" t="e">
        <f t="shared" si="122"/>
        <v>#N/A</v>
      </c>
      <c r="OD62" s="169" t="e">
        <f t="shared" si="122"/>
        <v>#N/A</v>
      </c>
      <c r="OE62" s="169" t="e">
        <f t="shared" si="122"/>
        <v>#N/A</v>
      </c>
      <c r="OF62" s="169" t="e">
        <f t="shared" si="122"/>
        <v>#N/A</v>
      </c>
      <c r="OG62" s="169" t="e">
        <f t="shared" si="122"/>
        <v>#N/A</v>
      </c>
      <c r="OH62" s="169" t="e">
        <f t="shared" si="122"/>
        <v>#N/A</v>
      </c>
      <c r="OI62" s="169" t="e">
        <f t="shared" si="122"/>
        <v>#N/A</v>
      </c>
      <c r="OJ62" s="169" t="e">
        <f t="shared" si="122"/>
        <v>#N/A</v>
      </c>
      <c r="OK62" s="169" t="e">
        <f t="shared" si="122"/>
        <v>#N/A</v>
      </c>
      <c r="OL62" s="169" t="e">
        <f t="shared" si="122"/>
        <v>#N/A</v>
      </c>
      <c r="OM62" s="169" t="e">
        <f t="shared" si="122"/>
        <v>#N/A</v>
      </c>
      <c r="ON62" s="169" t="e">
        <f t="shared" si="122"/>
        <v>#N/A</v>
      </c>
      <c r="OO62" s="169" t="e">
        <f t="shared" si="122"/>
        <v>#N/A</v>
      </c>
      <c r="OP62" s="169" t="e">
        <f t="shared" si="122"/>
        <v>#N/A</v>
      </c>
      <c r="OQ62" s="169" t="e">
        <f t="shared" si="122"/>
        <v>#N/A</v>
      </c>
      <c r="OR62" s="169" t="e">
        <f t="shared" si="113"/>
        <v>#N/A</v>
      </c>
      <c r="OS62" s="169" t="e">
        <f t="shared" si="113"/>
        <v>#N/A</v>
      </c>
      <c r="OT62" s="169" t="e">
        <f t="shared" si="113"/>
        <v>#N/A</v>
      </c>
      <c r="OU62" s="169" t="e">
        <f t="shared" si="113"/>
        <v>#N/A</v>
      </c>
      <c r="OV62" s="169" t="e">
        <f t="shared" si="113"/>
        <v>#N/A</v>
      </c>
      <c r="OW62" s="169" t="e">
        <f t="shared" si="113"/>
        <v>#N/A</v>
      </c>
      <c r="OX62" s="169" t="e">
        <f t="shared" si="113"/>
        <v>#N/A</v>
      </c>
      <c r="OY62" s="169" t="e">
        <f t="shared" si="113"/>
        <v>#N/A</v>
      </c>
      <c r="OZ62" s="169" t="e">
        <f t="shared" si="113"/>
        <v>#N/A</v>
      </c>
      <c r="PA62" s="169" t="e">
        <f t="shared" si="113"/>
        <v>#N/A</v>
      </c>
      <c r="PB62" s="169" t="e">
        <f t="shared" si="113"/>
        <v>#N/A</v>
      </c>
      <c r="PC62" s="169" t="e">
        <f t="shared" si="113"/>
        <v>#N/A</v>
      </c>
      <c r="PD62" s="169" t="e">
        <f t="shared" si="113"/>
        <v>#N/A</v>
      </c>
      <c r="PE62" s="169" t="e">
        <f t="shared" si="113"/>
        <v>#N/A</v>
      </c>
      <c r="PF62" s="169" t="e">
        <f t="shared" si="113"/>
        <v>#N/A</v>
      </c>
      <c r="PG62" s="169" t="e">
        <f t="shared" si="113"/>
        <v>#N/A</v>
      </c>
      <c r="PH62" s="169" t="e">
        <f t="shared" si="123"/>
        <v>#N/A</v>
      </c>
      <c r="PI62" s="169" t="e">
        <f t="shared" si="123"/>
        <v>#N/A</v>
      </c>
      <c r="PJ62" s="169" t="e">
        <f t="shared" si="123"/>
        <v>#N/A</v>
      </c>
      <c r="PK62" s="169" t="e">
        <f t="shared" si="123"/>
        <v>#N/A</v>
      </c>
      <c r="PL62" s="169" t="e">
        <f t="shared" si="123"/>
        <v>#N/A</v>
      </c>
      <c r="PM62" s="169" t="e">
        <f t="shared" si="123"/>
        <v>#N/A</v>
      </c>
      <c r="PN62" s="169" t="e">
        <f t="shared" si="123"/>
        <v>#N/A</v>
      </c>
      <c r="PO62" s="169" t="e">
        <f t="shared" si="123"/>
        <v>#N/A</v>
      </c>
    </row>
    <row r="63" spans="1:431" hidden="1" x14ac:dyDescent="0.75">
      <c r="A63" s="390"/>
      <c r="B63" s="396" t="str">
        <f>IF($R63="","",ROUND(_xlfn.NORM.INV(ABS(VLOOKUP($T$1,VLookups!$A$43:$B$44,2,FALSE)-B$2),$N63,$R63),0))</f>
        <v/>
      </c>
      <c r="C63" s="403" t="str">
        <f>IF(OR(D62="",B63=""),"",WORKDAY(C62,B62,$B$109:$B$148))</f>
        <v/>
      </c>
      <c r="D63" s="404" t="str">
        <f>IFERROR(IF(B63="","",WORKDAY(C63,B63-1,$B$109:$B$148)),"")</f>
        <v/>
      </c>
      <c r="E63" s="109"/>
      <c r="F63" s="117"/>
      <c r="G63" s="122" t="str">
        <f t="shared" si="30"/>
        <v/>
      </c>
      <c r="H63" s="95"/>
      <c r="I63" s="122" t="str">
        <f t="shared" si="31"/>
        <v/>
      </c>
      <c r="J63" s="117"/>
      <c r="K63" s="110"/>
      <c r="L63" s="124" t="str">
        <f t="shared" si="0"/>
        <v/>
      </c>
      <c r="M63" s="124" t="str">
        <f t="shared" si="1"/>
        <v/>
      </c>
      <c r="N63" s="73" t="str">
        <f t="shared" si="32"/>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33"/>
        <v/>
      </c>
      <c r="AN63" s="49" t="str">
        <f t="shared" si="133"/>
        <v/>
      </c>
      <c r="AO63" s="49" t="str">
        <f t="shared" si="133"/>
        <v/>
      </c>
      <c r="AP63" s="49" t="str">
        <f t="shared" si="133"/>
        <v/>
      </c>
      <c r="AQ63" s="49" t="str">
        <f t="shared" si="133"/>
        <v/>
      </c>
      <c r="AR63" s="49" t="str">
        <f t="shared" si="133"/>
        <v/>
      </c>
      <c r="AS63" s="49" t="str">
        <f t="shared" si="133"/>
        <v/>
      </c>
      <c r="AT63" s="49" t="str">
        <f t="shared" si="129"/>
        <v/>
      </c>
      <c r="AU63" s="49" t="str">
        <f t="shared" si="129"/>
        <v/>
      </c>
      <c r="AV63" s="49" t="str">
        <f t="shared" si="129"/>
        <v/>
      </c>
      <c r="AW63" s="49" t="str">
        <f t="shared" si="129"/>
        <v/>
      </c>
      <c r="AX63" s="49" t="str">
        <f t="shared" si="129"/>
        <v/>
      </c>
      <c r="AY63" s="49" t="str">
        <f t="shared" si="129"/>
        <v/>
      </c>
      <c r="AZ63" s="49" t="str">
        <f t="shared" si="129"/>
        <v/>
      </c>
      <c r="BA63" s="49" t="str">
        <f t="shared" si="129"/>
        <v/>
      </c>
      <c r="BB63" s="49" t="str">
        <f t="shared" si="129"/>
        <v/>
      </c>
      <c r="BC63" s="49" t="str">
        <f t="shared" si="129"/>
        <v/>
      </c>
      <c r="BD63" s="49" t="str">
        <f t="shared" si="129"/>
        <v/>
      </c>
      <c r="BE63" s="49" t="str">
        <f t="shared" si="129"/>
        <v/>
      </c>
      <c r="BF63" s="49" t="str">
        <f t="shared" si="129"/>
        <v/>
      </c>
      <c r="BG63" s="49" t="str">
        <f t="shared" si="129"/>
        <v/>
      </c>
      <c r="BH63" s="49" t="str">
        <f t="shared" si="129"/>
        <v/>
      </c>
      <c r="BI63" s="49" t="str">
        <f t="shared" si="130"/>
        <v/>
      </c>
      <c r="BJ63" s="49" t="str">
        <f t="shared" si="130"/>
        <v/>
      </c>
      <c r="BK63" s="49" t="str">
        <f t="shared" si="130"/>
        <v/>
      </c>
      <c r="BL63" s="49" t="str">
        <f t="shared" si="130"/>
        <v/>
      </c>
      <c r="BM63" s="49" t="str">
        <f t="shared" si="130"/>
        <v/>
      </c>
      <c r="BN63" s="49" t="str">
        <f t="shared" si="130"/>
        <v/>
      </c>
      <c r="BO63" s="49" t="str">
        <f t="shared" si="130"/>
        <v/>
      </c>
      <c r="BP63" s="49" t="str">
        <f t="shared" si="130"/>
        <v/>
      </c>
      <c r="BQ63" s="49" t="str">
        <f t="shared" si="130"/>
        <v/>
      </c>
      <c r="BR63" s="49" t="str">
        <f t="shared" si="130"/>
        <v/>
      </c>
      <c r="BS63" s="49" t="str">
        <f t="shared" si="130"/>
        <v/>
      </c>
      <c r="BT63" s="49" t="str">
        <f t="shared" si="130"/>
        <v/>
      </c>
      <c r="BU63" s="49" t="str">
        <f t="shared" si="130"/>
        <v/>
      </c>
      <c r="BV63" s="49" t="str">
        <f t="shared" si="130"/>
        <v/>
      </c>
      <c r="BW63" s="49" t="str">
        <f t="shared" si="130"/>
        <v/>
      </c>
      <c r="BX63" s="49" t="str">
        <f t="shared" si="130"/>
        <v/>
      </c>
      <c r="BY63" s="49" t="str">
        <f t="shared" si="127"/>
        <v/>
      </c>
      <c r="BZ63" s="49" t="str">
        <f t="shared" si="127"/>
        <v/>
      </c>
      <c r="CA63" s="49" t="str">
        <f t="shared" si="127"/>
        <v/>
      </c>
      <c r="CB63" s="49" t="str">
        <f t="shared" si="127"/>
        <v/>
      </c>
      <c r="CC63" s="49" t="str">
        <f t="shared" si="127"/>
        <v/>
      </c>
      <c r="CD63" s="49" t="str">
        <f t="shared" si="127"/>
        <v/>
      </c>
      <c r="CE63" s="49" t="str">
        <f t="shared" si="127"/>
        <v/>
      </c>
      <c r="CF63" s="49" t="str">
        <f t="shared" si="127"/>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31"/>
        <v/>
      </c>
      <c r="CO63" s="49" t="str">
        <f t="shared" si="131"/>
        <v/>
      </c>
      <c r="CP63" s="49" t="str">
        <f t="shared" si="131"/>
        <v/>
      </c>
      <c r="CQ63" s="49" t="str">
        <f t="shared" si="131"/>
        <v/>
      </c>
      <c r="CR63" s="49" t="str">
        <f t="shared" si="131"/>
        <v/>
      </c>
      <c r="CS63" s="49" t="str">
        <f t="shared" si="131"/>
        <v/>
      </c>
      <c r="CT63" s="49" t="str">
        <f t="shared" si="131"/>
        <v/>
      </c>
      <c r="CU63" s="49" t="str">
        <f t="shared" si="131"/>
        <v/>
      </c>
      <c r="CV63" s="49" t="str">
        <f t="shared" si="131"/>
        <v/>
      </c>
      <c r="CW63" s="49" t="str">
        <f t="shared" si="131"/>
        <v/>
      </c>
      <c r="CX63" s="49" t="str">
        <f t="shared" si="131"/>
        <v/>
      </c>
      <c r="CY63" s="49" t="str">
        <f t="shared" si="131"/>
        <v/>
      </c>
      <c r="CZ63" s="49" t="str">
        <f t="shared" si="131"/>
        <v/>
      </c>
      <c r="DA63" s="49" t="str">
        <f t="shared" si="131"/>
        <v/>
      </c>
      <c r="DB63" s="49" t="str">
        <f t="shared" si="131"/>
        <v/>
      </c>
      <c r="DC63" s="49" t="str">
        <f t="shared" si="131"/>
        <v/>
      </c>
      <c r="DD63" s="49" t="str">
        <f t="shared" si="132"/>
        <v/>
      </c>
      <c r="DE63" s="49" t="str">
        <f t="shared" si="132"/>
        <v/>
      </c>
      <c r="DF63" s="49" t="str">
        <f t="shared" si="132"/>
        <v/>
      </c>
      <c r="DG63" s="49" t="str">
        <f t="shared" si="132"/>
        <v/>
      </c>
      <c r="DH63" s="49" t="str">
        <f t="shared" si="132"/>
        <v/>
      </c>
      <c r="DI63" s="49" t="str">
        <f t="shared" si="132"/>
        <v/>
      </c>
      <c r="DJ63" s="49" t="str">
        <f t="shared" si="132"/>
        <v/>
      </c>
      <c r="DK63" s="49" t="str">
        <f t="shared" si="132"/>
        <v/>
      </c>
      <c r="DL63" s="49" t="str">
        <f t="shared" si="132"/>
        <v/>
      </c>
      <c r="DM63" s="49" t="str">
        <f t="shared" si="132"/>
        <v/>
      </c>
      <c r="DN63" s="49" t="str">
        <f t="shared" si="132"/>
        <v/>
      </c>
      <c r="DO63" s="49" t="str">
        <f t="shared" si="132"/>
        <v/>
      </c>
      <c r="DP63" s="49" t="str">
        <f t="shared" si="132"/>
        <v/>
      </c>
      <c r="DQ63" s="49" t="str">
        <f t="shared" si="132"/>
        <v/>
      </c>
      <c r="DR63" s="49" t="str">
        <f t="shared" si="132"/>
        <v/>
      </c>
      <c r="DS63" s="49" t="str">
        <f t="shared" si="132"/>
        <v/>
      </c>
      <c r="DT63" s="49" t="str">
        <f t="shared" si="128"/>
        <v/>
      </c>
      <c r="DU63" s="49" t="str">
        <f t="shared" si="128"/>
        <v/>
      </c>
      <c r="DV63" s="49" t="str">
        <f t="shared" si="128"/>
        <v/>
      </c>
      <c r="DW63" s="49" t="str">
        <f t="shared" si="128"/>
        <v/>
      </c>
      <c r="DX63" s="49" t="str">
        <f t="shared" si="128"/>
        <v/>
      </c>
      <c r="DY63" s="49" t="str">
        <f t="shared" si="128"/>
        <v/>
      </c>
      <c r="DZ63" s="183" t="str">
        <f t="shared" si="35"/>
        <v/>
      </c>
      <c r="EA63" s="49" t="str">
        <f t="shared" si="125"/>
        <v/>
      </c>
      <c r="EB63" s="49" t="str">
        <f t="shared" si="125"/>
        <v/>
      </c>
      <c r="EC63" s="49" t="str">
        <f t="shared" si="125"/>
        <v/>
      </c>
      <c r="ED63" s="49" t="str">
        <f t="shared" si="125"/>
        <v/>
      </c>
      <c r="EE63" s="49" t="str">
        <f t="shared" si="125"/>
        <v/>
      </c>
      <c r="EF63" s="49" t="str">
        <f t="shared" si="125"/>
        <v/>
      </c>
      <c r="EG63" s="49" t="str">
        <f t="shared" si="125"/>
        <v/>
      </c>
      <c r="EH63" s="49" t="str">
        <f t="shared" si="125"/>
        <v/>
      </c>
      <c r="EI63" s="49" t="str">
        <f t="shared" si="125"/>
        <v/>
      </c>
      <c r="EJ63" s="49" t="str">
        <f t="shared" si="125"/>
        <v/>
      </c>
      <c r="EK63" s="49" t="str">
        <f t="shared" si="125"/>
        <v/>
      </c>
      <c r="EL63" s="49" t="str">
        <f t="shared" si="125"/>
        <v/>
      </c>
      <c r="EM63" s="49" t="str">
        <f t="shared" si="125"/>
        <v/>
      </c>
      <c r="EN63" s="49" t="str">
        <f t="shared" si="125"/>
        <v/>
      </c>
      <c r="EO63" s="49" t="str">
        <f t="shared" si="125"/>
        <v/>
      </c>
      <c r="EP63" s="49" t="str">
        <f t="shared" si="125"/>
        <v/>
      </c>
      <c r="EQ63" s="49" t="str">
        <f t="shared" si="126"/>
        <v/>
      </c>
      <c r="ER63" s="49" t="str">
        <f t="shared" si="126"/>
        <v/>
      </c>
      <c r="ES63" s="49" t="str">
        <f t="shared" si="126"/>
        <v/>
      </c>
      <c r="ET63" s="49" t="str">
        <f t="shared" si="126"/>
        <v/>
      </c>
      <c r="EU63" s="49" t="str">
        <f t="shared" si="126"/>
        <v/>
      </c>
      <c r="EV63" s="49" t="str">
        <f t="shared" si="126"/>
        <v/>
      </c>
      <c r="EW63" s="49" t="str">
        <f t="shared" si="126"/>
        <v/>
      </c>
      <c r="EX63" s="49" t="str">
        <f t="shared" si="126"/>
        <v/>
      </c>
      <c r="EY63" s="49" t="str">
        <f t="shared" si="126"/>
        <v/>
      </c>
      <c r="EZ63" s="49" t="str">
        <f t="shared" si="126"/>
        <v/>
      </c>
      <c r="FA63" s="49" t="str">
        <f t="shared" si="126"/>
        <v/>
      </c>
      <c r="FB63" s="49" t="str">
        <f t="shared" si="126"/>
        <v/>
      </c>
      <c r="FC63" s="49" t="str">
        <f t="shared" si="126"/>
        <v/>
      </c>
      <c r="FD63" s="49" t="str">
        <f t="shared" si="126"/>
        <v/>
      </c>
      <c r="FE63" s="49" t="str">
        <f t="shared" si="124"/>
        <v/>
      </c>
      <c r="FF63" s="49" t="str">
        <f t="shared" si="115"/>
        <v/>
      </c>
      <c r="FG63" s="49" t="str">
        <f t="shared" si="115"/>
        <v/>
      </c>
      <c r="FH63" s="49" t="str">
        <f t="shared" si="115"/>
        <v/>
      </c>
      <c r="FI63" s="49" t="str">
        <f t="shared" si="115"/>
        <v/>
      </c>
      <c r="FJ63" s="49" t="str">
        <f t="shared" si="115"/>
        <v/>
      </c>
      <c r="FK63" s="49" t="str">
        <f t="shared" si="115"/>
        <v/>
      </c>
      <c r="FL63" s="49" t="str">
        <f t="shared" si="115"/>
        <v/>
      </c>
      <c r="FM63" s="49" t="str">
        <f t="shared" si="115"/>
        <v/>
      </c>
      <c r="FN63" s="49" t="str">
        <f t="shared" si="115"/>
        <v/>
      </c>
      <c r="FO63" s="49" t="str">
        <f t="shared" si="115"/>
        <v/>
      </c>
      <c r="FP63" s="49" t="str">
        <f t="shared" si="115"/>
        <v/>
      </c>
      <c r="FQ63" s="49" t="str">
        <f t="shared" si="104"/>
        <v/>
      </c>
      <c r="FR63" s="49" t="str">
        <f t="shared" si="104"/>
        <v/>
      </c>
      <c r="FS63" s="49" t="str">
        <f t="shared" si="104"/>
        <v/>
      </c>
      <c r="FT63" s="49" t="str">
        <f t="shared" si="104"/>
        <v/>
      </c>
      <c r="FU63" s="49" t="str">
        <f t="shared" si="104"/>
        <v/>
      </c>
      <c r="FV63" s="49" t="str">
        <f t="shared" si="104"/>
        <v/>
      </c>
      <c r="FW63" s="49" t="str">
        <f t="shared" si="104"/>
        <v/>
      </c>
      <c r="FX63" s="49" t="str">
        <f t="shared" si="104"/>
        <v/>
      </c>
      <c r="FY63" s="49" t="str">
        <f t="shared" si="104"/>
        <v/>
      </c>
      <c r="FZ63" s="49" t="str">
        <f t="shared" si="104"/>
        <v/>
      </c>
      <c r="GA63" s="49" t="str">
        <f t="shared" si="104"/>
        <v/>
      </c>
      <c r="GB63" s="49" t="str">
        <f t="shared" si="104"/>
        <v/>
      </c>
      <c r="GC63" s="49" t="str">
        <f t="shared" si="104"/>
        <v/>
      </c>
      <c r="GD63" s="49" t="str">
        <f t="shared" si="104"/>
        <v/>
      </c>
      <c r="GE63" s="49" t="str">
        <f t="shared" si="104"/>
        <v/>
      </c>
      <c r="GF63" s="49" t="str">
        <f t="shared" si="104"/>
        <v/>
      </c>
      <c r="GG63" s="49" t="str">
        <f t="shared" si="105"/>
        <v/>
      </c>
      <c r="GH63" s="49" t="str">
        <f t="shared" si="105"/>
        <v/>
      </c>
      <c r="GI63" s="49" t="str">
        <f t="shared" si="105"/>
        <v/>
      </c>
      <c r="GJ63" s="49" t="str">
        <f t="shared" si="105"/>
        <v/>
      </c>
      <c r="GK63" s="49" t="str">
        <f t="shared" si="105"/>
        <v/>
      </c>
      <c r="GL63" s="49" t="str">
        <f t="shared" si="105"/>
        <v/>
      </c>
      <c r="GM63" s="49" t="str">
        <f t="shared" si="105"/>
        <v/>
      </c>
      <c r="GN63" s="49" t="str">
        <f t="shared" si="105"/>
        <v/>
      </c>
      <c r="GO63" s="49" t="str">
        <f t="shared" si="105"/>
        <v/>
      </c>
      <c r="GP63" s="49" t="str">
        <f t="shared" si="105"/>
        <v/>
      </c>
      <c r="GQ63" s="49" t="str">
        <f t="shared" si="105"/>
        <v/>
      </c>
      <c r="GR63" s="49" t="str">
        <f t="shared" si="105"/>
        <v/>
      </c>
      <c r="GS63" s="49" t="str">
        <f t="shared" si="105"/>
        <v/>
      </c>
      <c r="GT63" s="49" t="str">
        <f t="shared" si="105"/>
        <v/>
      </c>
      <c r="GU63" s="49" t="str">
        <f t="shared" si="105"/>
        <v/>
      </c>
      <c r="GV63" s="49" t="str">
        <f t="shared" si="105"/>
        <v/>
      </c>
      <c r="GW63" s="49" t="str">
        <f t="shared" si="106"/>
        <v/>
      </c>
      <c r="GX63" s="49" t="str">
        <f t="shared" si="106"/>
        <v/>
      </c>
      <c r="GY63" s="49" t="str">
        <f t="shared" si="106"/>
        <v/>
      </c>
      <c r="GZ63" s="49" t="str">
        <f t="shared" si="106"/>
        <v/>
      </c>
      <c r="HA63" s="49" t="str">
        <f t="shared" si="106"/>
        <v/>
      </c>
      <c r="HB63" s="49" t="str">
        <f t="shared" si="106"/>
        <v/>
      </c>
      <c r="HC63" s="49" t="str">
        <f t="shared" si="106"/>
        <v/>
      </c>
      <c r="HD63" s="49" t="str">
        <f t="shared" si="106"/>
        <v/>
      </c>
      <c r="HE63" s="49" t="str">
        <f t="shared" si="106"/>
        <v/>
      </c>
      <c r="HF63" s="49" t="str">
        <f t="shared" si="106"/>
        <v/>
      </c>
      <c r="HG63" s="49" t="str">
        <f t="shared" si="106"/>
        <v/>
      </c>
      <c r="HH63" s="49" t="str">
        <f t="shared" si="106"/>
        <v/>
      </c>
      <c r="HI63" s="49" t="str">
        <f t="shared" si="106"/>
        <v/>
      </c>
      <c r="HJ63" s="49" t="str">
        <f t="shared" si="106"/>
        <v/>
      </c>
      <c r="HK63" s="49" t="str">
        <f t="shared" si="106"/>
        <v/>
      </c>
      <c r="HL63" s="49" t="str">
        <f t="shared" si="106"/>
        <v/>
      </c>
      <c r="HM63" s="49" t="str">
        <f t="shared" si="107"/>
        <v/>
      </c>
      <c r="HN63" s="49" t="str">
        <f t="shared" si="107"/>
        <v/>
      </c>
      <c r="HO63" s="49" t="str">
        <f t="shared" si="107"/>
        <v/>
      </c>
      <c r="HP63" s="49" t="str">
        <f t="shared" si="75"/>
        <v/>
      </c>
      <c r="HQ63" s="49" t="str">
        <f t="shared" si="75"/>
        <v/>
      </c>
      <c r="HR63" s="49" t="str">
        <f t="shared" si="44"/>
        <v/>
      </c>
      <c r="HS63" s="49" t="str">
        <f t="shared" si="16"/>
        <v/>
      </c>
      <c r="HT63" s="49" t="str">
        <f t="shared" si="16"/>
        <v/>
      </c>
      <c r="HU63" s="49" t="str">
        <f t="shared" si="16"/>
        <v/>
      </c>
      <c r="HV63" s="49" t="str">
        <f t="shared" si="16"/>
        <v/>
      </c>
      <c r="HW63" s="169" t="e">
        <f t="shared" si="102"/>
        <v>#N/A</v>
      </c>
      <c r="HX63" s="169" t="e">
        <f t="shared" si="102"/>
        <v>#N/A</v>
      </c>
      <c r="HY63" s="169" t="e">
        <f t="shared" si="102"/>
        <v>#N/A</v>
      </c>
      <c r="HZ63" s="169" t="e">
        <f t="shared" si="102"/>
        <v>#N/A</v>
      </c>
      <c r="IA63" s="169" t="e">
        <f t="shared" si="102"/>
        <v>#N/A</v>
      </c>
      <c r="IB63" s="169" t="e">
        <f t="shared" si="102"/>
        <v>#N/A</v>
      </c>
      <c r="IC63" s="169" t="e">
        <f t="shared" si="102"/>
        <v>#N/A</v>
      </c>
      <c r="ID63" s="169" t="e">
        <f t="shared" si="102"/>
        <v>#N/A</v>
      </c>
      <c r="IE63" s="169" t="e">
        <f t="shared" si="102"/>
        <v>#N/A</v>
      </c>
      <c r="IF63" s="169" t="e">
        <f t="shared" si="102"/>
        <v>#N/A</v>
      </c>
      <c r="IG63" s="169" t="e">
        <f t="shared" si="102"/>
        <v>#N/A</v>
      </c>
      <c r="IH63" s="169" t="e">
        <f t="shared" si="102"/>
        <v>#N/A</v>
      </c>
      <c r="II63" s="169" t="e">
        <f t="shared" si="102"/>
        <v>#N/A</v>
      </c>
      <c r="IJ63" s="169" t="e">
        <f t="shared" si="102"/>
        <v>#N/A</v>
      </c>
      <c r="IK63" s="169" t="e">
        <f t="shared" si="102"/>
        <v>#N/A</v>
      </c>
      <c r="IL63" s="169" t="e">
        <f t="shared" si="102"/>
        <v>#N/A</v>
      </c>
      <c r="IM63" s="169" t="e">
        <f t="shared" ref="IA63:IP78" si="134">IF(ISNONTEXT($R63),_xlfn.NORM.DIST(AT63,$N63,$R63,FALSE),NA())</f>
        <v>#N/A</v>
      </c>
      <c r="IN63" s="169" t="e">
        <f t="shared" si="134"/>
        <v>#N/A</v>
      </c>
      <c r="IO63" s="169" t="e">
        <f t="shared" si="134"/>
        <v>#N/A</v>
      </c>
      <c r="IP63" s="169" t="e">
        <f t="shared" si="108"/>
        <v>#N/A</v>
      </c>
      <c r="IQ63" s="169" t="e">
        <f t="shared" si="108"/>
        <v>#N/A</v>
      </c>
      <c r="IR63" s="169" t="e">
        <f t="shared" si="108"/>
        <v>#N/A</v>
      </c>
      <c r="IS63" s="169" t="e">
        <f t="shared" si="108"/>
        <v>#N/A</v>
      </c>
      <c r="IT63" s="169" t="e">
        <f t="shared" si="108"/>
        <v>#N/A</v>
      </c>
      <c r="IU63" s="169" t="e">
        <f t="shared" si="108"/>
        <v>#N/A</v>
      </c>
      <c r="IV63" s="169" t="e">
        <f t="shared" si="108"/>
        <v>#N/A</v>
      </c>
      <c r="IW63" s="169" t="e">
        <f t="shared" si="108"/>
        <v>#N/A</v>
      </c>
      <c r="IX63" s="169" t="e">
        <f t="shared" si="108"/>
        <v>#N/A</v>
      </c>
      <c r="IY63" s="169" t="e">
        <f t="shared" si="108"/>
        <v>#N/A</v>
      </c>
      <c r="IZ63" s="169" t="e">
        <f t="shared" si="108"/>
        <v>#N/A</v>
      </c>
      <c r="JA63" s="169" t="e">
        <f t="shared" si="108"/>
        <v>#N/A</v>
      </c>
      <c r="JB63" s="169" t="e">
        <f t="shared" si="108"/>
        <v>#N/A</v>
      </c>
      <c r="JC63" s="169" t="e">
        <f t="shared" si="108"/>
        <v>#N/A</v>
      </c>
      <c r="JD63" s="169" t="e">
        <f t="shared" si="108"/>
        <v>#N/A</v>
      </c>
      <c r="JE63" s="169" t="e">
        <f t="shared" si="116"/>
        <v>#N/A</v>
      </c>
      <c r="JF63" s="169" t="e">
        <f t="shared" si="116"/>
        <v>#N/A</v>
      </c>
      <c r="JG63" s="169" t="e">
        <f t="shared" si="116"/>
        <v>#N/A</v>
      </c>
      <c r="JH63" s="169" t="e">
        <f t="shared" si="116"/>
        <v>#N/A</v>
      </c>
      <c r="JI63" s="169" t="e">
        <f t="shared" si="116"/>
        <v>#N/A</v>
      </c>
      <c r="JJ63" s="169" t="e">
        <f t="shared" si="116"/>
        <v>#N/A</v>
      </c>
      <c r="JK63" s="169" t="e">
        <f t="shared" si="116"/>
        <v>#N/A</v>
      </c>
      <c r="JL63" s="169" t="e">
        <f t="shared" si="116"/>
        <v>#N/A</v>
      </c>
      <c r="JM63" s="169" t="e">
        <f t="shared" si="116"/>
        <v>#N/A</v>
      </c>
      <c r="JN63" s="169" t="e">
        <f t="shared" si="116"/>
        <v>#N/A</v>
      </c>
      <c r="JO63" s="169" t="e">
        <f t="shared" si="116"/>
        <v>#N/A</v>
      </c>
      <c r="JP63" s="169" t="e">
        <f t="shared" si="116"/>
        <v>#N/A</v>
      </c>
      <c r="JQ63" s="169" t="e">
        <f t="shared" si="116"/>
        <v>#N/A</v>
      </c>
      <c r="JR63" s="169" t="e">
        <f t="shared" si="116"/>
        <v>#N/A</v>
      </c>
      <c r="JS63" s="169" t="e">
        <f t="shared" si="116"/>
        <v>#N/A</v>
      </c>
      <c r="JT63" s="169" t="e">
        <f t="shared" si="109"/>
        <v>#N/A</v>
      </c>
      <c r="JU63" s="169" t="e">
        <f t="shared" si="109"/>
        <v>#N/A</v>
      </c>
      <c r="JV63" s="169" t="e">
        <f t="shared" si="109"/>
        <v>#N/A</v>
      </c>
      <c r="JW63" s="169" t="e">
        <f t="shared" si="109"/>
        <v>#N/A</v>
      </c>
      <c r="JX63" s="169" t="e">
        <f t="shared" si="109"/>
        <v>#N/A</v>
      </c>
      <c r="JY63" s="169" t="e">
        <f t="shared" si="109"/>
        <v>#N/A</v>
      </c>
      <c r="JZ63" s="169" t="e">
        <f t="shared" si="109"/>
        <v>#N/A</v>
      </c>
      <c r="KA63" s="169" t="e">
        <f t="shared" si="109"/>
        <v>#N/A</v>
      </c>
      <c r="KB63" s="169" t="e">
        <f t="shared" si="109"/>
        <v>#N/A</v>
      </c>
      <c r="KC63" s="169" t="e">
        <f t="shared" si="109"/>
        <v>#N/A</v>
      </c>
      <c r="KD63" s="169" t="e">
        <f t="shared" si="109"/>
        <v>#N/A</v>
      </c>
      <c r="KE63" s="169" t="e">
        <f t="shared" si="109"/>
        <v>#N/A</v>
      </c>
      <c r="KF63" s="169" t="e">
        <f t="shared" si="109"/>
        <v>#N/A</v>
      </c>
      <c r="KG63" s="169" t="e">
        <f t="shared" si="109"/>
        <v>#N/A</v>
      </c>
      <c r="KH63" s="169" t="e">
        <f t="shared" si="109"/>
        <v>#N/A</v>
      </c>
      <c r="KI63" s="169" t="e">
        <f t="shared" si="109"/>
        <v>#N/A</v>
      </c>
      <c r="KJ63" s="169" t="e">
        <f t="shared" si="117"/>
        <v>#N/A</v>
      </c>
      <c r="KK63" s="169" t="e">
        <f t="shared" si="117"/>
        <v>#N/A</v>
      </c>
      <c r="KL63" s="169" t="e">
        <f t="shared" si="117"/>
        <v>#N/A</v>
      </c>
      <c r="KM63" s="169" t="e">
        <f t="shared" si="117"/>
        <v>#N/A</v>
      </c>
      <c r="KN63" s="169" t="e">
        <f t="shared" si="117"/>
        <v>#N/A</v>
      </c>
      <c r="KO63" s="169" t="e">
        <f t="shared" si="117"/>
        <v>#N/A</v>
      </c>
      <c r="KP63" s="169" t="e">
        <f t="shared" si="117"/>
        <v>#N/A</v>
      </c>
      <c r="KQ63" s="169" t="e">
        <f t="shared" si="117"/>
        <v>#N/A</v>
      </c>
      <c r="KR63" s="169" t="e">
        <f t="shared" si="117"/>
        <v>#N/A</v>
      </c>
      <c r="KS63" s="169" t="e">
        <f t="shared" si="117"/>
        <v>#N/A</v>
      </c>
      <c r="KT63" s="169" t="e">
        <f t="shared" si="117"/>
        <v>#N/A</v>
      </c>
      <c r="KU63" s="169" t="e">
        <f t="shared" si="117"/>
        <v>#N/A</v>
      </c>
      <c r="KV63" s="169" t="e">
        <f t="shared" si="117"/>
        <v>#N/A</v>
      </c>
      <c r="KW63" s="169" t="e">
        <f t="shared" si="117"/>
        <v>#N/A</v>
      </c>
      <c r="KX63" s="169" t="e">
        <f t="shared" si="117"/>
        <v>#N/A</v>
      </c>
      <c r="KY63" s="169" t="e">
        <f t="shared" si="117"/>
        <v>#N/A</v>
      </c>
      <c r="KZ63" s="169" t="e">
        <f t="shared" si="110"/>
        <v>#N/A</v>
      </c>
      <c r="LA63" s="169" t="e">
        <f t="shared" si="110"/>
        <v>#N/A</v>
      </c>
      <c r="LB63" s="169" t="e">
        <f t="shared" si="110"/>
        <v>#N/A</v>
      </c>
      <c r="LC63" s="169" t="e">
        <f t="shared" si="110"/>
        <v>#N/A</v>
      </c>
      <c r="LD63" s="169" t="e">
        <f t="shared" si="110"/>
        <v>#N/A</v>
      </c>
      <c r="LE63" s="169" t="e">
        <f t="shared" si="110"/>
        <v>#N/A</v>
      </c>
      <c r="LF63" s="169" t="e">
        <f t="shared" si="110"/>
        <v>#N/A</v>
      </c>
      <c r="LG63" s="169" t="e">
        <f t="shared" si="110"/>
        <v>#N/A</v>
      </c>
      <c r="LH63" s="169" t="e">
        <f t="shared" si="110"/>
        <v>#N/A</v>
      </c>
      <c r="LI63" s="169" t="e">
        <f t="shared" si="110"/>
        <v>#N/A</v>
      </c>
      <c r="LJ63" s="169" t="e">
        <f t="shared" si="110"/>
        <v>#N/A</v>
      </c>
      <c r="LK63" s="169" t="e">
        <f t="shared" si="110"/>
        <v>#N/A</v>
      </c>
      <c r="LL63" s="169" t="e">
        <f t="shared" si="110"/>
        <v>#N/A</v>
      </c>
      <c r="LM63" s="169" t="e">
        <f t="shared" si="110"/>
        <v>#N/A</v>
      </c>
      <c r="LN63" s="169" t="e">
        <f t="shared" si="110"/>
        <v>#N/A</v>
      </c>
      <c r="LO63" s="169" t="e">
        <f t="shared" si="118"/>
        <v>#N/A</v>
      </c>
      <c r="LP63" s="169" t="e">
        <f t="shared" si="118"/>
        <v>#N/A</v>
      </c>
      <c r="LQ63" s="169" t="e">
        <f t="shared" si="119"/>
        <v>#N/A</v>
      </c>
      <c r="LR63" s="169" t="e">
        <f t="shared" si="119"/>
        <v>#N/A</v>
      </c>
      <c r="LS63" s="169" t="e">
        <f t="shared" si="119"/>
        <v>#N/A</v>
      </c>
      <c r="LT63" s="169" t="e">
        <f t="shared" si="119"/>
        <v>#N/A</v>
      </c>
      <c r="LU63" s="169" t="e">
        <f t="shared" si="119"/>
        <v>#N/A</v>
      </c>
      <c r="LV63" s="169" t="e">
        <f t="shared" si="119"/>
        <v>#N/A</v>
      </c>
      <c r="LW63" s="169" t="e">
        <f t="shared" si="119"/>
        <v>#N/A</v>
      </c>
      <c r="LX63" s="169" t="e">
        <f t="shared" si="119"/>
        <v>#N/A</v>
      </c>
      <c r="LY63" s="169" t="e">
        <f t="shared" si="119"/>
        <v>#N/A</v>
      </c>
      <c r="LZ63" s="169" t="e">
        <f t="shared" si="119"/>
        <v>#N/A</v>
      </c>
      <c r="MA63" s="169" t="e">
        <f t="shared" si="119"/>
        <v>#N/A</v>
      </c>
      <c r="MB63" s="169" t="e">
        <f t="shared" si="119"/>
        <v>#N/A</v>
      </c>
      <c r="MC63" s="169" t="e">
        <f t="shared" si="119"/>
        <v>#N/A</v>
      </c>
      <c r="MD63" s="169" t="e">
        <f t="shared" si="119"/>
        <v>#N/A</v>
      </c>
      <c r="ME63" s="169" t="e">
        <f t="shared" si="119"/>
        <v>#N/A</v>
      </c>
      <c r="MF63" s="169" t="e">
        <f t="shared" si="111"/>
        <v>#N/A</v>
      </c>
      <c r="MG63" s="169" t="e">
        <f t="shared" si="111"/>
        <v>#N/A</v>
      </c>
      <c r="MH63" s="169" t="e">
        <f t="shared" si="111"/>
        <v>#N/A</v>
      </c>
      <c r="MI63" s="169" t="e">
        <f t="shared" si="111"/>
        <v>#N/A</v>
      </c>
      <c r="MJ63" s="169" t="e">
        <f t="shared" si="111"/>
        <v>#N/A</v>
      </c>
      <c r="MK63" s="169" t="e">
        <f t="shared" si="111"/>
        <v>#N/A</v>
      </c>
      <c r="ML63" s="169" t="e">
        <f t="shared" si="111"/>
        <v>#N/A</v>
      </c>
      <c r="MM63" s="169" t="e">
        <f t="shared" si="111"/>
        <v>#N/A</v>
      </c>
      <c r="MN63" s="169" t="e">
        <f t="shared" si="111"/>
        <v>#N/A</v>
      </c>
      <c r="MO63" s="169" t="e">
        <f t="shared" si="111"/>
        <v>#N/A</v>
      </c>
      <c r="MP63" s="169" t="e">
        <f t="shared" si="111"/>
        <v>#N/A</v>
      </c>
      <c r="MQ63" s="169" t="e">
        <f t="shared" si="111"/>
        <v>#N/A</v>
      </c>
      <c r="MR63" s="169" t="e">
        <f t="shared" si="111"/>
        <v>#N/A</v>
      </c>
      <c r="MS63" s="169" t="e">
        <f t="shared" si="111"/>
        <v>#N/A</v>
      </c>
      <c r="MT63" s="169" t="e">
        <f t="shared" si="111"/>
        <v>#N/A</v>
      </c>
      <c r="MU63" s="169" t="e">
        <f t="shared" si="111"/>
        <v>#N/A</v>
      </c>
      <c r="MV63" s="169" t="e">
        <f t="shared" si="120"/>
        <v>#N/A</v>
      </c>
      <c r="MW63" s="169" t="e">
        <f t="shared" si="120"/>
        <v>#N/A</v>
      </c>
      <c r="MX63" s="169" t="e">
        <f t="shared" si="120"/>
        <v>#N/A</v>
      </c>
      <c r="MY63" s="169" t="e">
        <f t="shared" si="120"/>
        <v>#N/A</v>
      </c>
      <c r="MZ63" s="169" t="e">
        <f t="shared" si="120"/>
        <v>#N/A</v>
      </c>
      <c r="NA63" s="169" t="e">
        <f t="shared" si="120"/>
        <v>#N/A</v>
      </c>
      <c r="NB63" s="169" t="e">
        <f t="shared" si="120"/>
        <v>#N/A</v>
      </c>
      <c r="NC63" s="169" t="e">
        <f t="shared" si="120"/>
        <v>#N/A</v>
      </c>
      <c r="ND63" s="169" t="e">
        <f t="shared" si="120"/>
        <v>#N/A</v>
      </c>
      <c r="NE63" s="169" t="e">
        <f t="shared" si="120"/>
        <v>#N/A</v>
      </c>
      <c r="NF63" s="169" t="e">
        <f t="shared" si="120"/>
        <v>#N/A</v>
      </c>
      <c r="NG63" s="169" t="e">
        <f t="shared" si="120"/>
        <v>#N/A</v>
      </c>
      <c r="NH63" s="169" t="e">
        <f t="shared" si="120"/>
        <v>#N/A</v>
      </c>
      <c r="NI63" s="169" t="e">
        <f t="shared" si="120"/>
        <v>#N/A</v>
      </c>
      <c r="NJ63" s="169" t="e">
        <f t="shared" si="120"/>
        <v>#N/A</v>
      </c>
      <c r="NK63" s="169" t="e">
        <f t="shared" si="120"/>
        <v>#N/A</v>
      </c>
      <c r="NL63" s="169" t="e">
        <f t="shared" si="112"/>
        <v>#N/A</v>
      </c>
      <c r="NM63" s="169" t="e">
        <f t="shared" si="112"/>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21"/>
        <v>#N/A</v>
      </c>
      <c r="OB63" s="169" t="e">
        <f t="shared" si="121"/>
        <v>#N/A</v>
      </c>
      <c r="OC63" s="169" t="e">
        <f t="shared" si="122"/>
        <v>#N/A</v>
      </c>
      <c r="OD63" s="169" t="e">
        <f t="shared" si="122"/>
        <v>#N/A</v>
      </c>
      <c r="OE63" s="169" t="e">
        <f t="shared" si="122"/>
        <v>#N/A</v>
      </c>
      <c r="OF63" s="169" t="e">
        <f t="shared" si="122"/>
        <v>#N/A</v>
      </c>
      <c r="OG63" s="169" t="e">
        <f t="shared" si="122"/>
        <v>#N/A</v>
      </c>
      <c r="OH63" s="169" t="e">
        <f t="shared" si="122"/>
        <v>#N/A</v>
      </c>
      <c r="OI63" s="169" t="e">
        <f t="shared" si="122"/>
        <v>#N/A</v>
      </c>
      <c r="OJ63" s="169" t="e">
        <f t="shared" si="122"/>
        <v>#N/A</v>
      </c>
      <c r="OK63" s="169" t="e">
        <f t="shared" si="122"/>
        <v>#N/A</v>
      </c>
      <c r="OL63" s="169" t="e">
        <f t="shared" si="122"/>
        <v>#N/A</v>
      </c>
      <c r="OM63" s="169" t="e">
        <f t="shared" si="122"/>
        <v>#N/A</v>
      </c>
      <c r="ON63" s="169" t="e">
        <f t="shared" si="122"/>
        <v>#N/A</v>
      </c>
      <c r="OO63" s="169" t="e">
        <f t="shared" si="122"/>
        <v>#N/A</v>
      </c>
      <c r="OP63" s="169" t="e">
        <f t="shared" si="122"/>
        <v>#N/A</v>
      </c>
      <c r="OQ63" s="169" t="e">
        <f t="shared" si="122"/>
        <v>#N/A</v>
      </c>
      <c r="OR63" s="169" t="e">
        <f t="shared" si="113"/>
        <v>#N/A</v>
      </c>
      <c r="OS63" s="169" t="e">
        <f t="shared" si="113"/>
        <v>#N/A</v>
      </c>
      <c r="OT63" s="169" t="e">
        <f t="shared" si="113"/>
        <v>#N/A</v>
      </c>
      <c r="OU63" s="169" t="e">
        <f t="shared" si="113"/>
        <v>#N/A</v>
      </c>
      <c r="OV63" s="169" t="e">
        <f t="shared" si="113"/>
        <v>#N/A</v>
      </c>
      <c r="OW63" s="169" t="e">
        <f t="shared" si="113"/>
        <v>#N/A</v>
      </c>
      <c r="OX63" s="169" t="e">
        <f t="shared" si="113"/>
        <v>#N/A</v>
      </c>
      <c r="OY63" s="169" t="e">
        <f t="shared" si="113"/>
        <v>#N/A</v>
      </c>
      <c r="OZ63" s="169" t="e">
        <f t="shared" si="113"/>
        <v>#N/A</v>
      </c>
      <c r="PA63" s="169" t="e">
        <f t="shared" si="113"/>
        <v>#N/A</v>
      </c>
      <c r="PB63" s="169" t="e">
        <f t="shared" si="113"/>
        <v>#N/A</v>
      </c>
      <c r="PC63" s="169" t="e">
        <f t="shared" si="113"/>
        <v>#N/A</v>
      </c>
      <c r="PD63" s="169" t="e">
        <f t="shared" si="113"/>
        <v>#N/A</v>
      </c>
      <c r="PE63" s="169" t="e">
        <f t="shared" si="113"/>
        <v>#N/A</v>
      </c>
      <c r="PF63" s="169" t="e">
        <f t="shared" si="113"/>
        <v>#N/A</v>
      </c>
      <c r="PG63" s="169" t="e">
        <f t="shared" si="113"/>
        <v>#N/A</v>
      </c>
      <c r="PH63" s="169" t="e">
        <f t="shared" si="123"/>
        <v>#N/A</v>
      </c>
      <c r="PI63" s="169" t="e">
        <f t="shared" si="123"/>
        <v>#N/A</v>
      </c>
      <c r="PJ63" s="169" t="e">
        <f t="shared" si="123"/>
        <v>#N/A</v>
      </c>
      <c r="PK63" s="169" t="e">
        <f t="shared" si="123"/>
        <v>#N/A</v>
      </c>
      <c r="PL63" s="169" t="e">
        <f t="shared" si="123"/>
        <v>#N/A</v>
      </c>
      <c r="PM63" s="169" t="e">
        <f t="shared" si="123"/>
        <v>#N/A</v>
      </c>
      <c r="PN63" s="169" t="e">
        <f t="shared" si="123"/>
        <v>#N/A</v>
      </c>
      <c r="PO63" s="169" t="e">
        <f t="shared" si="123"/>
        <v>#N/A</v>
      </c>
    </row>
    <row r="64" spans="1:431" hidden="1" x14ac:dyDescent="0.75">
      <c r="A64" s="390"/>
      <c r="B64" s="396" t="str">
        <f>IF($R64="","",ROUND(_xlfn.NORM.INV(ABS(VLOOKUP($T$1,VLookups!$A$43:$B$44,2,FALSE)-B$2),$N64,$R64),0))</f>
        <v/>
      </c>
      <c r="C64" s="403" t="str">
        <f>IF(OR(D63="",B64=""),"",WORKDAY(C63,B63,$B$109:$B$148))</f>
        <v/>
      </c>
      <c r="D64" s="404" t="str">
        <f>IFERROR(IF(B64="","",WORKDAY(C64,B64-1,$B$109:$B$148)),"")</f>
        <v/>
      </c>
      <c r="E64" s="109"/>
      <c r="F64" s="117"/>
      <c r="G64" s="122" t="str">
        <f t="shared" si="30"/>
        <v/>
      </c>
      <c r="H64" s="95"/>
      <c r="I64" s="122" t="str">
        <f t="shared" si="31"/>
        <v/>
      </c>
      <c r="J64" s="117"/>
      <c r="K64" s="110"/>
      <c r="L64" s="124" t="str">
        <f t="shared" si="0"/>
        <v/>
      </c>
      <c r="M64" s="124" t="str">
        <f t="shared" si="1"/>
        <v/>
      </c>
      <c r="N64" s="73" t="str">
        <f t="shared" si="32"/>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33"/>
        <v/>
      </c>
      <c r="AN64" s="49" t="str">
        <f t="shared" si="133"/>
        <v/>
      </c>
      <c r="AO64" s="49" t="str">
        <f t="shared" si="133"/>
        <v/>
      </c>
      <c r="AP64" s="49" t="str">
        <f t="shared" si="133"/>
        <v/>
      </c>
      <c r="AQ64" s="49" t="str">
        <f t="shared" si="133"/>
        <v/>
      </c>
      <c r="AR64" s="49" t="str">
        <f t="shared" si="133"/>
        <v/>
      </c>
      <c r="AS64" s="49" t="str">
        <f t="shared" si="133"/>
        <v/>
      </c>
      <c r="AT64" s="49" t="str">
        <f t="shared" si="129"/>
        <v/>
      </c>
      <c r="AU64" s="49" t="str">
        <f t="shared" si="129"/>
        <v/>
      </c>
      <c r="AV64" s="49" t="str">
        <f t="shared" si="129"/>
        <v/>
      </c>
      <c r="AW64" s="49" t="str">
        <f t="shared" si="129"/>
        <v/>
      </c>
      <c r="AX64" s="49" t="str">
        <f t="shared" si="129"/>
        <v/>
      </c>
      <c r="AY64" s="49" t="str">
        <f t="shared" si="129"/>
        <v/>
      </c>
      <c r="AZ64" s="49" t="str">
        <f t="shared" si="129"/>
        <v/>
      </c>
      <c r="BA64" s="49" t="str">
        <f t="shared" si="129"/>
        <v/>
      </c>
      <c r="BB64" s="49" t="str">
        <f t="shared" si="129"/>
        <v/>
      </c>
      <c r="BC64" s="49" t="str">
        <f t="shared" si="129"/>
        <v/>
      </c>
      <c r="BD64" s="49" t="str">
        <f t="shared" si="129"/>
        <v/>
      </c>
      <c r="BE64" s="49" t="str">
        <f t="shared" si="129"/>
        <v/>
      </c>
      <c r="BF64" s="49" t="str">
        <f t="shared" si="129"/>
        <v/>
      </c>
      <c r="BG64" s="49" t="str">
        <f t="shared" si="129"/>
        <v/>
      </c>
      <c r="BH64" s="49" t="str">
        <f t="shared" si="129"/>
        <v/>
      </c>
      <c r="BI64" s="49" t="str">
        <f t="shared" si="130"/>
        <v/>
      </c>
      <c r="BJ64" s="49" t="str">
        <f t="shared" si="130"/>
        <v/>
      </c>
      <c r="BK64" s="49" t="str">
        <f t="shared" si="130"/>
        <v/>
      </c>
      <c r="BL64" s="49" t="str">
        <f t="shared" si="130"/>
        <v/>
      </c>
      <c r="BM64" s="49" t="str">
        <f t="shared" si="130"/>
        <v/>
      </c>
      <c r="BN64" s="49" t="str">
        <f t="shared" si="130"/>
        <v/>
      </c>
      <c r="BO64" s="49" t="str">
        <f t="shared" si="130"/>
        <v/>
      </c>
      <c r="BP64" s="49" t="str">
        <f t="shared" si="130"/>
        <v/>
      </c>
      <c r="BQ64" s="49" t="str">
        <f t="shared" si="130"/>
        <v/>
      </c>
      <c r="BR64" s="49" t="str">
        <f t="shared" si="130"/>
        <v/>
      </c>
      <c r="BS64" s="49" t="str">
        <f t="shared" si="130"/>
        <v/>
      </c>
      <c r="BT64" s="49" t="str">
        <f t="shared" si="130"/>
        <v/>
      </c>
      <c r="BU64" s="49" t="str">
        <f t="shared" si="130"/>
        <v/>
      </c>
      <c r="BV64" s="49" t="str">
        <f t="shared" si="130"/>
        <v/>
      </c>
      <c r="BW64" s="49" t="str">
        <f t="shared" si="130"/>
        <v/>
      </c>
      <c r="BX64" s="49" t="str">
        <f t="shared" si="130"/>
        <v/>
      </c>
      <c r="BY64" s="49" t="str">
        <f t="shared" si="127"/>
        <v/>
      </c>
      <c r="BZ64" s="49" t="str">
        <f t="shared" si="127"/>
        <v/>
      </c>
      <c r="CA64" s="49" t="str">
        <f t="shared" si="127"/>
        <v/>
      </c>
      <c r="CB64" s="49" t="str">
        <f t="shared" si="127"/>
        <v/>
      </c>
      <c r="CC64" s="49" t="str">
        <f t="shared" si="127"/>
        <v/>
      </c>
      <c r="CD64" s="49" t="str">
        <f t="shared" si="127"/>
        <v/>
      </c>
      <c r="CE64" s="49" t="str">
        <f t="shared" si="127"/>
        <v/>
      </c>
      <c r="CF64" s="49" t="str">
        <f t="shared" si="127"/>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31"/>
        <v/>
      </c>
      <c r="CO64" s="49" t="str">
        <f t="shared" si="131"/>
        <v/>
      </c>
      <c r="CP64" s="49" t="str">
        <f t="shared" si="131"/>
        <v/>
      </c>
      <c r="CQ64" s="49" t="str">
        <f t="shared" si="131"/>
        <v/>
      </c>
      <c r="CR64" s="49" t="str">
        <f t="shared" si="131"/>
        <v/>
      </c>
      <c r="CS64" s="49" t="str">
        <f t="shared" si="131"/>
        <v/>
      </c>
      <c r="CT64" s="49" t="str">
        <f t="shared" si="131"/>
        <v/>
      </c>
      <c r="CU64" s="49" t="str">
        <f t="shared" si="131"/>
        <v/>
      </c>
      <c r="CV64" s="49" t="str">
        <f t="shared" si="131"/>
        <v/>
      </c>
      <c r="CW64" s="49" t="str">
        <f t="shared" si="131"/>
        <v/>
      </c>
      <c r="CX64" s="49" t="str">
        <f t="shared" si="131"/>
        <v/>
      </c>
      <c r="CY64" s="49" t="str">
        <f t="shared" si="131"/>
        <v/>
      </c>
      <c r="CZ64" s="49" t="str">
        <f t="shared" si="131"/>
        <v/>
      </c>
      <c r="DA64" s="49" t="str">
        <f t="shared" si="131"/>
        <v/>
      </c>
      <c r="DB64" s="49" t="str">
        <f t="shared" si="131"/>
        <v/>
      </c>
      <c r="DC64" s="49" t="str">
        <f t="shared" si="131"/>
        <v/>
      </c>
      <c r="DD64" s="49" t="str">
        <f t="shared" si="132"/>
        <v/>
      </c>
      <c r="DE64" s="49" t="str">
        <f t="shared" si="132"/>
        <v/>
      </c>
      <c r="DF64" s="49" t="str">
        <f t="shared" si="132"/>
        <v/>
      </c>
      <c r="DG64" s="49" t="str">
        <f t="shared" si="132"/>
        <v/>
      </c>
      <c r="DH64" s="49" t="str">
        <f t="shared" si="132"/>
        <v/>
      </c>
      <c r="DI64" s="49" t="str">
        <f t="shared" si="132"/>
        <v/>
      </c>
      <c r="DJ64" s="49" t="str">
        <f t="shared" si="132"/>
        <v/>
      </c>
      <c r="DK64" s="49" t="str">
        <f t="shared" si="132"/>
        <v/>
      </c>
      <c r="DL64" s="49" t="str">
        <f t="shared" si="132"/>
        <v/>
      </c>
      <c r="DM64" s="49" t="str">
        <f t="shared" si="132"/>
        <v/>
      </c>
      <c r="DN64" s="49" t="str">
        <f t="shared" si="132"/>
        <v/>
      </c>
      <c r="DO64" s="49" t="str">
        <f t="shared" si="132"/>
        <v/>
      </c>
      <c r="DP64" s="49" t="str">
        <f t="shared" si="132"/>
        <v/>
      </c>
      <c r="DQ64" s="49" t="str">
        <f t="shared" si="132"/>
        <v/>
      </c>
      <c r="DR64" s="49" t="str">
        <f t="shared" si="132"/>
        <v/>
      </c>
      <c r="DS64" s="49" t="str">
        <f t="shared" si="132"/>
        <v/>
      </c>
      <c r="DT64" s="49" t="str">
        <f t="shared" si="128"/>
        <v/>
      </c>
      <c r="DU64" s="49" t="str">
        <f t="shared" si="128"/>
        <v/>
      </c>
      <c r="DV64" s="49" t="str">
        <f t="shared" si="128"/>
        <v/>
      </c>
      <c r="DW64" s="49" t="str">
        <f t="shared" si="128"/>
        <v/>
      </c>
      <c r="DX64" s="49" t="str">
        <f t="shared" si="128"/>
        <v/>
      </c>
      <c r="DY64" s="49" t="str">
        <f t="shared" si="128"/>
        <v/>
      </c>
      <c r="DZ64" s="183" t="str">
        <f t="shared" si="35"/>
        <v/>
      </c>
      <c r="EA64" s="49" t="str">
        <f t="shared" si="125"/>
        <v/>
      </c>
      <c r="EB64" s="49" t="str">
        <f t="shared" si="125"/>
        <v/>
      </c>
      <c r="EC64" s="49" t="str">
        <f t="shared" si="125"/>
        <v/>
      </c>
      <c r="ED64" s="49" t="str">
        <f t="shared" si="125"/>
        <v/>
      </c>
      <c r="EE64" s="49" t="str">
        <f t="shared" si="125"/>
        <v/>
      </c>
      <c r="EF64" s="49" t="str">
        <f t="shared" si="125"/>
        <v/>
      </c>
      <c r="EG64" s="49" t="str">
        <f t="shared" si="125"/>
        <v/>
      </c>
      <c r="EH64" s="49" t="str">
        <f t="shared" si="125"/>
        <v/>
      </c>
      <c r="EI64" s="49" t="str">
        <f t="shared" si="125"/>
        <v/>
      </c>
      <c r="EJ64" s="49" t="str">
        <f t="shared" si="125"/>
        <v/>
      </c>
      <c r="EK64" s="49" t="str">
        <f t="shared" si="125"/>
        <v/>
      </c>
      <c r="EL64" s="49" t="str">
        <f t="shared" si="125"/>
        <v/>
      </c>
      <c r="EM64" s="49" t="str">
        <f t="shared" si="125"/>
        <v/>
      </c>
      <c r="EN64" s="49" t="str">
        <f t="shared" si="125"/>
        <v/>
      </c>
      <c r="EO64" s="49" t="str">
        <f t="shared" si="125"/>
        <v/>
      </c>
      <c r="EP64" s="49" t="str">
        <f t="shared" si="125"/>
        <v/>
      </c>
      <c r="EQ64" s="49" t="str">
        <f t="shared" si="126"/>
        <v/>
      </c>
      <c r="ER64" s="49" t="str">
        <f t="shared" si="126"/>
        <v/>
      </c>
      <c r="ES64" s="49" t="str">
        <f t="shared" si="126"/>
        <v/>
      </c>
      <c r="ET64" s="49" t="str">
        <f t="shared" si="126"/>
        <v/>
      </c>
      <c r="EU64" s="49" t="str">
        <f t="shared" si="126"/>
        <v/>
      </c>
      <c r="EV64" s="49" t="str">
        <f t="shared" si="126"/>
        <v/>
      </c>
      <c r="EW64" s="49" t="str">
        <f t="shared" si="126"/>
        <v/>
      </c>
      <c r="EX64" s="49" t="str">
        <f t="shared" si="126"/>
        <v/>
      </c>
      <c r="EY64" s="49" t="str">
        <f t="shared" si="126"/>
        <v/>
      </c>
      <c r="EZ64" s="49" t="str">
        <f t="shared" si="126"/>
        <v/>
      </c>
      <c r="FA64" s="49" t="str">
        <f t="shared" si="126"/>
        <v/>
      </c>
      <c r="FB64" s="49" t="str">
        <f t="shared" si="126"/>
        <v/>
      </c>
      <c r="FC64" s="49" t="str">
        <f t="shared" si="126"/>
        <v/>
      </c>
      <c r="FD64" s="49" t="str">
        <f t="shared" si="126"/>
        <v/>
      </c>
      <c r="FE64" s="49" t="str">
        <f t="shared" si="124"/>
        <v/>
      </c>
      <c r="FF64" s="49" t="str">
        <f t="shared" si="115"/>
        <v/>
      </c>
      <c r="FG64" s="49" t="str">
        <f t="shared" si="115"/>
        <v/>
      </c>
      <c r="FH64" s="49" t="str">
        <f t="shared" si="115"/>
        <v/>
      </c>
      <c r="FI64" s="49" t="str">
        <f t="shared" si="115"/>
        <v/>
      </c>
      <c r="FJ64" s="49" t="str">
        <f t="shared" si="115"/>
        <v/>
      </c>
      <c r="FK64" s="49" t="str">
        <f t="shared" si="115"/>
        <v/>
      </c>
      <c r="FL64" s="49" t="str">
        <f t="shared" si="115"/>
        <v/>
      </c>
      <c r="FM64" s="49" t="str">
        <f t="shared" si="115"/>
        <v/>
      </c>
      <c r="FN64" s="49" t="str">
        <f t="shared" si="115"/>
        <v/>
      </c>
      <c r="FO64" s="49" t="str">
        <f t="shared" si="115"/>
        <v/>
      </c>
      <c r="FP64" s="49" t="str">
        <f t="shared" si="115"/>
        <v/>
      </c>
      <c r="FQ64" s="49" t="str">
        <f t="shared" si="104"/>
        <v/>
      </c>
      <c r="FR64" s="49" t="str">
        <f t="shared" si="104"/>
        <v/>
      </c>
      <c r="FS64" s="49" t="str">
        <f t="shared" si="104"/>
        <v/>
      </c>
      <c r="FT64" s="49" t="str">
        <f t="shared" si="104"/>
        <v/>
      </c>
      <c r="FU64" s="49" t="str">
        <f t="shared" si="104"/>
        <v/>
      </c>
      <c r="FV64" s="49" t="str">
        <f t="shared" si="104"/>
        <v/>
      </c>
      <c r="FW64" s="49" t="str">
        <f t="shared" si="104"/>
        <v/>
      </c>
      <c r="FX64" s="49" t="str">
        <f t="shared" si="104"/>
        <v/>
      </c>
      <c r="FY64" s="49" t="str">
        <f t="shared" si="104"/>
        <v/>
      </c>
      <c r="FZ64" s="49" t="str">
        <f t="shared" si="104"/>
        <v/>
      </c>
      <c r="GA64" s="49" t="str">
        <f t="shared" si="104"/>
        <v/>
      </c>
      <c r="GB64" s="49" t="str">
        <f t="shared" si="104"/>
        <v/>
      </c>
      <c r="GC64" s="49" t="str">
        <f t="shared" si="104"/>
        <v/>
      </c>
      <c r="GD64" s="49" t="str">
        <f t="shared" si="104"/>
        <v/>
      </c>
      <c r="GE64" s="49" t="str">
        <f t="shared" si="104"/>
        <v/>
      </c>
      <c r="GF64" s="49" t="str">
        <f t="shared" si="104"/>
        <v/>
      </c>
      <c r="GG64" s="49" t="str">
        <f t="shared" si="105"/>
        <v/>
      </c>
      <c r="GH64" s="49" t="str">
        <f t="shared" si="105"/>
        <v/>
      </c>
      <c r="GI64" s="49" t="str">
        <f t="shared" si="105"/>
        <v/>
      </c>
      <c r="GJ64" s="49" t="str">
        <f t="shared" si="105"/>
        <v/>
      </c>
      <c r="GK64" s="49" t="str">
        <f t="shared" si="105"/>
        <v/>
      </c>
      <c r="GL64" s="49" t="str">
        <f t="shared" si="105"/>
        <v/>
      </c>
      <c r="GM64" s="49" t="str">
        <f t="shared" si="105"/>
        <v/>
      </c>
      <c r="GN64" s="49" t="str">
        <f t="shared" si="105"/>
        <v/>
      </c>
      <c r="GO64" s="49" t="str">
        <f t="shared" si="105"/>
        <v/>
      </c>
      <c r="GP64" s="49" t="str">
        <f t="shared" si="105"/>
        <v/>
      </c>
      <c r="GQ64" s="49" t="str">
        <f t="shared" si="105"/>
        <v/>
      </c>
      <c r="GR64" s="49" t="str">
        <f t="shared" si="105"/>
        <v/>
      </c>
      <c r="GS64" s="49" t="str">
        <f t="shared" si="105"/>
        <v/>
      </c>
      <c r="GT64" s="49" t="str">
        <f t="shared" si="105"/>
        <v/>
      </c>
      <c r="GU64" s="49" t="str">
        <f t="shared" si="105"/>
        <v/>
      </c>
      <c r="GV64" s="49" t="str">
        <f t="shared" si="105"/>
        <v/>
      </c>
      <c r="GW64" s="49" t="str">
        <f t="shared" si="106"/>
        <v/>
      </c>
      <c r="GX64" s="49" t="str">
        <f t="shared" si="106"/>
        <v/>
      </c>
      <c r="GY64" s="49" t="str">
        <f t="shared" si="106"/>
        <v/>
      </c>
      <c r="GZ64" s="49" t="str">
        <f t="shared" si="106"/>
        <v/>
      </c>
      <c r="HA64" s="49" t="str">
        <f t="shared" si="106"/>
        <v/>
      </c>
      <c r="HB64" s="49" t="str">
        <f t="shared" si="106"/>
        <v/>
      </c>
      <c r="HC64" s="49" t="str">
        <f t="shared" si="106"/>
        <v/>
      </c>
      <c r="HD64" s="49" t="str">
        <f t="shared" si="106"/>
        <v/>
      </c>
      <c r="HE64" s="49" t="str">
        <f t="shared" si="106"/>
        <v/>
      </c>
      <c r="HF64" s="49" t="str">
        <f t="shared" si="106"/>
        <v/>
      </c>
      <c r="HG64" s="49" t="str">
        <f t="shared" si="106"/>
        <v/>
      </c>
      <c r="HH64" s="49" t="str">
        <f t="shared" si="106"/>
        <v/>
      </c>
      <c r="HI64" s="49" t="str">
        <f t="shared" si="106"/>
        <v/>
      </c>
      <c r="HJ64" s="49" t="str">
        <f t="shared" si="106"/>
        <v/>
      </c>
      <c r="HK64" s="49" t="str">
        <f t="shared" si="106"/>
        <v/>
      </c>
      <c r="HL64" s="49" t="str">
        <f t="shared" si="106"/>
        <v/>
      </c>
      <c r="HM64" s="49" t="str">
        <f t="shared" si="107"/>
        <v/>
      </c>
      <c r="HN64" s="49" t="str">
        <f t="shared" si="107"/>
        <v/>
      </c>
      <c r="HO64" s="49" t="str">
        <f t="shared" si="107"/>
        <v/>
      </c>
      <c r="HP64" s="49" t="str">
        <f t="shared" si="75"/>
        <v/>
      </c>
      <c r="HQ64" s="49" t="str">
        <f t="shared" si="75"/>
        <v/>
      </c>
      <c r="HR64" s="49" t="str">
        <f t="shared" si="44"/>
        <v/>
      </c>
      <c r="HS64" s="49" t="str">
        <f t="shared" si="16"/>
        <v/>
      </c>
      <c r="HT64" s="49" t="str">
        <f t="shared" si="16"/>
        <v/>
      </c>
      <c r="HU64" s="49" t="str">
        <f t="shared" si="16"/>
        <v/>
      </c>
      <c r="HV64" s="49" t="str">
        <f t="shared" si="16"/>
        <v/>
      </c>
      <c r="HW64" s="169" t="e">
        <f t="shared" si="102"/>
        <v>#N/A</v>
      </c>
      <c r="HX64" s="169" t="e">
        <f t="shared" si="102"/>
        <v>#N/A</v>
      </c>
      <c r="HY64" s="169" t="e">
        <f t="shared" si="102"/>
        <v>#N/A</v>
      </c>
      <c r="HZ64" s="169" t="e">
        <f t="shared" si="102"/>
        <v>#N/A</v>
      </c>
      <c r="IA64" s="169" t="e">
        <f t="shared" si="134"/>
        <v>#N/A</v>
      </c>
      <c r="IB64" s="169" t="e">
        <f t="shared" si="134"/>
        <v>#N/A</v>
      </c>
      <c r="IC64" s="169" t="e">
        <f t="shared" si="134"/>
        <v>#N/A</v>
      </c>
      <c r="ID64" s="169" t="e">
        <f t="shared" si="134"/>
        <v>#N/A</v>
      </c>
      <c r="IE64" s="169" t="e">
        <f t="shared" si="134"/>
        <v>#N/A</v>
      </c>
      <c r="IF64" s="169" t="e">
        <f t="shared" si="134"/>
        <v>#N/A</v>
      </c>
      <c r="IG64" s="169" t="e">
        <f t="shared" si="134"/>
        <v>#N/A</v>
      </c>
      <c r="IH64" s="169" t="e">
        <f t="shared" si="134"/>
        <v>#N/A</v>
      </c>
      <c r="II64" s="169" t="e">
        <f t="shared" si="134"/>
        <v>#N/A</v>
      </c>
      <c r="IJ64" s="169" t="e">
        <f t="shared" si="134"/>
        <v>#N/A</v>
      </c>
      <c r="IK64" s="169" t="e">
        <f t="shared" si="134"/>
        <v>#N/A</v>
      </c>
      <c r="IL64" s="169" t="e">
        <f t="shared" si="134"/>
        <v>#N/A</v>
      </c>
      <c r="IM64" s="169" t="e">
        <f t="shared" si="134"/>
        <v>#N/A</v>
      </c>
      <c r="IN64" s="169" t="e">
        <f t="shared" si="134"/>
        <v>#N/A</v>
      </c>
      <c r="IO64" s="169" t="e">
        <f t="shared" si="134"/>
        <v>#N/A</v>
      </c>
      <c r="IP64" s="169" t="e">
        <f t="shared" si="108"/>
        <v>#N/A</v>
      </c>
      <c r="IQ64" s="169" t="e">
        <f t="shared" si="108"/>
        <v>#N/A</v>
      </c>
      <c r="IR64" s="169" t="e">
        <f t="shared" si="108"/>
        <v>#N/A</v>
      </c>
      <c r="IS64" s="169" t="e">
        <f t="shared" si="108"/>
        <v>#N/A</v>
      </c>
      <c r="IT64" s="169" t="e">
        <f t="shared" si="108"/>
        <v>#N/A</v>
      </c>
      <c r="IU64" s="169" t="e">
        <f t="shared" si="108"/>
        <v>#N/A</v>
      </c>
      <c r="IV64" s="169" t="e">
        <f t="shared" si="108"/>
        <v>#N/A</v>
      </c>
      <c r="IW64" s="169" t="e">
        <f t="shared" si="108"/>
        <v>#N/A</v>
      </c>
      <c r="IX64" s="169" t="e">
        <f t="shared" si="108"/>
        <v>#N/A</v>
      </c>
      <c r="IY64" s="169" t="e">
        <f t="shared" si="108"/>
        <v>#N/A</v>
      </c>
      <c r="IZ64" s="169" t="e">
        <f t="shared" si="108"/>
        <v>#N/A</v>
      </c>
      <c r="JA64" s="169" t="e">
        <f t="shared" si="108"/>
        <v>#N/A</v>
      </c>
      <c r="JB64" s="169" t="e">
        <f t="shared" si="108"/>
        <v>#N/A</v>
      </c>
      <c r="JC64" s="169" t="e">
        <f t="shared" si="108"/>
        <v>#N/A</v>
      </c>
      <c r="JD64" s="169" t="e">
        <f t="shared" si="108"/>
        <v>#N/A</v>
      </c>
      <c r="JE64" s="169" t="e">
        <f t="shared" si="116"/>
        <v>#N/A</v>
      </c>
      <c r="JF64" s="169" t="e">
        <f t="shared" si="116"/>
        <v>#N/A</v>
      </c>
      <c r="JG64" s="169" t="e">
        <f t="shared" si="116"/>
        <v>#N/A</v>
      </c>
      <c r="JH64" s="169" t="e">
        <f t="shared" si="116"/>
        <v>#N/A</v>
      </c>
      <c r="JI64" s="169" t="e">
        <f t="shared" si="116"/>
        <v>#N/A</v>
      </c>
      <c r="JJ64" s="169" t="e">
        <f t="shared" si="116"/>
        <v>#N/A</v>
      </c>
      <c r="JK64" s="169" t="e">
        <f t="shared" si="116"/>
        <v>#N/A</v>
      </c>
      <c r="JL64" s="169" t="e">
        <f t="shared" si="116"/>
        <v>#N/A</v>
      </c>
      <c r="JM64" s="169" t="e">
        <f t="shared" si="116"/>
        <v>#N/A</v>
      </c>
      <c r="JN64" s="169" t="e">
        <f t="shared" si="116"/>
        <v>#N/A</v>
      </c>
      <c r="JO64" s="169" t="e">
        <f t="shared" si="116"/>
        <v>#N/A</v>
      </c>
      <c r="JP64" s="169" t="e">
        <f t="shared" si="116"/>
        <v>#N/A</v>
      </c>
      <c r="JQ64" s="169" t="e">
        <f t="shared" si="116"/>
        <v>#N/A</v>
      </c>
      <c r="JR64" s="169" t="e">
        <f t="shared" si="116"/>
        <v>#N/A</v>
      </c>
      <c r="JS64" s="169" t="e">
        <f t="shared" si="116"/>
        <v>#N/A</v>
      </c>
      <c r="JT64" s="169" t="e">
        <f t="shared" si="109"/>
        <v>#N/A</v>
      </c>
      <c r="JU64" s="169" t="e">
        <f t="shared" si="109"/>
        <v>#N/A</v>
      </c>
      <c r="JV64" s="169" t="e">
        <f t="shared" si="109"/>
        <v>#N/A</v>
      </c>
      <c r="JW64" s="169" t="e">
        <f t="shared" si="109"/>
        <v>#N/A</v>
      </c>
      <c r="JX64" s="169" t="e">
        <f t="shared" si="109"/>
        <v>#N/A</v>
      </c>
      <c r="JY64" s="169" t="e">
        <f t="shared" si="109"/>
        <v>#N/A</v>
      </c>
      <c r="JZ64" s="169" t="e">
        <f t="shared" si="109"/>
        <v>#N/A</v>
      </c>
      <c r="KA64" s="169" t="e">
        <f t="shared" si="109"/>
        <v>#N/A</v>
      </c>
      <c r="KB64" s="169" t="e">
        <f t="shared" si="109"/>
        <v>#N/A</v>
      </c>
      <c r="KC64" s="169" t="e">
        <f t="shared" si="109"/>
        <v>#N/A</v>
      </c>
      <c r="KD64" s="169" t="e">
        <f t="shared" si="109"/>
        <v>#N/A</v>
      </c>
      <c r="KE64" s="169" t="e">
        <f t="shared" si="109"/>
        <v>#N/A</v>
      </c>
      <c r="KF64" s="169" t="e">
        <f t="shared" si="109"/>
        <v>#N/A</v>
      </c>
      <c r="KG64" s="169" t="e">
        <f t="shared" si="109"/>
        <v>#N/A</v>
      </c>
      <c r="KH64" s="169" t="e">
        <f t="shared" si="109"/>
        <v>#N/A</v>
      </c>
      <c r="KI64" s="169" t="e">
        <f t="shared" si="109"/>
        <v>#N/A</v>
      </c>
      <c r="KJ64" s="169" t="e">
        <f t="shared" si="117"/>
        <v>#N/A</v>
      </c>
      <c r="KK64" s="169" t="e">
        <f t="shared" si="117"/>
        <v>#N/A</v>
      </c>
      <c r="KL64" s="169" t="e">
        <f t="shared" si="117"/>
        <v>#N/A</v>
      </c>
      <c r="KM64" s="169" t="e">
        <f t="shared" si="117"/>
        <v>#N/A</v>
      </c>
      <c r="KN64" s="169" t="e">
        <f t="shared" si="117"/>
        <v>#N/A</v>
      </c>
      <c r="KO64" s="169" t="e">
        <f t="shared" si="117"/>
        <v>#N/A</v>
      </c>
      <c r="KP64" s="169" t="e">
        <f t="shared" si="117"/>
        <v>#N/A</v>
      </c>
      <c r="KQ64" s="169" t="e">
        <f t="shared" si="117"/>
        <v>#N/A</v>
      </c>
      <c r="KR64" s="169" t="e">
        <f t="shared" si="117"/>
        <v>#N/A</v>
      </c>
      <c r="KS64" s="169" t="e">
        <f t="shared" si="117"/>
        <v>#N/A</v>
      </c>
      <c r="KT64" s="169" t="e">
        <f t="shared" si="117"/>
        <v>#N/A</v>
      </c>
      <c r="KU64" s="169" t="e">
        <f t="shared" si="117"/>
        <v>#N/A</v>
      </c>
      <c r="KV64" s="169" t="e">
        <f t="shared" si="117"/>
        <v>#N/A</v>
      </c>
      <c r="KW64" s="169" t="e">
        <f t="shared" si="117"/>
        <v>#N/A</v>
      </c>
      <c r="KX64" s="169" t="e">
        <f t="shared" si="117"/>
        <v>#N/A</v>
      </c>
      <c r="KY64" s="169" t="e">
        <f t="shared" si="117"/>
        <v>#N/A</v>
      </c>
      <c r="KZ64" s="169" t="e">
        <f t="shared" si="110"/>
        <v>#N/A</v>
      </c>
      <c r="LA64" s="169" t="e">
        <f t="shared" si="110"/>
        <v>#N/A</v>
      </c>
      <c r="LB64" s="169" t="e">
        <f t="shared" si="110"/>
        <v>#N/A</v>
      </c>
      <c r="LC64" s="169" t="e">
        <f t="shared" si="110"/>
        <v>#N/A</v>
      </c>
      <c r="LD64" s="169" t="e">
        <f t="shared" si="110"/>
        <v>#N/A</v>
      </c>
      <c r="LE64" s="169" t="e">
        <f t="shared" si="110"/>
        <v>#N/A</v>
      </c>
      <c r="LF64" s="169" t="e">
        <f t="shared" si="110"/>
        <v>#N/A</v>
      </c>
      <c r="LG64" s="169" t="e">
        <f t="shared" si="110"/>
        <v>#N/A</v>
      </c>
      <c r="LH64" s="169" t="e">
        <f t="shared" si="110"/>
        <v>#N/A</v>
      </c>
      <c r="LI64" s="169" t="e">
        <f t="shared" si="110"/>
        <v>#N/A</v>
      </c>
      <c r="LJ64" s="169" t="e">
        <f t="shared" si="110"/>
        <v>#N/A</v>
      </c>
      <c r="LK64" s="169" t="e">
        <f t="shared" si="110"/>
        <v>#N/A</v>
      </c>
      <c r="LL64" s="169" t="e">
        <f t="shared" si="110"/>
        <v>#N/A</v>
      </c>
      <c r="LM64" s="169" t="e">
        <f t="shared" si="110"/>
        <v>#N/A</v>
      </c>
      <c r="LN64" s="169" t="e">
        <f t="shared" si="110"/>
        <v>#N/A</v>
      </c>
      <c r="LO64" s="169" t="e">
        <f t="shared" si="118"/>
        <v>#N/A</v>
      </c>
      <c r="LP64" s="169" t="e">
        <f t="shared" si="118"/>
        <v>#N/A</v>
      </c>
      <c r="LQ64" s="169" t="e">
        <f t="shared" si="119"/>
        <v>#N/A</v>
      </c>
      <c r="LR64" s="169" t="e">
        <f t="shared" si="119"/>
        <v>#N/A</v>
      </c>
      <c r="LS64" s="169" t="e">
        <f t="shared" si="119"/>
        <v>#N/A</v>
      </c>
      <c r="LT64" s="169" t="e">
        <f t="shared" si="119"/>
        <v>#N/A</v>
      </c>
      <c r="LU64" s="169" t="e">
        <f t="shared" si="119"/>
        <v>#N/A</v>
      </c>
      <c r="LV64" s="169" t="e">
        <f t="shared" si="119"/>
        <v>#N/A</v>
      </c>
      <c r="LW64" s="169" t="e">
        <f t="shared" si="119"/>
        <v>#N/A</v>
      </c>
      <c r="LX64" s="169" t="e">
        <f t="shared" si="119"/>
        <v>#N/A</v>
      </c>
      <c r="LY64" s="169" t="e">
        <f t="shared" si="119"/>
        <v>#N/A</v>
      </c>
      <c r="LZ64" s="169" t="e">
        <f t="shared" si="119"/>
        <v>#N/A</v>
      </c>
      <c r="MA64" s="169" t="e">
        <f t="shared" si="119"/>
        <v>#N/A</v>
      </c>
      <c r="MB64" s="169" t="e">
        <f t="shared" si="119"/>
        <v>#N/A</v>
      </c>
      <c r="MC64" s="169" t="e">
        <f t="shared" si="119"/>
        <v>#N/A</v>
      </c>
      <c r="MD64" s="169" t="e">
        <f t="shared" si="119"/>
        <v>#N/A</v>
      </c>
      <c r="ME64" s="169" t="e">
        <f t="shared" si="119"/>
        <v>#N/A</v>
      </c>
      <c r="MF64" s="169" t="e">
        <f t="shared" si="111"/>
        <v>#N/A</v>
      </c>
      <c r="MG64" s="169" t="e">
        <f t="shared" si="111"/>
        <v>#N/A</v>
      </c>
      <c r="MH64" s="169" t="e">
        <f t="shared" si="111"/>
        <v>#N/A</v>
      </c>
      <c r="MI64" s="169" t="e">
        <f t="shared" si="111"/>
        <v>#N/A</v>
      </c>
      <c r="MJ64" s="169" t="e">
        <f t="shared" si="111"/>
        <v>#N/A</v>
      </c>
      <c r="MK64" s="169" t="e">
        <f t="shared" si="111"/>
        <v>#N/A</v>
      </c>
      <c r="ML64" s="169" t="e">
        <f t="shared" si="111"/>
        <v>#N/A</v>
      </c>
      <c r="MM64" s="169" t="e">
        <f t="shared" si="111"/>
        <v>#N/A</v>
      </c>
      <c r="MN64" s="169" t="e">
        <f t="shared" si="111"/>
        <v>#N/A</v>
      </c>
      <c r="MO64" s="169" t="e">
        <f t="shared" si="111"/>
        <v>#N/A</v>
      </c>
      <c r="MP64" s="169" t="e">
        <f t="shared" si="111"/>
        <v>#N/A</v>
      </c>
      <c r="MQ64" s="169" t="e">
        <f t="shared" si="111"/>
        <v>#N/A</v>
      </c>
      <c r="MR64" s="169" t="e">
        <f t="shared" si="111"/>
        <v>#N/A</v>
      </c>
      <c r="MS64" s="169" t="e">
        <f t="shared" si="111"/>
        <v>#N/A</v>
      </c>
      <c r="MT64" s="169" t="e">
        <f t="shared" si="111"/>
        <v>#N/A</v>
      </c>
      <c r="MU64" s="169" t="e">
        <f t="shared" si="111"/>
        <v>#N/A</v>
      </c>
      <c r="MV64" s="169" t="e">
        <f t="shared" si="120"/>
        <v>#N/A</v>
      </c>
      <c r="MW64" s="169" t="e">
        <f t="shared" si="120"/>
        <v>#N/A</v>
      </c>
      <c r="MX64" s="169" t="e">
        <f t="shared" si="120"/>
        <v>#N/A</v>
      </c>
      <c r="MY64" s="169" t="e">
        <f t="shared" si="120"/>
        <v>#N/A</v>
      </c>
      <c r="MZ64" s="169" t="e">
        <f t="shared" si="120"/>
        <v>#N/A</v>
      </c>
      <c r="NA64" s="169" t="e">
        <f t="shared" si="120"/>
        <v>#N/A</v>
      </c>
      <c r="NB64" s="169" t="e">
        <f t="shared" si="120"/>
        <v>#N/A</v>
      </c>
      <c r="NC64" s="169" t="e">
        <f t="shared" si="120"/>
        <v>#N/A</v>
      </c>
      <c r="ND64" s="169" t="e">
        <f t="shared" si="120"/>
        <v>#N/A</v>
      </c>
      <c r="NE64" s="169" t="e">
        <f t="shared" si="120"/>
        <v>#N/A</v>
      </c>
      <c r="NF64" s="169" t="e">
        <f t="shared" si="120"/>
        <v>#N/A</v>
      </c>
      <c r="NG64" s="169" t="e">
        <f t="shared" si="120"/>
        <v>#N/A</v>
      </c>
      <c r="NH64" s="169" t="e">
        <f t="shared" si="120"/>
        <v>#N/A</v>
      </c>
      <c r="NI64" s="169" t="e">
        <f t="shared" si="120"/>
        <v>#N/A</v>
      </c>
      <c r="NJ64" s="169" t="e">
        <f t="shared" si="120"/>
        <v>#N/A</v>
      </c>
      <c r="NK64" s="169" t="e">
        <f t="shared" si="120"/>
        <v>#N/A</v>
      </c>
      <c r="NL64" s="169" t="e">
        <f t="shared" si="112"/>
        <v>#N/A</v>
      </c>
      <c r="NM64" s="169" t="e">
        <f t="shared" si="112"/>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21"/>
        <v>#N/A</v>
      </c>
      <c r="OB64" s="169" t="e">
        <f t="shared" si="121"/>
        <v>#N/A</v>
      </c>
      <c r="OC64" s="169" t="e">
        <f t="shared" si="122"/>
        <v>#N/A</v>
      </c>
      <c r="OD64" s="169" t="e">
        <f t="shared" si="122"/>
        <v>#N/A</v>
      </c>
      <c r="OE64" s="169" t="e">
        <f t="shared" si="122"/>
        <v>#N/A</v>
      </c>
      <c r="OF64" s="169" t="e">
        <f t="shared" si="122"/>
        <v>#N/A</v>
      </c>
      <c r="OG64" s="169" t="e">
        <f t="shared" si="122"/>
        <v>#N/A</v>
      </c>
      <c r="OH64" s="169" t="e">
        <f t="shared" si="122"/>
        <v>#N/A</v>
      </c>
      <c r="OI64" s="169" t="e">
        <f t="shared" si="122"/>
        <v>#N/A</v>
      </c>
      <c r="OJ64" s="169" t="e">
        <f t="shared" si="122"/>
        <v>#N/A</v>
      </c>
      <c r="OK64" s="169" t="e">
        <f t="shared" si="122"/>
        <v>#N/A</v>
      </c>
      <c r="OL64" s="169" t="e">
        <f t="shared" si="122"/>
        <v>#N/A</v>
      </c>
      <c r="OM64" s="169" t="e">
        <f t="shared" si="122"/>
        <v>#N/A</v>
      </c>
      <c r="ON64" s="169" t="e">
        <f t="shared" si="122"/>
        <v>#N/A</v>
      </c>
      <c r="OO64" s="169" t="e">
        <f t="shared" si="122"/>
        <v>#N/A</v>
      </c>
      <c r="OP64" s="169" t="e">
        <f t="shared" si="122"/>
        <v>#N/A</v>
      </c>
      <c r="OQ64" s="169" t="e">
        <f t="shared" si="122"/>
        <v>#N/A</v>
      </c>
      <c r="OR64" s="169" t="e">
        <f t="shared" si="113"/>
        <v>#N/A</v>
      </c>
      <c r="OS64" s="169" t="e">
        <f t="shared" si="113"/>
        <v>#N/A</v>
      </c>
      <c r="OT64" s="169" t="e">
        <f t="shared" si="113"/>
        <v>#N/A</v>
      </c>
      <c r="OU64" s="169" t="e">
        <f t="shared" si="113"/>
        <v>#N/A</v>
      </c>
      <c r="OV64" s="169" t="e">
        <f t="shared" si="113"/>
        <v>#N/A</v>
      </c>
      <c r="OW64" s="169" t="e">
        <f t="shared" si="113"/>
        <v>#N/A</v>
      </c>
      <c r="OX64" s="169" t="e">
        <f t="shared" si="113"/>
        <v>#N/A</v>
      </c>
      <c r="OY64" s="169" t="e">
        <f t="shared" si="113"/>
        <v>#N/A</v>
      </c>
      <c r="OZ64" s="169" t="e">
        <f t="shared" si="113"/>
        <v>#N/A</v>
      </c>
      <c r="PA64" s="169" t="e">
        <f t="shared" si="113"/>
        <v>#N/A</v>
      </c>
      <c r="PB64" s="169" t="e">
        <f t="shared" si="113"/>
        <v>#N/A</v>
      </c>
      <c r="PC64" s="169" t="e">
        <f t="shared" si="113"/>
        <v>#N/A</v>
      </c>
      <c r="PD64" s="169" t="e">
        <f t="shared" si="113"/>
        <v>#N/A</v>
      </c>
      <c r="PE64" s="169" t="e">
        <f t="shared" si="113"/>
        <v>#N/A</v>
      </c>
      <c r="PF64" s="169" t="e">
        <f t="shared" si="113"/>
        <v>#N/A</v>
      </c>
      <c r="PG64" s="169" t="e">
        <f t="shared" si="113"/>
        <v>#N/A</v>
      </c>
      <c r="PH64" s="169" t="e">
        <f t="shared" si="123"/>
        <v>#N/A</v>
      </c>
      <c r="PI64" s="169" t="e">
        <f t="shared" si="123"/>
        <v>#N/A</v>
      </c>
      <c r="PJ64" s="169" t="e">
        <f t="shared" si="123"/>
        <v>#N/A</v>
      </c>
      <c r="PK64" s="169" t="e">
        <f t="shared" si="123"/>
        <v>#N/A</v>
      </c>
      <c r="PL64" s="169" t="e">
        <f t="shared" si="123"/>
        <v>#N/A</v>
      </c>
      <c r="PM64" s="169" t="e">
        <f t="shared" si="123"/>
        <v>#N/A</v>
      </c>
      <c r="PN64" s="169" t="e">
        <f t="shared" si="123"/>
        <v>#N/A</v>
      </c>
      <c r="PO64" s="169" t="e">
        <f t="shared" si="123"/>
        <v>#N/A</v>
      </c>
    </row>
    <row r="65" spans="1:431" hidden="1" x14ac:dyDescent="0.75">
      <c r="A65" s="390"/>
      <c r="B65" s="396" t="str">
        <f>IF($R65="","",ROUND(_xlfn.NORM.INV(ABS(VLOOKUP($T$1,VLookups!$A$43:$B$44,2,FALSE)-B$2),$N65,$R65),0))</f>
        <v/>
      </c>
      <c r="C65" s="403" t="str">
        <f>IF(OR(D64="",B65=""),"",WORKDAY(C64,B64,$B$109:$B$148))</f>
        <v/>
      </c>
      <c r="D65" s="404" t="str">
        <f>IFERROR(IF(B65="","",WORKDAY(C65,B65-1,$B$109:$B$148)),"")</f>
        <v/>
      </c>
      <c r="E65" s="109"/>
      <c r="F65" s="117"/>
      <c r="G65" s="122" t="str">
        <f t="shared" si="30"/>
        <v/>
      </c>
      <c r="H65" s="95"/>
      <c r="I65" s="122" t="str">
        <f t="shared" si="31"/>
        <v/>
      </c>
      <c r="J65" s="117"/>
      <c r="K65" s="110"/>
      <c r="L65" s="124" t="str">
        <f t="shared" si="0"/>
        <v/>
      </c>
      <c r="M65" s="124" t="str">
        <f t="shared" si="1"/>
        <v/>
      </c>
      <c r="N65" s="73" t="str">
        <f t="shared" si="32"/>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33"/>
        <v/>
      </c>
      <c r="AN65" s="49" t="str">
        <f t="shared" si="133"/>
        <v/>
      </c>
      <c r="AO65" s="49" t="str">
        <f t="shared" si="133"/>
        <v/>
      </c>
      <c r="AP65" s="49" t="str">
        <f t="shared" si="133"/>
        <v/>
      </c>
      <c r="AQ65" s="49" t="str">
        <f t="shared" si="133"/>
        <v/>
      </c>
      <c r="AR65" s="49" t="str">
        <f t="shared" si="133"/>
        <v/>
      </c>
      <c r="AS65" s="49" t="str">
        <f t="shared" si="133"/>
        <v/>
      </c>
      <c r="AT65" s="49" t="str">
        <f t="shared" si="129"/>
        <v/>
      </c>
      <c r="AU65" s="49" t="str">
        <f t="shared" si="129"/>
        <v/>
      </c>
      <c r="AV65" s="49" t="str">
        <f t="shared" si="129"/>
        <v/>
      </c>
      <c r="AW65" s="49" t="str">
        <f t="shared" si="129"/>
        <v/>
      </c>
      <c r="AX65" s="49" t="str">
        <f t="shared" si="129"/>
        <v/>
      </c>
      <c r="AY65" s="49" t="str">
        <f t="shared" si="129"/>
        <v/>
      </c>
      <c r="AZ65" s="49" t="str">
        <f t="shared" si="129"/>
        <v/>
      </c>
      <c r="BA65" s="49" t="str">
        <f t="shared" si="129"/>
        <v/>
      </c>
      <c r="BB65" s="49" t="str">
        <f t="shared" si="129"/>
        <v/>
      </c>
      <c r="BC65" s="49" t="str">
        <f t="shared" si="129"/>
        <v/>
      </c>
      <c r="BD65" s="49" t="str">
        <f t="shared" si="129"/>
        <v/>
      </c>
      <c r="BE65" s="49" t="str">
        <f t="shared" si="129"/>
        <v/>
      </c>
      <c r="BF65" s="49" t="str">
        <f t="shared" si="129"/>
        <v/>
      </c>
      <c r="BG65" s="49" t="str">
        <f t="shared" si="129"/>
        <v/>
      </c>
      <c r="BH65" s="49" t="str">
        <f t="shared" si="129"/>
        <v/>
      </c>
      <c r="BI65" s="49" t="str">
        <f t="shared" si="130"/>
        <v/>
      </c>
      <c r="BJ65" s="49" t="str">
        <f t="shared" si="130"/>
        <v/>
      </c>
      <c r="BK65" s="49" t="str">
        <f t="shared" si="130"/>
        <v/>
      </c>
      <c r="BL65" s="49" t="str">
        <f t="shared" si="130"/>
        <v/>
      </c>
      <c r="BM65" s="49" t="str">
        <f t="shared" si="130"/>
        <v/>
      </c>
      <c r="BN65" s="49" t="str">
        <f t="shared" si="130"/>
        <v/>
      </c>
      <c r="BO65" s="49" t="str">
        <f t="shared" si="130"/>
        <v/>
      </c>
      <c r="BP65" s="49" t="str">
        <f t="shared" si="130"/>
        <v/>
      </c>
      <c r="BQ65" s="49" t="str">
        <f t="shared" si="130"/>
        <v/>
      </c>
      <c r="BR65" s="49" t="str">
        <f t="shared" si="130"/>
        <v/>
      </c>
      <c r="BS65" s="49" t="str">
        <f t="shared" si="130"/>
        <v/>
      </c>
      <c r="BT65" s="49" t="str">
        <f t="shared" si="130"/>
        <v/>
      </c>
      <c r="BU65" s="49" t="str">
        <f t="shared" si="130"/>
        <v/>
      </c>
      <c r="BV65" s="49" t="str">
        <f t="shared" si="130"/>
        <v/>
      </c>
      <c r="BW65" s="49" t="str">
        <f t="shared" si="130"/>
        <v/>
      </c>
      <c r="BX65" s="49" t="str">
        <f t="shared" si="130"/>
        <v/>
      </c>
      <c r="BY65" s="49" t="str">
        <f t="shared" si="127"/>
        <v/>
      </c>
      <c r="BZ65" s="49" t="str">
        <f t="shared" si="127"/>
        <v/>
      </c>
      <c r="CA65" s="49" t="str">
        <f t="shared" si="127"/>
        <v/>
      </c>
      <c r="CB65" s="49" t="str">
        <f t="shared" si="127"/>
        <v/>
      </c>
      <c r="CC65" s="49" t="str">
        <f t="shared" si="127"/>
        <v/>
      </c>
      <c r="CD65" s="49" t="str">
        <f t="shared" si="127"/>
        <v/>
      </c>
      <c r="CE65" s="49" t="str">
        <f t="shared" si="127"/>
        <v/>
      </c>
      <c r="CF65" s="49" t="str">
        <f t="shared" si="127"/>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31"/>
        <v/>
      </c>
      <c r="CO65" s="49" t="str">
        <f t="shared" si="131"/>
        <v/>
      </c>
      <c r="CP65" s="49" t="str">
        <f t="shared" si="131"/>
        <v/>
      </c>
      <c r="CQ65" s="49" t="str">
        <f t="shared" si="131"/>
        <v/>
      </c>
      <c r="CR65" s="49" t="str">
        <f t="shared" si="131"/>
        <v/>
      </c>
      <c r="CS65" s="49" t="str">
        <f t="shared" si="131"/>
        <v/>
      </c>
      <c r="CT65" s="49" t="str">
        <f t="shared" si="131"/>
        <v/>
      </c>
      <c r="CU65" s="49" t="str">
        <f t="shared" si="131"/>
        <v/>
      </c>
      <c r="CV65" s="49" t="str">
        <f t="shared" si="131"/>
        <v/>
      </c>
      <c r="CW65" s="49" t="str">
        <f t="shared" si="131"/>
        <v/>
      </c>
      <c r="CX65" s="49" t="str">
        <f t="shared" si="131"/>
        <v/>
      </c>
      <c r="CY65" s="49" t="str">
        <f t="shared" si="131"/>
        <v/>
      </c>
      <c r="CZ65" s="49" t="str">
        <f t="shared" si="131"/>
        <v/>
      </c>
      <c r="DA65" s="49" t="str">
        <f t="shared" si="131"/>
        <v/>
      </c>
      <c r="DB65" s="49" t="str">
        <f t="shared" si="131"/>
        <v/>
      </c>
      <c r="DC65" s="49" t="str">
        <f t="shared" si="131"/>
        <v/>
      </c>
      <c r="DD65" s="49" t="str">
        <f t="shared" si="132"/>
        <v/>
      </c>
      <c r="DE65" s="49" t="str">
        <f t="shared" si="132"/>
        <v/>
      </c>
      <c r="DF65" s="49" t="str">
        <f t="shared" si="132"/>
        <v/>
      </c>
      <c r="DG65" s="49" t="str">
        <f t="shared" si="132"/>
        <v/>
      </c>
      <c r="DH65" s="49" t="str">
        <f t="shared" si="132"/>
        <v/>
      </c>
      <c r="DI65" s="49" t="str">
        <f t="shared" si="132"/>
        <v/>
      </c>
      <c r="DJ65" s="49" t="str">
        <f t="shared" si="132"/>
        <v/>
      </c>
      <c r="DK65" s="49" t="str">
        <f t="shared" si="132"/>
        <v/>
      </c>
      <c r="DL65" s="49" t="str">
        <f t="shared" si="132"/>
        <v/>
      </c>
      <c r="DM65" s="49" t="str">
        <f t="shared" si="132"/>
        <v/>
      </c>
      <c r="DN65" s="49" t="str">
        <f t="shared" si="132"/>
        <v/>
      </c>
      <c r="DO65" s="49" t="str">
        <f t="shared" si="132"/>
        <v/>
      </c>
      <c r="DP65" s="49" t="str">
        <f t="shared" si="132"/>
        <v/>
      </c>
      <c r="DQ65" s="49" t="str">
        <f t="shared" si="132"/>
        <v/>
      </c>
      <c r="DR65" s="49" t="str">
        <f t="shared" si="132"/>
        <v/>
      </c>
      <c r="DS65" s="49" t="str">
        <f t="shared" si="132"/>
        <v/>
      </c>
      <c r="DT65" s="49" t="str">
        <f t="shared" si="128"/>
        <v/>
      </c>
      <c r="DU65" s="49" t="str">
        <f t="shared" si="128"/>
        <v/>
      </c>
      <c r="DV65" s="49" t="str">
        <f t="shared" si="128"/>
        <v/>
      </c>
      <c r="DW65" s="49" t="str">
        <f t="shared" si="128"/>
        <v/>
      </c>
      <c r="DX65" s="49" t="str">
        <f t="shared" si="128"/>
        <v/>
      </c>
      <c r="DY65" s="49" t="str">
        <f t="shared" si="128"/>
        <v/>
      </c>
      <c r="DZ65" s="183" t="str">
        <f t="shared" si="35"/>
        <v/>
      </c>
      <c r="EA65" s="49" t="str">
        <f t="shared" si="125"/>
        <v/>
      </c>
      <c r="EB65" s="49" t="str">
        <f t="shared" si="125"/>
        <v/>
      </c>
      <c r="EC65" s="49" t="str">
        <f t="shared" si="125"/>
        <v/>
      </c>
      <c r="ED65" s="49" t="str">
        <f t="shared" si="125"/>
        <v/>
      </c>
      <c r="EE65" s="49" t="str">
        <f t="shared" si="125"/>
        <v/>
      </c>
      <c r="EF65" s="49" t="str">
        <f t="shared" si="125"/>
        <v/>
      </c>
      <c r="EG65" s="49" t="str">
        <f t="shared" si="125"/>
        <v/>
      </c>
      <c r="EH65" s="49" t="str">
        <f t="shared" si="125"/>
        <v/>
      </c>
      <c r="EI65" s="49" t="str">
        <f t="shared" si="125"/>
        <v/>
      </c>
      <c r="EJ65" s="49" t="str">
        <f t="shared" si="125"/>
        <v/>
      </c>
      <c r="EK65" s="49" t="str">
        <f t="shared" si="125"/>
        <v/>
      </c>
      <c r="EL65" s="49" t="str">
        <f t="shared" si="125"/>
        <v/>
      </c>
      <c r="EM65" s="49" t="str">
        <f t="shared" si="125"/>
        <v/>
      </c>
      <c r="EN65" s="49" t="str">
        <f t="shared" si="125"/>
        <v/>
      </c>
      <c r="EO65" s="49" t="str">
        <f t="shared" si="125"/>
        <v/>
      </c>
      <c r="EP65" s="49" t="str">
        <f t="shared" si="125"/>
        <v/>
      </c>
      <c r="EQ65" s="49" t="str">
        <f t="shared" si="126"/>
        <v/>
      </c>
      <c r="ER65" s="49" t="str">
        <f t="shared" si="126"/>
        <v/>
      </c>
      <c r="ES65" s="49" t="str">
        <f t="shared" si="126"/>
        <v/>
      </c>
      <c r="ET65" s="49" t="str">
        <f t="shared" si="126"/>
        <v/>
      </c>
      <c r="EU65" s="49" t="str">
        <f t="shared" si="126"/>
        <v/>
      </c>
      <c r="EV65" s="49" t="str">
        <f t="shared" si="126"/>
        <v/>
      </c>
      <c r="EW65" s="49" t="str">
        <f t="shared" si="126"/>
        <v/>
      </c>
      <c r="EX65" s="49" t="str">
        <f t="shared" si="126"/>
        <v/>
      </c>
      <c r="EY65" s="49" t="str">
        <f t="shared" si="126"/>
        <v/>
      </c>
      <c r="EZ65" s="49" t="str">
        <f t="shared" si="126"/>
        <v/>
      </c>
      <c r="FA65" s="49" t="str">
        <f t="shared" si="126"/>
        <v/>
      </c>
      <c r="FB65" s="49" t="str">
        <f t="shared" si="126"/>
        <v/>
      </c>
      <c r="FC65" s="49" t="str">
        <f t="shared" si="126"/>
        <v/>
      </c>
      <c r="FD65" s="49" t="str">
        <f t="shared" si="126"/>
        <v/>
      </c>
      <c r="FE65" s="49" t="str">
        <f t="shared" si="124"/>
        <v/>
      </c>
      <c r="FF65" s="49" t="str">
        <f t="shared" si="115"/>
        <v/>
      </c>
      <c r="FG65" s="49" t="str">
        <f t="shared" si="115"/>
        <v/>
      </c>
      <c r="FH65" s="49" t="str">
        <f t="shared" si="115"/>
        <v/>
      </c>
      <c r="FI65" s="49" t="str">
        <f t="shared" si="115"/>
        <v/>
      </c>
      <c r="FJ65" s="49" t="str">
        <f t="shared" si="115"/>
        <v/>
      </c>
      <c r="FK65" s="49" t="str">
        <f t="shared" si="115"/>
        <v/>
      </c>
      <c r="FL65" s="49" t="str">
        <f t="shared" si="115"/>
        <v/>
      </c>
      <c r="FM65" s="49" t="str">
        <f t="shared" si="115"/>
        <v/>
      </c>
      <c r="FN65" s="49" t="str">
        <f t="shared" si="115"/>
        <v/>
      </c>
      <c r="FO65" s="49" t="str">
        <f t="shared" si="115"/>
        <v/>
      </c>
      <c r="FP65" s="49" t="str">
        <f t="shared" si="115"/>
        <v/>
      </c>
      <c r="FQ65" s="49" t="str">
        <f t="shared" si="104"/>
        <v/>
      </c>
      <c r="FR65" s="49" t="str">
        <f t="shared" si="104"/>
        <v/>
      </c>
      <c r="FS65" s="49" t="str">
        <f t="shared" si="104"/>
        <v/>
      </c>
      <c r="FT65" s="49" t="str">
        <f t="shared" si="104"/>
        <v/>
      </c>
      <c r="FU65" s="49" t="str">
        <f t="shared" si="104"/>
        <v/>
      </c>
      <c r="FV65" s="49" t="str">
        <f t="shared" si="104"/>
        <v/>
      </c>
      <c r="FW65" s="49" t="str">
        <f t="shared" si="104"/>
        <v/>
      </c>
      <c r="FX65" s="49" t="str">
        <f t="shared" si="104"/>
        <v/>
      </c>
      <c r="FY65" s="49" t="str">
        <f t="shared" si="104"/>
        <v/>
      </c>
      <c r="FZ65" s="49" t="str">
        <f t="shared" si="104"/>
        <v/>
      </c>
      <c r="GA65" s="49" t="str">
        <f t="shared" si="104"/>
        <v/>
      </c>
      <c r="GB65" s="49" t="str">
        <f t="shared" si="104"/>
        <v/>
      </c>
      <c r="GC65" s="49" t="str">
        <f t="shared" si="104"/>
        <v/>
      </c>
      <c r="GD65" s="49" t="str">
        <f t="shared" si="104"/>
        <v/>
      </c>
      <c r="GE65" s="49" t="str">
        <f t="shared" si="104"/>
        <v/>
      </c>
      <c r="GF65" s="49" t="str">
        <f t="shared" si="104"/>
        <v/>
      </c>
      <c r="GG65" s="49" t="str">
        <f t="shared" si="105"/>
        <v/>
      </c>
      <c r="GH65" s="49" t="str">
        <f t="shared" si="105"/>
        <v/>
      </c>
      <c r="GI65" s="49" t="str">
        <f t="shared" si="105"/>
        <v/>
      </c>
      <c r="GJ65" s="49" t="str">
        <f t="shared" si="105"/>
        <v/>
      </c>
      <c r="GK65" s="49" t="str">
        <f t="shared" si="105"/>
        <v/>
      </c>
      <c r="GL65" s="49" t="str">
        <f t="shared" si="105"/>
        <v/>
      </c>
      <c r="GM65" s="49" t="str">
        <f t="shared" si="105"/>
        <v/>
      </c>
      <c r="GN65" s="49" t="str">
        <f t="shared" si="105"/>
        <v/>
      </c>
      <c r="GO65" s="49" t="str">
        <f t="shared" si="105"/>
        <v/>
      </c>
      <c r="GP65" s="49" t="str">
        <f t="shared" si="105"/>
        <v/>
      </c>
      <c r="GQ65" s="49" t="str">
        <f t="shared" si="105"/>
        <v/>
      </c>
      <c r="GR65" s="49" t="str">
        <f t="shared" si="105"/>
        <v/>
      </c>
      <c r="GS65" s="49" t="str">
        <f t="shared" si="105"/>
        <v/>
      </c>
      <c r="GT65" s="49" t="str">
        <f t="shared" si="105"/>
        <v/>
      </c>
      <c r="GU65" s="49" t="str">
        <f t="shared" si="105"/>
        <v/>
      </c>
      <c r="GV65" s="49" t="str">
        <f t="shared" si="105"/>
        <v/>
      </c>
      <c r="GW65" s="49" t="str">
        <f t="shared" si="106"/>
        <v/>
      </c>
      <c r="GX65" s="49" t="str">
        <f t="shared" si="106"/>
        <v/>
      </c>
      <c r="GY65" s="49" t="str">
        <f t="shared" si="106"/>
        <v/>
      </c>
      <c r="GZ65" s="49" t="str">
        <f t="shared" si="106"/>
        <v/>
      </c>
      <c r="HA65" s="49" t="str">
        <f t="shared" si="106"/>
        <v/>
      </c>
      <c r="HB65" s="49" t="str">
        <f t="shared" si="106"/>
        <v/>
      </c>
      <c r="HC65" s="49" t="str">
        <f t="shared" si="106"/>
        <v/>
      </c>
      <c r="HD65" s="49" t="str">
        <f t="shared" si="106"/>
        <v/>
      </c>
      <c r="HE65" s="49" t="str">
        <f t="shared" si="106"/>
        <v/>
      </c>
      <c r="HF65" s="49" t="str">
        <f t="shared" si="106"/>
        <v/>
      </c>
      <c r="HG65" s="49" t="str">
        <f t="shared" si="106"/>
        <v/>
      </c>
      <c r="HH65" s="49" t="str">
        <f t="shared" si="106"/>
        <v/>
      </c>
      <c r="HI65" s="49" t="str">
        <f t="shared" si="106"/>
        <v/>
      </c>
      <c r="HJ65" s="49" t="str">
        <f t="shared" si="106"/>
        <v/>
      </c>
      <c r="HK65" s="49" t="str">
        <f t="shared" si="106"/>
        <v/>
      </c>
      <c r="HL65" s="49" t="str">
        <f t="shared" si="106"/>
        <v/>
      </c>
      <c r="HM65" s="49" t="str">
        <f t="shared" si="107"/>
        <v/>
      </c>
      <c r="HN65" s="49" t="str">
        <f t="shared" si="107"/>
        <v/>
      </c>
      <c r="HO65" s="49" t="str">
        <f t="shared" si="107"/>
        <v/>
      </c>
      <c r="HP65" s="49" t="str">
        <f t="shared" si="75"/>
        <v/>
      </c>
      <c r="HQ65" s="49" t="str">
        <f t="shared" si="75"/>
        <v/>
      </c>
      <c r="HR65" s="49" t="str">
        <f t="shared" si="44"/>
        <v/>
      </c>
      <c r="HS65" s="49" t="str">
        <f t="shared" si="16"/>
        <v/>
      </c>
      <c r="HT65" s="49" t="str">
        <f t="shared" si="16"/>
        <v/>
      </c>
      <c r="HU65" s="49" t="str">
        <f t="shared" si="16"/>
        <v/>
      </c>
      <c r="HV65" s="49" t="str">
        <f t="shared" si="16"/>
        <v/>
      </c>
      <c r="HW65" s="169" t="e">
        <f t="shared" si="102"/>
        <v>#N/A</v>
      </c>
      <c r="HX65" s="169" t="e">
        <f t="shared" si="102"/>
        <v>#N/A</v>
      </c>
      <c r="HY65" s="169" t="e">
        <f t="shared" si="102"/>
        <v>#N/A</v>
      </c>
      <c r="HZ65" s="169" t="e">
        <f t="shared" si="102"/>
        <v>#N/A</v>
      </c>
      <c r="IA65" s="169" t="e">
        <f t="shared" si="134"/>
        <v>#N/A</v>
      </c>
      <c r="IB65" s="169" t="e">
        <f t="shared" si="134"/>
        <v>#N/A</v>
      </c>
      <c r="IC65" s="169" t="e">
        <f t="shared" si="134"/>
        <v>#N/A</v>
      </c>
      <c r="ID65" s="169" t="e">
        <f t="shared" si="134"/>
        <v>#N/A</v>
      </c>
      <c r="IE65" s="169" t="e">
        <f t="shared" si="134"/>
        <v>#N/A</v>
      </c>
      <c r="IF65" s="169" t="e">
        <f t="shared" si="134"/>
        <v>#N/A</v>
      </c>
      <c r="IG65" s="169" t="e">
        <f t="shared" si="134"/>
        <v>#N/A</v>
      </c>
      <c r="IH65" s="169" t="e">
        <f t="shared" si="134"/>
        <v>#N/A</v>
      </c>
      <c r="II65" s="169" t="e">
        <f t="shared" si="134"/>
        <v>#N/A</v>
      </c>
      <c r="IJ65" s="169" t="e">
        <f t="shared" si="134"/>
        <v>#N/A</v>
      </c>
      <c r="IK65" s="169" t="e">
        <f t="shared" si="134"/>
        <v>#N/A</v>
      </c>
      <c r="IL65" s="169" t="e">
        <f t="shared" si="134"/>
        <v>#N/A</v>
      </c>
      <c r="IM65" s="169" t="e">
        <f t="shared" si="134"/>
        <v>#N/A</v>
      </c>
      <c r="IN65" s="169" t="e">
        <f t="shared" si="134"/>
        <v>#N/A</v>
      </c>
      <c r="IO65" s="169" t="e">
        <f t="shared" si="134"/>
        <v>#N/A</v>
      </c>
      <c r="IP65" s="169" t="e">
        <f t="shared" si="108"/>
        <v>#N/A</v>
      </c>
      <c r="IQ65" s="169" t="e">
        <f t="shared" si="108"/>
        <v>#N/A</v>
      </c>
      <c r="IR65" s="169" t="e">
        <f t="shared" si="108"/>
        <v>#N/A</v>
      </c>
      <c r="IS65" s="169" t="e">
        <f t="shared" si="108"/>
        <v>#N/A</v>
      </c>
      <c r="IT65" s="169" t="e">
        <f t="shared" si="108"/>
        <v>#N/A</v>
      </c>
      <c r="IU65" s="169" t="e">
        <f t="shared" si="108"/>
        <v>#N/A</v>
      </c>
      <c r="IV65" s="169" t="e">
        <f t="shared" si="108"/>
        <v>#N/A</v>
      </c>
      <c r="IW65" s="169" t="e">
        <f t="shared" si="108"/>
        <v>#N/A</v>
      </c>
      <c r="IX65" s="169" t="e">
        <f t="shared" si="108"/>
        <v>#N/A</v>
      </c>
      <c r="IY65" s="169" t="e">
        <f t="shared" si="108"/>
        <v>#N/A</v>
      </c>
      <c r="IZ65" s="169" t="e">
        <f t="shared" si="108"/>
        <v>#N/A</v>
      </c>
      <c r="JA65" s="169" t="e">
        <f t="shared" si="108"/>
        <v>#N/A</v>
      </c>
      <c r="JB65" s="169" t="e">
        <f t="shared" si="108"/>
        <v>#N/A</v>
      </c>
      <c r="JC65" s="169" t="e">
        <f t="shared" si="108"/>
        <v>#N/A</v>
      </c>
      <c r="JD65" s="169" t="e">
        <f t="shared" si="108"/>
        <v>#N/A</v>
      </c>
      <c r="JE65" s="169" t="e">
        <f t="shared" si="116"/>
        <v>#N/A</v>
      </c>
      <c r="JF65" s="169" t="e">
        <f t="shared" si="116"/>
        <v>#N/A</v>
      </c>
      <c r="JG65" s="169" t="e">
        <f t="shared" si="116"/>
        <v>#N/A</v>
      </c>
      <c r="JH65" s="169" t="e">
        <f t="shared" si="116"/>
        <v>#N/A</v>
      </c>
      <c r="JI65" s="169" t="e">
        <f t="shared" si="116"/>
        <v>#N/A</v>
      </c>
      <c r="JJ65" s="169" t="e">
        <f t="shared" si="116"/>
        <v>#N/A</v>
      </c>
      <c r="JK65" s="169" t="e">
        <f t="shared" si="116"/>
        <v>#N/A</v>
      </c>
      <c r="JL65" s="169" t="e">
        <f t="shared" si="116"/>
        <v>#N/A</v>
      </c>
      <c r="JM65" s="169" t="e">
        <f t="shared" si="116"/>
        <v>#N/A</v>
      </c>
      <c r="JN65" s="169" t="e">
        <f t="shared" si="116"/>
        <v>#N/A</v>
      </c>
      <c r="JO65" s="169" t="e">
        <f t="shared" si="116"/>
        <v>#N/A</v>
      </c>
      <c r="JP65" s="169" t="e">
        <f t="shared" si="116"/>
        <v>#N/A</v>
      </c>
      <c r="JQ65" s="169" t="e">
        <f t="shared" si="116"/>
        <v>#N/A</v>
      </c>
      <c r="JR65" s="169" t="e">
        <f t="shared" si="116"/>
        <v>#N/A</v>
      </c>
      <c r="JS65" s="169" t="e">
        <f t="shared" si="116"/>
        <v>#N/A</v>
      </c>
      <c r="JT65" s="169" t="e">
        <f t="shared" si="109"/>
        <v>#N/A</v>
      </c>
      <c r="JU65" s="169" t="e">
        <f t="shared" si="109"/>
        <v>#N/A</v>
      </c>
      <c r="JV65" s="169" t="e">
        <f t="shared" si="109"/>
        <v>#N/A</v>
      </c>
      <c r="JW65" s="169" t="e">
        <f t="shared" si="109"/>
        <v>#N/A</v>
      </c>
      <c r="JX65" s="169" t="e">
        <f t="shared" si="109"/>
        <v>#N/A</v>
      </c>
      <c r="JY65" s="169" t="e">
        <f t="shared" si="109"/>
        <v>#N/A</v>
      </c>
      <c r="JZ65" s="169" t="e">
        <f t="shared" si="109"/>
        <v>#N/A</v>
      </c>
      <c r="KA65" s="169" t="e">
        <f t="shared" si="109"/>
        <v>#N/A</v>
      </c>
      <c r="KB65" s="169" t="e">
        <f t="shared" si="109"/>
        <v>#N/A</v>
      </c>
      <c r="KC65" s="169" t="e">
        <f t="shared" si="109"/>
        <v>#N/A</v>
      </c>
      <c r="KD65" s="169" t="e">
        <f t="shared" si="109"/>
        <v>#N/A</v>
      </c>
      <c r="KE65" s="169" t="e">
        <f t="shared" si="109"/>
        <v>#N/A</v>
      </c>
      <c r="KF65" s="169" t="e">
        <f t="shared" si="109"/>
        <v>#N/A</v>
      </c>
      <c r="KG65" s="169" t="e">
        <f t="shared" si="109"/>
        <v>#N/A</v>
      </c>
      <c r="KH65" s="169" t="e">
        <f t="shared" si="109"/>
        <v>#N/A</v>
      </c>
      <c r="KI65" s="169" t="e">
        <f t="shared" si="109"/>
        <v>#N/A</v>
      </c>
      <c r="KJ65" s="169" t="e">
        <f t="shared" si="117"/>
        <v>#N/A</v>
      </c>
      <c r="KK65" s="169" t="e">
        <f t="shared" si="117"/>
        <v>#N/A</v>
      </c>
      <c r="KL65" s="169" t="e">
        <f t="shared" si="117"/>
        <v>#N/A</v>
      </c>
      <c r="KM65" s="169" t="e">
        <f t="shared" si="117"/>
        <v>#N/A</v>
      </c>
      <c r="KN65" s="169" t="e">
        <f t="shared" si="117"/>
        <v>#N/A</v>
      </c>
      <c r="KO65" s="169" t="e">
        <f t="shared" si="117"/>
        <v>#N/A</v>
      </c>
      <c r="KP65" s="169" t="e">
        <f t="shared" si="117"/>
        <v>#N/A</v>
      </c>
      <c r="KQ65" s="169" t="e">
        <f t="shared" si="117"/>
        <v>#N/A</v>
      </c>
      <c r="KR65" s="169" t="e">
        <f t="shared" si="117"/>
        <v>#N/A</v>
      </c>
      <c r="KS65" s="169" t="e">
        <f t="shared" si="117"/>
        <v>#N/A</v>
      </c>
      <c r="KT65" s="169" t="e">
        <f t="shared" si="117"/>
        <v>#N/A</v>
      </c>
      <c r="KU65" s="169" t="e">
        <f t="shared" si="117"/>
        <v>#N/A</v>
      </c>
      <c r="KV65" s="169" t="e">
        <f t="shared" si="117"/>
        <v>#N/A</v>
      </c>
      <c r="KW65" s="169" t="e">
        <f t="shared" si="117"/>
        <v>#N/A</v>
      </c>
      <c r="KX65" s="169" t="e">
        <f t="shared" si="117"/>
        <v>#N/A</v>
      </c>
      <c r="KY65" s="169" t="e">
        <f t="shared" si="117"/>
        <v>#N/A</v>
      </c>
      <c r="KZ65" s="169" t="e">
        <f t="shared" si="110"/>
        <v>#N/A</v>
      </c>
      <c r="LA65" s="169" t="e">
        <f t="shared" si="110"/>
        <v>#N/A</v>
      </c>
      <c r="LB65" s="169" t="e">
        <f t="shared" si="110"/>
        <v>#N/A</v>
      </c>
      <c r="LC65" s="169" t="e">
        <f t="shared" si="110"/>
        <v>#N/A</v>
      </c>
      <c r="LD65" s="169" t="e">
        <f t="shared" si="110"/>
        <v>#N/A</v>
      </c>
      <c r="LE65" s="169" t="e">
        <f t="shared" si="110"/>
        <v>#N/A</v>
      </c>
      <c r="LF65" s="169" t="e">
        <f t="shared" si="110"/>
        <v>#N/A</v>
      </c>
      <c r="LG65" s="169" t="e">
        <f t="shared" si="110"/>
        <v>#N/A</v>
      </c>
      <c r="LH65" s="169" t="e">
        <f t="shared" si="110"/>
        <v>#N/A</v>
      </c>
      <c r="LI65" s="169" t="e">
        <f t="shared" si="110"/>
        <v>#N/A</v>
      </c>
      <c r="LJ65" s="169" t="e">
        <f t="shared" si="110"/>
        <v>#N/A</v>
      </c>
      <c r="LK65" s="169" t="e">
        <f t="shared" si="110"/>
        <v>#N/A</v>
      </c>
      <c r="LL65" s="169" t="e">
        <f t="shared" si="110"/>
        <v>#N/A</v>
      </c>
      <c r="LM65" s="169" t="e">
        <f t="shared" si="110"/>
        <v>#N/A</v>
      </c>
      <c r="LN65" s="169" t="e">
        <f t="shared" si="110"/>
        <v>#N/A</v>
      </c>
      <c r="LO65" s="169" t="e">
        <f t="shared" si="118"/>
        <v>#N/A</v>
      </c>
      <c r="LP65" s="169" t="e">
        <f t="shared" si="118"/>
        <v>#N/A</v>
      </c>
      <c r="LQ65" s="169" t="e">
        <f t="shared" si="119"/>
        <v>#N/A</v>
      </c>
      <c r="LR65" s="169" t="e">
        <f t="shared" si="119"/>
        <v>#N/A</v>
      </c>
      <c r="LS65" s="169" t="e">
        <f t="shared" si="119"/>
        <v>#N/A</v>
      </c>
      <c r="LT65" s="169" t="e">
        <f t="shared" si="119"/>
        <v>#N/A</v>
      </c>
      <c r="LU65" s="169" t="e">
        <f t="shared" si="119"/>
        <v>#N/A</v>
      </c>
      <c r="LV65" s="169" t="e">
        <f t="shared" si="119"/>
        <v>#N/A</v>
      </c>
      <c r="LW65" s="169" t="e">
        <f t="shared" si="119"/>
        <v>#N/A</v>
      </c>
      <c r="LX65" s="169" t="e">
        <f t="shared" si="119"/>
        <v>#N/A</v>
      </c>
      <c r="LY65" s="169" t="e">
        <f t="shared" si="119"/>
        <v>#N/A</v>
      </c>
      <c r="LZ65" s="169" t="e">
        <f t="shared" si="119"/>
        <v>#N/A</v>
      </c>
      <c r="MA65" s="169" t="e">
        <f t="shared" si="119"/>
        <v>#N/A</v>
      </c>
      <c r="MB65" s="169" t="e">
        <f t="shared" si="119"/>
        <v>#N/A</v>
      </c>
      <c r="MC65" s="169" t="e">
        <f t="shared" si="119"/>
        <v>#N/A</v>
      </c>
      <c r="MD65" s="169" t="e">
        <f t="shared" si="119"/>
        <v>#N/A</v>
      </c>
      <c r="ME65" s="169" t="e">
        <f t="shared" si="119"/>
        <v>#N/A</v>
      </c>
      <c r="MF65" s="169" t="e">
        <f t="shared" si="111"/>
        <v>#N/A</v>
      </c>
      <c r="MG65" s="169" t="e">
        <f t="shared" si="111"/>
        <v>#N/A</v>
      </c>
      <c r="MH65" s="169" t="e">
        <f t="shared" si="111"/>
        <v>#N/A</v>
      </c>
      <c r="MI65" s="169" t="e">
        <f t="shared" si="111"/>
        <v>#N/A</v>
      </c>
      <c r="MJ65" s="169" t="e">
        <f t="shared" si="111"/>
        <v>#N/A</v>
      </c>
      <c r="MK65" s="169" t="e">
        <f t="shared" si="111"/>
        <v>#N/A</v>
      </c>
      <c r="ML65" s="169" t="e">
        <f t="shared" si="111"/>
        <v>#N/A</v>
      </c>
      <c r="MM65" s="169" t="e">
        <f t="shared" si="111"/>
        <v>#N/A</v>
      </c>
      <c r="MN65" s="169" t="e">
        <f t="shared" si="111"/>
        <v>#N/A</v>
      </c>
      <c r="MO65" s="169" t="e">
        <f t="shared" si="111"/>
        <v>#N/A</v>
      </c>
      <c r="MP65" s="169" t="e">
        <f t="shared" si="111"/>
        <v>#N/A</v>
      </c>
      <c r="MQ65" s="169" t="e">
        <f t="shared" si="111"/>
        <v>#N/A</v>
      </c>
      <c r="MR65" s="169" t="e">
        <f t="shared" si="111"/>
        <v>#N/A</v>
      </c>
      <c r="MS65" s="169" t="e">
        <f t="shared" si="111"/>
        <v>#N/A</v>
      </c>
      <c r="MT65" s="169" t="e">
        <f t="shared" si="111"/>
        <v>#N/A</v>
      </c>
      <c r="MU65" s="169" t="e">
        <f t="shared" si="111"/>
        <v>#N/A</v>
      </c>
      <c r="MV65" s="169" t="e">
        <f t="shared" si="120"/>
        <v>#N/A</v>
      </c>
      <c r="MW65" s="169" t="e">
        <f t="shared" si="120"/>
        <v>#N/A</v>
      </c>
      <c r="MX65" s="169" t="e">
        <f t="shared" si="120"/>
        <v>#N/A</v>
      </c>
      <c r="MY65" s="169" t="e">
        <f t="shared" si="120"/>
        <v>#N/A</v>
      </c>
      <c r="MZ65" s="169" t="e">
        <f t="shared" si="120"/>
        <v>#N/A</v>
      </c>
      <c r="NA65" s="169" t="e">
        <f t="shared" si="120"/>
        <v>#N/A</v>
      </c>
      <c r="NB65" s="169" t="e">
        <f t="shared" si="120"/>
        <v>#N/A</v>
      </c>
      <c r="NC65" s="169" t="e">
        <f t="shared" si="120"/>
        <v>#N/A</v>
      </c>
      <c r="ND65" s="169" t="e">
        <f t="shared" si="120"/>
        <v>#N/A</v>
      </c>
      <c r="NE65" s="169" t="e">
        <f t="shared" si="120"/>
        <v>#N/A</v>
      </c>
      <c r="NF65" s="169" t="e">
        <f t="shared" si="120"/>
        <v>#N/A</v>
      </c>
      <c r="NG65" s="169" t="e">
        <f t="shared" si="120"/>
        <v>#N/A</v>
      </c>
      <c r="NH65" s="169" t="e">
        <f t="shared" si="120"/>
        <v>#N/A</v>
      </c>
      <c r="NI65" s="169" t="e">
        <f t="shared" si="120"/>
        <v>#N/A</v>
      </c>
      <c r="NJ65" s="169" t="e">
        <f t="shared" si="120"/>
        <v>#N/A</v>
      </c>
      <c r="NK65" s="169" t="e">
        <f t="shared" si="120"/>
        <v>#N/A</v>
      </c>
      <c r="NL65" s="169" t="e">
        <f t="shared" si="112"/>
        <v>#N/A</v>
      </c>
      <c r="NM65" s="169" t="e">
        <f t="shared" si="112"/>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21"/>
        <v>#N/A</v>
      </c>
      <c r="OB65" s="169" t="e">
        <f t="shared" si="121"/>
        <v>#N/A</v>
      </c>
      <c r="OC65" s="169" t="e">
        <f t="shared" si="122"/>
        <v>#N/A</v>
      </c>
      <c r="OD65" s="169" t="e">
        <f t="shared" si="122"/>
        <v>#N/A</v>
      </c>
      <c r="OE65" s="169" t="e">
        <f t="shared" si="122"/>
        <v>#N/A</v>
      </c>
      <c r="OF65" s="169" t="e">
        <f t="shared" si="122"/>
        <v>#N/A</v>
      </c>
      <c r="OG65" s="169" t="e">
        <f t="shared" si="122"/>
        <v>#N/A</v>
      </c>
      <c r="OH65" s="169" t="e">
        <f t="shared" si="122"/>
        <v>#N/A</v>
      </c>
      <c r="OI65" s="169" t="e">
        <f t="shared" si="122"/>
        <v>#N/A</v>
      </c>
      <c r="OJ65" s="169" t="e">
        <f t="shared" si="122"/>
        <v>#N/A</v>
      </c>
      <c r="OK65" s="169" t="e">
        <f t="shared" si="122"/>
        <v>#N/A</v>
      </c>
      <c r="OL65" s="169" t="e">
        <f t="shared" si="122"/>
        <v>#N/A</v>
      </c>
      <c r="OM65" s="169" t="e">
        <f t="shared" si="122"/>
        <v>#N/A</v>
      </c>
      <c r="ON65" s="169" t="e">
        <f t="shared" si="122"/>
        <v>#N/A</v>
      </c>
      <c r="OO65" s="169" t="e">
        <f t="shared" si="122"/>
        <v>#N/A</v>
      </c>
      <c r="OP65" s="169" t="e">
        <f t="shared" si="122"/>
        <v>#N/A</v>
      </c>
      <c r="OQ65" s="169" t="e">
        <f t="shared" si="122"/>
        <v>#N/A</v>
      </c>
      <c r="OR65" s="169" t="e">
        <f t="shared" si="113"/>
        <v>#N/A</v>
      </c>
      <c r="OS65" s="169" t="e">
        <f t="shared" si="113"/>
        <v>#N/A</v>
      </c>
      <c r="OT65" s="169" t="e">
        <f t="shared" si="113"/>
        <v>#N/A</v>
      </c>
      <c r="OU65" s="169" t="e">
        <f t="shared" si="113"/>
        <v>#N/A</v>
      </c>
      <c r="OV65" s="169" t="e">
        <f t="shared" si="113"/>
        <v>#N/A</v>
      </c>
      <c r="OW65" s="169" t="e">
        <f t="shared" si="113"/>
        <v>#N/A</v>
      </c>
      <c r="OX65" s="169" t="e">
        <f t="shared" si="113"/>
        <v>#N/A</v>
      </c>
      <c r="OY65" s="169" t="e">
        <f t="shared" si="113"/>
        <v>#N/A</v>
      </c>
      <c r="OZ65" s="169" t="e">
        <f t="shared" si="113"/>
        <v>#N/A</v>
      </c>
      <c r="PA65" s="169" t="e">
        <f t="shared" si="113"/>
        <v>#N/A</v>
      </c>
      <c r="PB65" s="169" t="e">
        <f t="shared" si="113"/>
        <v>#N/A</v>
      </c>
      <c r="PC65" s="169" t="e">
        <f t="shared" si="113"/>
        <v>#N/A</v>
      </c>
      <c r="PD65" s="169" t="e">
        <f t="shared" si="113"/>
        <v>#N/A</v>
      </c>
      <c r="PE65" s="169" t="e">
        <f t="shared" si="113"/>
        <v>#N/A</v>
      </c>
      <c r="PF65" s="169" t="e">
        <f t="shared" si="113"/>
        <v>#N/A</v>
      </c>
      <c r="PG65" s="169" t="e">
        <f t="shared" si="113"/>
        <v>#N/A</v>
      </c>
      <c r="PH65" s="169" t="e">
        <f t="shared" si="123"/>
        <v>#N/A</v>
      </c>
      <c r="PI65" s="169" t="e">
        <f t="shared" si="123"/>
        <v>#N/A</v>
      </c>
      <c r="PJ65" s="169" t="e">
        <f t="shared" si="123"/>
        <v>#N/A</v>
      </c>
      <c r="PK65" s="169" t="e">
        <f t="shared" si="123"/>
        <v>#N/A</v>
      </c>
      <c r="PL65" s="169" t="e">
        <f t="shared" si="123"/>
        <v>#N/A</v>
      </c>
      <c r="PM65" s="169" t="e">
        <f t="shared" si="123"/>
        <v>#N/A</v>
      </c>
      <c r="PN65" s="169" t="e">
        <f t="shared" si="123"/>
        <v>#N/A</v>
      </c>
      <c r="PO65" s="169" t="e">
        <f t="shared" si="123"/>
        <v>#N/A</v>
      </c>
    </row>
    <row r="66" spans="1:431" hidden="1" x14ac:dyDescent="0.75">
      <c r="A66" s="390"/>
      <c r="B66" s="396" t="str">
        <f>IF($R66="","",ROUND(_xlfn.NORM.INV(ABS(VLOOKUP($T$1,VLookups!$A$43:$B$44,2,FALSE)-B$2),$N66,$R66),0))</f>
        <v/>
      </c>
      <c r="C66" s="403" t="str">
        <f>IF(OR(D65="",B66=""),"",WORKDAY(C65,B65,$B$109:$B$148))</f>
        <v/>
      </c>
      <c r="D66" s="404" t="str">
        <f>IFERROR(IF(B66="","",WORKDAY(C66,B66-1,$B$109:$B$148)),"")</f>
        <v/>
      </c>
      <c r="E66" s="109"/>
      <c r="F66" s="117"/>
      <c r="G66" s="122" t="str">
        <f t="shared" si="30"/>
        <v/>
      </c>
      <c r="H66" s="95"/>
      <c r="I66" s="122" t="str">
        <f t="shared" si="31"/>
        <v/>
      </c>
      <c r="J66" s="117"/>
      <c r="K66" s="110"/>
      <c r="L66" s="124" t="str">
        <f t="shared" si="0"/>
        <v/>
      </c>
      <c r="M66" s="124" t="str">
        <f t="shared" si="1"/>
        <v/>
      </c>
      <c r="N66" s="73" t="str">
        <f t="shared" si="32"/>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33"/>
        <v/>
      </c>
      <c r="AN66" s="49" t="str">
        <f t="shared" si="133"/>
        <v/>
      </c>
      <c r="AO66" s="49" t="str">
        <f t="shared" si="133"/>
        <v/>
      </c>
      <c r="AP66" s="49" t="str">
        <f t="shared" si="133"/>
        <v/>
      </c>
      <c r="AQ66" s="49" t="str">
        <f t="shared" si="133"/>
        <v/>
      </c>
      <c r="AR66" s="49" t="str">
        <f t="shared" si="133"/>
        <v/>
      </c>
      <c r="AS66" s="49" t="str">
        <f t="shared" si="133"/>
        <v/>
      </c>
      <c r="AT66" s="49" t="str">
        <f t="shared" si="129"/>
        <v/>
      </c>
      <c r="AU66" s="49" t="str">
        <f t="shared" si="129"/>
        <v/>
      </c>
      <c r="AV66" s="49" t="str">
        <f t="shared" si="129"/>
        <v/>
      </c>
      <c r="AW66" s="49" t="str">
        <f t="shared" si="129"/>
        <v/>
      </c>
      <c r="AX66" s="49" t="str">
        <f t="shared" si="129"/>
        <v/>
      </c>
      <c r="AY66" s="49" t="str">
        <f t="shared" si="129"/>
        <v/>
      </c>
      <c r="AZ66" s="49" t="str">
        <f t="shared" si="129"/>
        <v/>
      </c>
      <c r="BA66" s="49" t="str">
        <f t="shared" si="129"/>
        <v/>
      </c>
      <c r="BB66" s="49" t="str">
        <f t="shared" si="129"/>
        <v/>
      </c>
      <c r="BC66" s="49" t="str">
        <f t="shared" si="129"/>
        <v/>
      </c>
      <c r="BD66" s="49" t="str">
        <f t="shared" si="129"/>
        <v/>
      </c>
      <c r="BE66" s="49" t="str">
        <f t="shared" si="129"/>
        <v/>
      </c>
      <c r="BF66" s="49" t="str">
        <f t="shared" si="129"/>
        <v/>
      </c>
      <c r="BG66" s="49" t="str">
        <f t="shared" si="129"/>
        <v/>
      </c>
      <c r="BH66" s="49" t="str">
        <f t="shared" si="129"/>
        <v/>
      </c>
      <c r="BI66" s="49" t="str">
        <f t="shared" si="130"/>
        <v/>
      </c>
      <c r="BJ66" s="49" t="str">
        <f t="shared" si="130"/>
        <v/>
      </c>
      <c r="BK66" s="49" t="str">
        <f t="shared" si="130"/>
        <v/>
      </c>
      <c r="BL66" s="49" t="str">
        <f t="shared" si="130"/>
        <v/>
      </c>
      <c r="BM66" s="49" t="str">
        <f t="shared" si="130"/>
        <v/>
      </c>
      <c r="BN66" s="49" t="str">
        <f t="shared" si="130"/>
        <v/>
      </c>
      <c r="BO66" s="49" t="str">
        <f t="shared" si="130"/>
        <v/>
      </c>
      <c r="BP66" s="49" t="str">
        <f t="shared" si="130"/>
        <v/>
      </c>
      <c r="BQ66" s="49" t="str">
        <f t="shared" si="130"/>
        <v/>
      </c>
      <c r="BR66" s="49" t="str">
        <f t="shared" si="130"/>
        <v/>
      </c>
      <c r="BS66" s="49" t="str">
        <f t="shared" si="130"/>
        <v/>
      </c>
      <c r="BT66" s="49" t="str">
        <f t="shared" si="130"/>
        <v/>
      </c>
      <c r="BU66" s="49" t="str">
        <f t="shared" si="130"/>
        <v/>
      </c>
      <c r="BV66" s="49" t="str">
        <f t="shared" si="130"/>
        <v/>
      </c>
      <c r="BW66" s="49" t="str">
        <f t="shared" si="130"/>
        <v/>
      </c>
      <c r="BX66" s="49" t="str">
        <f t="shared" si="130"/>
        <v/>
      </c>
      <c r="BY66" s="49" t="str">
        <f t="shared" si="127"/>
        <v/>
      </c>
      <c r="BZ66" s="49" t="str">
        <f t="shared" si="127"/>
        <v/>
      </c>
      <c r="CA66" s="49" t="str">
        <f t="shared" si="127"/>
        <v/>
      </c>
      <c r="CB66" s="49" t="str">
        <f t="shared" si="127"/>
        <v/>
      </c>
      <c r="CC66" s="49" t="str">
        <f t="shared" si="127"/>
        <v/>
      </c>
      <c r="CD66" s="49" t="str">
        <f t="shared" si="127"/>
        <v/>
      </c>
      <c r="CE66" s="49" t="str">
        <f t="shared" si="127"/>
        <v/>
      </c>
      <c r="CF66" s="49" t="str">
        <f t="shared" si="127"/>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31"/>
        <v/>
      </c>
      <c r="CO66" s="49" t="str">
        <f t="shared" si="131"/>
        <v/>
      </c>
      <c r="CP66" s="49" t="str">
        <f t="shared" si="131"/>
        <v/>
      </c>
      <c r="CQ66" s="49" t="str">
        <f t="shared" si="131"/>
        <v/>
      </c>
      <c r="CR66" s="49" t="str">
        <f t="shared" si="131"/>
        <v/>
      </c>
      <c r="CS66" s="49" t="str">
        <f t="shared" si="131"/>
        <v/>
      </c>
      <c r="CT66" s="49" t="str">
        <f t="shared" si="131"/>
        <v/>
      </c>
      <c r="CU66" s="49" t="str">
        <f t="shared" si="131"/>
        <v/>
      </c>
      <c r="CV66" s="49" t="str">
        <f t="shared" si="131"/>
        <v/>
      </c>
      <c r="CW66" s="49" t="str">
        <f t="shared" si="131"/>
        <v/>
      </c>
      <c r="CX66" s="49" t="str">
        <f t="shared" si="131"/>
        <v/>
      </c>
      <c r="CY66" s="49" t="str">
        <f t="shared" si="131"/>
        <v/>
      </c>
      <c r="CZ66" s="49" t="str">
        <f t="shared" si="131"/>
        <v/>
      </c>
      <c r="DA66" s="49" t="str">
        <f t="shared" si="131"/>
        <v/>
      </c>
      <c r="DB66" s="49" t="str">
        <f t="shared" si="131"/>
        <v/>
      </c>
      <c r="DC66" s="49" t="str">
        <f t="shared" si="131"/>
        <v/>
      </c>
      <c r="DD66" s="49" t="str">
        <f t="shared" si="132"/>
        <v/>
      </c>
      <c r="DE66" s="49" t="str">
        <f t="shared" si="132"/>
        <v/>
      </c>
      <c r="DF66" s="49" t="str">
        <f t="shared" si="132"/>
        <v/>
      </c>
      <c r="DG66" s="49" t="str">
        <f t="shared" si="132"/>
        <v/>
      </c>
      <c r="DH66" s="49" t="str">
        <f t="shared" si="132"/>
        <v/>
      </c>
      <c r="DI66" s="49" t="str">
        <f t="shared" si="132"/>
        <v/>
      </c>
      <c r="DJ66" s="49" t="str">
        <f t="shared" si="132"/>
        <v/>
      </c>
      <c r="DK66" s="49" t="str">
        <f t="shared" si="132"/>
        <v/>
      </c>
      <c r="DL66" s="49" t="str">
        <f t="shared" si="132"/>
        <v/>
      </c>
      <c r="DM66" s="49" t="str">
        <f t="shared" si="132"/>
        <v/>
      </c>
      <c r="DN66" s="49" t="str">
        <f t="shared" si="132"/>
        <v/>
      </c>
      <c r="DO66" s="49" t="str">
        <f t="shared" si="132"/>
        <v/>
      </c>
      <c r="DP66" s="49" t="str">
        <f t="shared" si="132"/>
        <v/>
      </c>
      <c r="DQ66" s="49" t="str">
        <f t="shared" si="132"/>
        <v/>
      </c>
      <c r="DR66" s="49" t="str">
        <f t="shared" si="132"/>
        <v/>
      </c>
      <c r="DS66" s="49" t="str">
        <f t="shared" si="132"/>
        <v/>
      </c>
      <c r="DT66" s="49" t="str">
        <f t="shared" si="128"/>
        <v/>
      </c>
      <c r="DU66" s="49" t="str">
        <f t="shared" si="128"/>
        <v/>
      </c>
      <c r="DV66" s="49" t="str">
        <f t="shared" si="128"/>
        <v/>
      </c>
      <c r="DW66" s="49" t="str">
        <f t="shared" si="128"/>
        <v/>
      </c>
      <c r="DX66" s="49" t="str">
        <f t="shared" si="128"/>
        <v/>
      </c>
      <c r="DY66" s="49" t="str">
        <f t="shared" si="128"/>
        <v/>
      </c>
      <c r="DZ66" s="183" t="str">
        <f t="shared" si="35"/>
        <v/>
      </c>
      <c r="EA66" s="49" t="str">
        <f t="shared" si="125"/>
        <v/>
      </c>
      <c r="EB66" s="49" t="str">
        <f t="shared" si="125"/>
        <v/>
      </c>
      <c r="EC66" s="49" t="str">
        <f t="shared" si="125"/>
        <v/>
      </c>
      <c r="ED66" s="49" t="str">
        <f t="shared" si="125"/>
        <v/>
      </c>
      <c r="EE66" s="49" t="str">
        <f t="shared" si="125"/>
        <v/>
      </c>
      <c r="EF66" s="49" t="str">
        <f t="shared" si="125"/>
        <v/>
      </c>
      <c r="EG66" s="49" t="str">
        <f t="shared" si="125"/>
        <v/>
      </c>
      <c r="EH66" s="49" t="str">
        <f t="shared" si="125"/>
        <v/>
      </c>
      <c r="EI66" s="49" t="str">
        <f t="shared" si="125"/>
        <v/>
      </c>
      <c r="EJ66" s="49" t="str">
        <f t="shared" si="125"/>
        <v/>
      </c>
      <c r="EK66" s="49" t="str">
        <f t="shared" si="125"/>
        <v/>
      </c>
      <c r="EL66" s="49" t="str">
        <f t="shared" si="125"/>
        <v/>
      </c>
      <c r="EM66" s="49" t="str">
        <f t="shared" si="125"/>
        <v/>
      </c>
      <c r="EN66" s="49" t="str">
        <f t="shared" si="125"/>
        <v/>
      </c>
      <c r="EO66" s="49" t="str">
        <f t="shared" si="125"/>
        <v/>
      </c>
      <c r="EP66" s="49" t="str">
        <f t="shared" si="125"/>
        <v/>
      </c>
      <c r="EQ66" s="49" t="str">
        <f t="shared" si="126"/>
        <v/>
      </c>
      <c r="ER66" s="49" t="str">
        <f t="shared" si="126"/>
        <v/>
      </c>
      <c r="ES66" s="49" t="str">
        <f t="shared" si="126"/>
        <v/>
      </c>
      <c r="ET66" s="49" t="str">
        <f t="shared" si="126"/>
        <v/>
      </c>
      <c r="EU66" s="49" t="str">
        <f t="shared" si="126"/>
        <v/>
      </c>
      <c r="EV66" s="49" t="str">
        <f t="shared" si="126"/>
        <v/>
      </c>
      <c r="EW66" s="49" t="str">
        <f t="shared" si="126"/>
        <v/>
      </c>
      <c r="EX66" s="49" t="str">
        <f t="shared" si="126"/>
        <v/>
      </c>
      <c r="EY66" s="49" t="str">
        <f t="shared" si="126"/>
        <v/>
      </c>
      <c r="EZ66" s="49" t="str">
        <f t="shared" si="126"/>
        <v/>
      </c>
      <c r="FA66" s="49" t="str">
        <f t="shared" si="126"/>
        <v/>
      </c>
      <c r="FB66" s="49" t="str">
        <f t="shared" si="126"/>
        <v/>
      </c>
      <c r="FC66" s="49" t="str">
        <f t="shared" si="126"/>
        <v/>
      </c>
      <c r="FD66" s="49" t="str">
        <f t="shared" si="126"/>
        <v/>
      </c>
      <c r="FE66" s="49" t="str">
        <f t="shared" si="124"/>
        <v/>
      </c>
      <c r="FF66" s="49" t="str">
        <f t="shared" si="115"/>
        <v/>
      </c>
      <c r="FG66" s="49" t="str">
        <f t="shared" si="115"/>
        <v/>
      </c>
      <c r="FH66" s="49" t="str">
        <f t="shared" si="115"/>
        <v/>
      </c>
      <c r="FI66" s="49" t="str">
        <f t="shared" si="115"/>
        <v/>
      </c>
      <c r="FJ66" s="49" t="str">
        <f t="shared" si="115"/>
        <v/>
      </c>
      <c r="FK66" s="49" t="str">
        <f t="shared" si="115"/>
        <v/>
      </c>
      <c r="FL66" s="49" t="str">
        <f t="shared" si="115"/>
        <v/>
      </c>
      <c r="FM66" s="49" t="str">
        <f t="shared" si="115"/>
        <v/>
      </c>
      <c r="FN66" s="49" t="str">
        <f t="shared" si="115"/>
        <v/>
      </c>
      <c r="FO66" s="49" t="str">
        <f t="shared" si="115"/>
        <v/>
      </c>
      <c r="FP66" s="49" t="str">
        <f t="shared" si="115"/>
        <v/>
      </c>
      <c r="FQ66" s="49" t="str">
        <f t="shared" si="104"/>
        <v/>
      </c>
      <c r="FR66" s="49" t="str">
        <f t="shared" si="104"/>
        <v/>
      </c>
      <c r="FS66" s="49" t="str">
        <f t="shared" si="104"/>
        <v/>
      </c>
      <c r="FT66" s="49" t="str">
        <f t="shared" si="104"/>
        <v/>
      </c>
      <c r="FU66" s="49" t="str">
        <f t="shared" si="104"/>
        <v/>
      </c>
      <c r="FV66" s="49" t="str">
        <f t="shared" si="104"/>
        <v/>
      </c>
      <c r="FW66" s="49" t="str">
        <f t="shared" si="104"/>
        <v/>
      </c>
      <c r="FX66" s="49" t="str">
        <f t="shared" si="104"/>
        <v/>
      </c>
      <c r="FY66" s="49" t="str">
        <f t="shared" si="104"/>
        <v/>
      </c>
      <c r="FZ66" s="49" t="str">
        <f t="shared" si="104"/>
        <v/>
      </c>
      <c r="GA66" s="49" t="str">
        <f t="shared" si="104"/>
        <v/>
      </c>
      <c r="GB66" s="49" t="str">
        <f t="shared" si="104"/>
        <v/>
      </c>
      <c r="GC66" s="49" t="str">
        <f t="shared" si="104"/>
        <v/>
      </c>
      <c r="GD66" s="49" t="str">
        <f t="shared" si="104"/>
        <v/>
      </c>
      <c r="GE66" s="49" t="str">
        <f t="shared" si="104"/>
        <v/>
      </c>
      <c r="GF66" s="49" t="str">
        <f t="shared" si="104"/>
        <v/>
      </c>
      <c r="GG66" s="49" t="str">
        <f t="shared" si="105"/>
        <v/>
      </c>
      <c r="GH66" s="49" t="str">
        <f t="shared" si="105"/>
        <v/>
      </c>
      <c r="GI66" s="49" t="str">
        <f t="shared" si="105"/>
        <v/>
      </c>
      <c r="GJ66" s="49" t="str">
        <f t="shared" si="105"/>
        <v/>
      </c>
      <c r="GK66" s="49" t="str">
        <f t="shared" si="105"/>
        <v/>
      </c>
      <c r="GL66" s="49" t="str">
        <f t="shared" si="105"/>
        <v/>
      </c>
      <c r="GM66" s="49" t="str">
        <f t="shared" si="105"/>
        <v/>
      </c>
      <c r="GN66" s="49" t="str">
        <f t="shared" si="105"/>
        <v/>
      </c>
      <c r="GO66" s="49" t="str">
        <f t="shared" si="105"/>
        <v/>
      </c>
      <c r="GP66" s="49" t="str">
        <f t="shared" si="105"/>
        <v/>
      </c>
      <c r="GQ66" s="49" t="str">
        <f t="shared" si="105"/>
        <v/>
      </c>
      <c r="GR66" s="49" t="str">
        <f t="shared" si="105"/>
        <v/>
      </c>
      <c r="GS66" s="49" t="str">
        <f t="shared" si="105"/>
        <v/>
      </c>
      <c r="GT66" s="49" t="str">
        <f t="shared" si="105"/>
        <v/>
      </c>
      <c r="GU66" s="49" t="str">
        <f t="shared" si="105"/>
        <v/>
      </c>
      <c r="GV66" s="49" t="str">
        <f t="shared" si="105"/>
        <v/>
      </c>
      <c r="GW66" s="49" t="str">
        <f t="shared" si="106"/>
        <v/>
      </c>
      <c r="GX66" s="49" t="str">
        <f t="shared" si="106"/>
        <v/>
      </c>
      <c r="GY66" s="49" t="str">
        <f t="shared" si="106"/>
        <v/>
      </c>
      <c r="GZ66" s="49" t="str">
        <f t="shared" si="106"/>
        <v/>
      </c>
      <c r="HA66" s="49" t="str">
        <f t="shared" si="106"/>
        <v/>
      </c>
      <c r="HB66" s="49" t="str">
        <f t="shared" si="106"/>
        <v/>
      </c>
      <c r="HC66" s="49" t="str">
        <f t="shared" si="106"/>
        <v/>
      </c>
      <c r="HD66" s="49" t="str">
        <f t="shared" si="106"/>
        <v/>
      </c>
      <c r="HE66" s="49" t="str">
        <f t="shared" si="106"/>
        <v/>
      </c>
      <c r="HF66" s="49" t="str">
        <f t="shared" si="106"/>
        <v/>
      </c>
      <c r="HG66" s="49" t="str">
        <f t="shared" si="106"/>
        <v/>
      </c>
      <c r="HH66" s="49" t="str">
        <f t="shared" si="106"/>
        <v/>
      </c>
      <c r="HI66" s="49" t="str">
        <f t="shared" si="106"/>
        <v/>
      </c>
      <c r="HJ66" s="49" t="str">
        <f t="shared" si="106"/>
        <v/>
      </c>
      <c r="HK66" s="49" t="str">
        <f t="shared" si="106"/>
        <v/>
      </c>
      <c r="HL66" s="49" t="str">
        <f t="shared" si="106"/>
        <v/>
      </c>
      <c r="HM66" s="49" t="str">
        <f t="shared" si="107"/>
        <v/>
      </c>
      <c r="HN66" s="49" t="str">
        <f t="shared" si="107"/>
        <v/>
      </c>
      <c r="HO66" s="49" t="str">
        <f t="shared" si="107"/>
        <v/>
      </c>
      <c r="HP66" s="49" t="str">
        <f t="shared" si="75"/>
        <v/>
      </c>
      <c r="HQ66" s="49" t="str">
        <f t="shared" si="75"/>
        <v/>
      </c>
      <c r="HR66" s="49" t="str">
        <f t="shared" si="44"/>
        <v/>
      </c>
      <c r="HS66" s="49" t="str">
        <f t="shared" si="16"/>
        <v/>
      </c>
      <c r="HT66" s="49" t="str">
        <f t="shared" si="16"/>
        <v/>
      </c>
      <c r="HU66" s="49" t="str">
        <f t="shared" si="16"/>
        <v/>
      </c>
      <c r="HV66" s="49" t="str">
        <f t="shared" si="16"/>
        <v/>
      </c>
      <c r="HW66" s="169" t="e">
        <f t="shared" si="102"/>
        <v>#N/A</v>
      </c>
      <c r="HX66" s="169" t="e">
        <f t="shared" si="102"/>
        <v>#N/A</v>
      </c>
      <c r="HY66" s="169" t="e">
        <f t="shared" si="102"/>
        <v>#N/A</v>
      </c>
      <c r="HZ66" s="169" t="e">
        <f t="shared" si="102"/>
        <v>#N/A</v>
      </c>
      <c r="IA66" s="169" t="e">
        <f t="shared" si="134"/>
        <v>#N/A</v>
      </c>
      <c r="IB66" s="169" t="e">
        <f t="shared" si="134"/>
        <v>#N/A</v>
      </c>
      <c r="IC66" s="169" t="e">
        <f t="shared" si="134"/>
        <v>#N/A</v>
      </c>
      <c r="ID66" s="169" t="e">
        <f t="shared" si="134"/>
        <v>#N/A</v>
      </c>
      <c r="IE66" s="169" t="e">
        <f t="shared" si="134"/>
        <v>#N/A</v>
      </c>
      <c r="IF66" s="169" t="e">
        <f t="shared" si="134"/>
        <v>#N/A</v>
      </c>
      <c r="IG66" s="169" t="e">
        <f t="shared" si="134"/>
        <v>#N/A</v>
      </c>
      <c r="IH66" s="169" t="e">
        <f t="shared" si="134"/>
        <v>#N/A</v>
      </c>
      <c r="II66" s="169" t="e">
        <f t="shared" si="134"/>
        <v>#N/A</v>
      </c>
      <c r="IJ66" s="169" t="e">
        <f t="shared" si="134"/>
        <v>#N/A</v>
      </c>
      <c r="IK66" s="169" t="e">
        <f t="shared" si="134"/>
        <v>#N/A</v>
      </c>
      <c r="IL66" s="169" t="e">
        <f t="shared" si="134"/>
        <v>#N/A</v>
      </c>
      <c r="IM66" s="169" t="e">
        <f t="shared" si="134"/>
        <v>#N/A</v>
      </c>
      <c r="IN66" s="169" t="e">
        <f t="shared" si="134"/>
        <v>#N/A</v>
      </c>
      <c r="IO66" s="169" t="e">
        <f t="shared" si="134"/>
        <v>#N/A</v>
      </c>
      <c r="IP66" s="169" t="e">
        <f t="shared" si="108"/>
        <v>#N/A</v>
      </c>
      <c r="IQ66" s="169" t="e">
        <f t="shared" si="108"/>
        <v>#N/A</v>
      </c>
      <c r="IR66" s="169" t="e">
        <f t="shared" si="108"/>
        <v>#N/A</v>
      </c>
      <c r="IS66" s="169" t="e">
        <f t="shared" si="108"/>
        <v>#N/A</v>
      </c>
      <c r="IT66" s="169" t="e">
        <f t="shared" si="108"/>
        <v>#N/A</v>
      </c>
      <c r="IU66" s="169" t="e">
        <f t="shared" si="108"/>
        <v>#N/A</v>
      </c>
      <c r="IV66" s="169" t="e">
        <f t="shared" si="108"/>
        <v>#N/A</v>
      </c>
      <c r="IW66" s="169" t="e">
        <f t="shared" si="108"/>
        <v>#N/A</v>
      </c>
      <c r="IX66" s="169" t="e">
        <f t="shared" si="108"/>
        <v>#N/A</v>
      </c>
      <c r="IY66" s="169" t="e">
        <f t="shared" si="108"/>
        <v>#N/A</v>
      </c>
      <c r="IZ66" s="169" t="e">
        <f t="shared" si="108"/>
        <v>#N/A</v>
      </c>
      <c r="JA66" s="169" t="e">
        <f t="shared" si="108"/>
        <v>#N/A</v>
      </c>
      <c r="JB66" s="169" t="e">
        <f t="shared" si="108"/>
        <v>#N/A</v>
      </c>
      <c r="JC66" s="169" t="e">
        <f t="shared" si="108"/>
        <v>#N/A</v>
      </c>
      <c r="JD66" s="169" t="e">
        <f t="shared" si="108"/>
        <v>#N/A</v>
      </c>
      <c r="JE66" s="169" t="e">
        <f t="shared" si="116"/>
        <v>#N/A</v>
      </c>
      <c r="JF66" s="169" t="e">
        <f t="shared" si="116"/>
        <v>#N/A</v>
      </c>
      <c r="JG66" s="169" t="e">
        <f t="shared" si="116"/>
        <v>#N/A</v>
      </c>
      <c r="JH66" s="169" t="e">
        <f t="shared" si="116"/>
        <v>#N/A</v>
      </c>
      <c r="JI66" s="169" t="e">
        <f t="shared" si="116"/>
        <v>#N/A</v>
      </c>
      <c r="JJ66" s="169" t="e">
        <f t="shared" si="116"/>
        <v>#N/A</v>
      </c>
      <c r="JK66" s="169" t="e">
        <f t="shared" si="116"/>
        <v>#N/A</v>
      </c>
      <c r="JL66" s="169" t="e">
        <f t="shared" si="116"/>
        <v>#N/A</v>
      </c>
      <c r="JM66" s="169" t="e">
        <f t="shared" si="116"/>
        <v>#N/A</v>
      </c>
      <c r="JN66" s="169" t="e">
        <f t="shared" si="116"/>
        <v>#N/A</v>
      </c>
      <c r="JO66" s="169" t="e">
        <f t="shared" si="116"/>
        <v>#N/A</v>
      </c>
      <c r="JP66" s="169" t="e">
        <f t="shared" si="116"/>
        <v>#N/A</v>
      </c>
      <c r="JQ66" s="169" t="e">
        <f t="shared" si="116"/>
        <v>#N/A</v>
      </c>
      <c r="JR66" s="169" t="e">
        <f t="shared" si="116"/>
        <v>#N/A</v>
      </c>
      <c r="JS66" s="169" t="e">
        <f t="shared" si="116"/>
        <v>#N/A</v>
      </c>
      <c r="JT66" s="169" t="e">
        <f t="shared" si="109"/>
        <v>#N/A</v>
      </c>
      <c r="JU66" s="169" t="e">
        <f t="shared" si="109"/>
        <v>#N/A</v>
      </c>
      <c r="JV66" s="169" t="e">
        <f t="shared" si="109"/>
        <v>#N/A</v>
      </c>
      <c r="JW66" s="169" t="e">
        <f t="shared" si="109"/>
        <v>#N/A</v>
      </c>
      <c r="JX66" s="169" t="e">
        <f t="shared" si="109"/>
        <v>#N/A</v>
      </c>
      <c r="JY66" s="169" t="e">
        <f t="shared" si="109"/>
        <v>#N/A</v>
      </c>
      <c r="JZ66" s="169" t="e">
        <f t="shared" si="109"/>
        <v>#N/A</v>
      </c>
      <c r="KA66" s="169" t="e">
        <f t="shared" si="109"/>
        <v>#N/A</v>
      </c>
      <c r="KB66" s="169" t="e">
        <f t="shared" si="109"/>
        <v>#N/A</v>
      </c>
      <c r="KC66" s="169" t="e">
        <f t="shared" si="109"/>
        <v>#N/A</v>
      </c>
      <c r="KD66" s="169" t="e">
        <f t="shared" si="109"/>
        <v>#N/A</v>
      </c>
      <c r="KE66" s="169" t="e">
        <f t="shared" si="109"/>
        <v>#N/A</v>
      </c>
      <c r="KF66" s="169" t="e">
        <f t="shared" si="109"/>
        <v>#N/A</v>
      </c>
      <c r="KG66" s="169" t="e">
        <f t="shared" si="109"/>
        <v>#N/A</v>
      </c>
      <c r="KH66" s="169" t="e">
        <f t="shared" si="109"/>
        <v>#N/A</v>
      </c>
      <c r="KI66" s="169" t="e">
        <f t="shared" si="109"/>
        <v>#N/A</v>
      </c>
      <c r="KJ66" s="169" t="e">
        <f t="shared" si="117"/>
        <v>#N/A</v>
      </c>
      <c r="KK66" s="169" t="e">
        <f t="shared" si="117"/>
        <v>#N/A</v>
      </c>
      <c r="KL66" s="169" t="e">
        <f t="shared" si="117"/>
        <v>#N/A</v>
      </c>
      <c r="KM66" s="169" t="e">
        <f t="shared" si="117"/>
        <v>#N/A</v>
      </c>
      <c r="KN66" s="169" t="e">
        <f t="shared" si="117"/>
        <v>#N/A</v>
      </c>
      <c r="KO66" s="169" t="e">
        <f t="shared" si="117"/>
        <v>#N/A</v>
      </c>
      <c r="KP66" s="169" t="e">
        <f t="shared" si="117"/>
        <v>#N/A</v>
      </c>
      <c r="KQ66" s="169" t="e">
        <f t="shared" si="117"/>
        <v>#N/A</v>
      </c>
      <c r="KR66" s="169" t="e">
        <f t="shared" si="117"/>
        <v>#N/A</v>
      </c>
      <c r="KS66" s="169" t="e">
        <f t="shared" si="117"/>
        <v>#N/A</v>
      </c>
      <c r="KT66" s="169" t="e">
        <f t="shared" si="117"/>
        <v>#N/A</v>
      </c>
      <c r="KU66" s="169" t="e">
        <f t="shared" si="117"/>
        <v>#N/A</v>
      </c>
      <c r="KV66" s="169" t="e">
        <f t="shared" si="117"/>
        <v>#N/A</v>
      </c>
      <c r="KW66" s="169" t="e">
        <f t="shared" si="117"/>
        <v>#N/A</v>
      </c>
      <c r="KX66" s="169" t="e">
        <f t="shared" si="117"/>
        <v>#N/A</v>
      </c>
      <c r="KY66" s="169" t="e">
        <f t="shared" si="117"/>
        <v>#N/A</v>
      </c>
      <c r="KZ66" s="169" t="e">
        <f t="shared" si="110"/>
        <v>#N/A</v>
      </c>
      <c r="LA66" s="169" t="e">
        <f t="shared" si="110"/>
        <v>#N/A</v>
      </c>
      <c r="LB66" s="169" t="e">
        <f t="shared" si="110"/>
        <v>#N/A</v>
      </c>
      <c r="LC66" s="169" t="e">
        <f t="shared" si="110"/>
        <v>#N/A</v>
      </c>
      <c r="LD66" s="169" t="e">
        <f t="shared" si="110"/>
        <v>#N/A</v>
      </c>
      <c r="LE66" s="169" t="e">
        <f t="shared" si="110"/>
        <v>#N/A</v>
      </c>
      <c r="LF66" s="169" t="e">
        <f t="shared" si="110"/>
        <v>#N/A</v>
      </c>
      <c r="LG66" s="169" t="e">
        <f t="shared" si="110"/>
        <v>#N/A</v>
      </c>
      <c r="LH66" s="169" t="e">
        <f t="shared" si="110"/>
        <v>#N/A</v>
      </c>
      <c r="LI66" s="169" t="e">
        <f t="shared" si="110"/>
        <v>#N/A</v>
      </c>
      <c r="LJ66" s="169" t="e">
        <f t="shared" si="110"/>
        <v>#N/A</v>
      </c>
      <c r="LK66" s="169" t="e">
        <f t="shared" si="110"/>
        <v>#N/A</v>
      </c>
      <c r="LL66" s="169" t="e">
        <f t="shared" si="110"/>
        <v>#N/A</v>
      </c>
      <c r="LM66" s="169" t="e">
        <f t="shared" si="110"/>
        <v>#N/A</v>
      </c>
      <c r="LN66" s="169" t="e">
        <f t="shared" si="110"/>
        <v>#N/A</v>
      </c>
      <c r="LO66" s="169" t="e">
        <f t="shared" si="118"/>
        <v>#N/A</v>
      </c>
      <c r="LP66" s="169" t="e">
        <f t="shared" si="118"/>
        <v>#N/A</v>
      </c>
      <c r="LQ66" s="169" t="e">
        <f t="shared" si="119"/>
        <v>#N/A</v>
      </c>
      <c r="LR66" s="169" t="e">
        <f t="shared" si="119"/>
        <v>#N/A</v>
      </c>
      <c r="LS66" s="169" t="e">
        <f t="shared" si="119"/>
        <v>#N/A</v>
      </c>
      <c r="LT66" s="169" t="e">
        <f t="shared" si="119"/>
        <v>#N/A</v>
      </c>
      <c r="LU66" s="169" t="e">
        <f t="shared" si="119"/>
        <v>#N/A</v>
      </c>
      <c r="LV66" s="169" t="e">
        <f t="shared" si="119"/>
        <v>#N/A</v>
      </c>
      <c r="LW66" s="169" t="e">
        <f t="shared" si="119"/>
        <v>#N/A</v>
      </c>
      <c r="LX66" s="169" t="e">
        <f t="shared" si="119"/>
        <v>#N/A</v>
      </c>
      <c r="LY66" s="169" t="e">
        <f t="shared" si="119"/>
        <v>#N/A</v>
      </c>
      <c r="LZ66" s="169" t="e">
        <f t="shared" si="119"/>
        <v>#N/A</v>
      </c>
      <c r="MA66" s="169" t="e">
        <f t="shared" si="119"/>
        <v>#N/A</v>
      </c>
      <c r="MB66" s="169" t="e">
        <f t="shared" si="119"/>
        <v>#N/A</v>
      </c>
      <c r="MC66" s="169" t="e">
        <f t="shared" si="119"/>
        <v>#N/A</v>
      </c>
      <c r="MD66" s="169" t="e">
        <f t="shared" si="119"/>
        <v>#N/A</v>
      </c>
      <c r="ME66" s="169" t="e">
        <f t="shared" si="119"/>
        <v>#N/A</v>
      </c>
      <c r="MF66" s="169" t="e">
        <f t="shared" si="111"/>
        <v>#N/A</v>
      </c>
      <c r="MG66" s="169" t="e">
        <f t="shared" si="111"/>
        <v>#N/A</v>
      </c>
      <c r="MH66" s="169" t="e">
        <f t="shared" si="111"/>
        <v>#N/A</v>
      </c>
      <c r="MI66" s="169" t="e">
        <f t="shared" si="111"/>
        <v>#N/A</v>
      </c>
      <c r="MJ66" s="169" t="e">
        <f t="shared" si="111"/>
        <v>#N/A</v>
      </c>
      <c r="MK66" s="169" t="e">
        <f t="shared" si="111"/>
        <v>#N/A</v>
      </c>
      <c r="ML66" s="169" t="e">
        <f t="shared" si="111"/>
        <v>#N/A</v>
      </c>
      <c r="MM66" s="169" t="e">
        <f t="shared" si="111"/>
        <v>#N/A</v>
      </c>
      <c r="MN66" s="169" t="e">
        <f t="shared" si="111"/>
        <v>#N/A</v>
      </c>
      <c r="MO66" s="169" t="e">
        <f t="shared" si="111"/>
        <v>#N/A</v>
      </c>
      <c r="MP66" s="169" t="e">
        <f t="shared" si="111"/>
        <v>#N/A</v>
      </c>
      <c r="MQ66" s="169" t="e">
        <f t="shared" si="111"/>
        <v>#N/A</v>
      </c>
      <c r="MR66" s="169" t="e">
        <f t="shared" si="111"/>
        <v>#N/A</v>
      </c>
      <c r="MS66" s="169" t="e">
        <f t="shared" si="111"/>
        <v>#N/A</v>
      </c>
      <c r="MT66" s="169" t="e">
        <f t="shared" si="111"/>
        <v>#N/A</v>
      </c>
      <c r="MU66" s="169" t="e">
        <f t="shared" si="111"/>
        <v>#N/A</v>
      </c>
      <c r="MV66" s="169" t="e">
        <f t="shared" si="120"/>
        <v>#N/A</v>
      </c>
      <c r="MW66" s="169" t="e">
        <f t="shared" si="120"/>
        <v>#N/A</v>
      </c>
      <c r="MX66" s="169" t="e">
        <f t="shared" si="120"/>
        <v>#N/A</v>
      </c>
      <c r="MY66" s="169" t="e">
        <f t="shared" si="120"/>
        <v>#N/A</v>
      </c>
      <c r="MZ66" s="169" t="e">
        <f t="shared" si="120"/>
        <v>#N/A</v>
      </c>
      <c r="NA66" s="169" t="e">
        <f t="shared" si="120"/>
        <v>#N/A</v>
      </c>
      <c r="NB66" s="169" t="e">
        <f t="shared" si="120"/>
        <v>#N/A</v>
      </c>
      <c r="NC66" s="169" t="e">
        <f t="shared" si="120"/>
        <v>#N/A</v>
      </c>
      <c r="ND66" s="169" t="e">
        <f t="shared" si="120"/>
        <v>#N/A</v>
      </c>
      <c r="NE66" s="169" t="e">
        <f t="shared" si="120"/>
        <v>#N/A</v>
      </c>
      <c r="NF66" s="169" t="e">
        <f t="shared" si="120"/>
        <v>#N/A</v>
      </c>
      <c r="NG66" s="169" t="e">
        <f t="shared" si="120"/>
        <v>#N/A</v>
      </c>
      <c r="NH66" s="169" t="e">
        <f t="shared" si="120"/>
        <v>#N/A</v>
      </c>
      <c r="NI66" s="169" t="e">
        <f t="shared" si="120"/>
        <v>#N/A</v>
      </c>
      <c r="NJ66" s="169" t="e">
        <f t="shared" si="120"/>
        <v>#N/A</v>
      </c>
      <c r="NK66" s="169" t="e">
        <f t="shared" si="120"/>
        <v>#N/A</v>
      </c>
      <c r="NL66" s="169" t="e">
        <f t="shared" si="112"/>
        <v>#N/A</v>
      </c>
      <c r="NM66" s="169" t="e">
        <f t="shared" si="112"/>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21"/>
        <v>#N/A</v>
      </c>
      <c r="OB66" s="169" t="e">
        <f t="shared" si="121"/>
        <v>#N/A</v>
      </c>
      <c r="OC66" s="169" t="e">
        <f t="shared" si="122"/>
        <v>#N/A</v>
      </c>
      <c r="OD66" s="169" t="e">
        <f t="shared" si="122"/>
        <v>#N/A</v>
      </c>
      <c r="OE66" s="169" t="e">
        <f t="shared" si="122"/>
        <v>#N/A</v>
      </c>
      <c r="OF66" s="169" t="e">
        <f t="shared" si="122"/>
        <v>#N/A</v>
      </c>
      <c r="OG66" s="169" t="e">
        <f t="shared" si="122"/>
        <v>#N/A</v>
      </c>
      <c r="OH66" s="169" t="e">
        <f t="shared" si="122"/>
        <v>#N/A</v>
      </c>
      <c r="OI66" s="169" t="e">
        <f t="shared" si="122"/>
        <v>#N/A</v>
      </c>
      <c r="OJ66" s="169" t="e">
        <f t="shared" si="122"/>
        <v>#N/A</v>
      </c>
      <c r="OK66" s="169" t="e">
        <f t="shared" si="122"/>
        <v>#N/A</v>
      </c>
      <c r="OL66" s="169" t="e">
        <f t="shared" si="122"/>
        <v>#N/A</v>
      </c>
      <c r="OM66" s="169" t="e">
        <f t="shared" si="122"/>
        <v>#N/A</v>
      </c>
      <c r="ON66" s="169" t="e">
        <f t="shared" si="122"/>
        <v>#N/A</v>
      </c>
      <c r="OO66" s="169" t="e">
        <f t="shared" si="122"/>
        <v>#N/A</v>
      </c>
      <c r="OP66" s="169" t="e">
        <f t="shared" si="122"/>
        <v>#N/A</v>
      </c>
      <c r="OQ66" s="169" t="e">
        <f t="shared" si="122"/>
        <v>#N/A</v>
      </c>
      <c r="OR66" s="169" t="e">
        <f t="shared" si="113"/>
        <v>#N/A</v>
      </c>
      <c r="OS66" s="169" t="e">
        <f t="shared" si="113"/>
        <v>#N/A</v>
      </c>
      <c r="OT66" s="169" t="e">
        <f t="shared" si="113"/>
        <v>#N/A</v>
      </c>
      <c r="OU66" s="169" t="e">
        <f t="shared" si="113"/>
        <v>#N/A</v>
      </c>
      <c r="OV66" s="169" t="e">
        <f t="shared" si="113"/>
        <v>#N/A</v>
      </c>
      <c r="OW66" s="169" t="e">
        <f t="shared" si="113"/>
        <v>#N/A</v>
      </c>
      <c r="OX66" s="169" t="e">
        <f t="shared" si="113"/>
        <v>#N/A</v>
      </c>
      <c r="OY66" s="169" t="e">
        <f t="shared" si="113"/>
        <v>#N/A</v>
      </c>
      <c r="OZ66" s="169" t="e">
        <f t="shared" si="113"/>
        <v>#N/A</v>
      </c>
      <c r="PA66" s="169" t="e">
        <f t="shared" si="113"/>
        <v>#N/A</v>
      </c>
      <c r="PB66" s="169" t="e">
        <f t="shared" si="113"/>
        <v>#N/A</v>
      </c>
      <c r="PC66" s="169" t="e">
        <f t="shared" si="113"/>
        <v>#N/A</v>
      </c>
      <c r="PD66" s="169" t="e">
        <f t="shared" si="113"/>
        <v>#N/A</v>
      </c>
      <c r="PE66" s="169" t="e">
        <f t="shared" si="113"/>
        <v>#N/A</v>
      </c>
      <c r="PF66" s="169" t="e">
        <f t="shared" si="113"/>
        <v>#N/A</v>
      </c>
      <c r="PG66" s="169" t="e">
        <f t="shared" si="113"/>
        <v>#N/A</v>
      </c>
      <c r="PH66" s="169" t="e">
        <f t="shared" si="123"/>
        <v>#N/A</v>
      </c>
      <c r="PI66" s="169" t="e">
        <f t="shared" si="123"/>
        <v>#N/A</v>
      </c>
      <c r="PJ66" s="169" t="e">
        <f t="shared" si="123"/>
        <v>#N/A</v>
      </c>
      <c r="PK66" s="169" t="e">
        <f t="shared" si="123"/>
        <v>#N/A</v>
      </c>
      <c r="PL66" s="169" t="e">
        <f t="shared" si="123"/>
        <v>#N/A</v>
      </c>
      <c r="PM66" s="169" t="e">
        <f t="shared" si="123"/>
        <v>#N/A</v>
      </c>
      <c r="PN66" s="169" t="e">
        <f t="shared" si="123"/>
        <v>#N/A</v>
      </c>
      <c r="PO66" s="169" t="e">
        <f t="shared" si="123"/>
        <v>#N/A</v>
      </c>
    </row>
    <row r="67" spans="1:431" hidden="1" x14ac:dyDescent="0.75">
      <c r="A67" s="390"/>
      <c r="B67" s="396" t="str">
        <f>IF($R67="","",ROUND(_xlfn.NORM.INV(ABS(VLOOKUP($T$1,VLookups!$A$43:$B$44,2,FALSE)-B$2),$N67,$R67),0))</f>
        <v/>
      </c>
      <c r="C67" s="403" t="str">
        <f>IF(OR(D66="",B67=""),"",WORKDAY(C66,B66,$B$109:$B$148))</f>
        <v/>
      </c>
      <c r="D67" s="404" t="str">
        <f>IFERROR(IF(B67="","",WORKDAY(C67,B67-1,$B$109:$B$148)),"")</f>
        <v/>
      </c>
      <c r="E67" s="109"/>
      <c r="F67" s="117"/>
      <c r="G67" s="122" t="str">
        <f t="shared" si="30"/>
        <v/>
      </c>
      <c r="H67" s="95"/>
      <c r="I67" s="122" t="str">
        <f t="shared" si="31"/>
        <v/>
      </c>
      <c r="J67" s="117"/>
      <c r="K67" s="110"/>
      <c r="L67" s="124" t="str">
        <f t="shared" si="0"/>
        <v/>
      </c>
      <c r="M67" s="124" t="str">
        <f t="shared" si="1"/>
        <v/>
      </c>
      <c r="N67" s="73" t="str">
        <f t="shared" si="32"/>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33"/>
        <v/>
      </c>
      <c r="AN67" s="49" t="str">
        <f t="shared" si="133"/>
        <v/>
      </c>
      <c r="AO67" s="49" t="str">
        <f t="shared" si="133"/>
        <v/>
      </c>
      <c r="AP67" s="49" t="str">
        <f t="shared" si="133"/>
        <v/>
      </c>
      <c r="AQ67" s="49" t="str">
        <f t="shared" si="133"/>
        <v/>
      </c>
      <c r="AR67" s="49" t="str">
        <f t="shared" si="133"/>
        <v/>
      </c>
      <c r="AS67" s="49" t="str">
        <f t="shared" si="133"/>
        <v/>
      </c>
      <c r="AT67" s="49" t="str">
        <f t="shared" si="129"/>
        <v/>
      </c>
      <c r="AU67" s="49" t="str">
        <f t="shared" si="129"/>
        <v/>
      </c>
      <c r="AV67" s="49" t="str">
        <f t="shared" si="129"/>
        <v/>
      </c>
      <c r="AW67" s="49" t="str">
        <f t="shared" si="129"/>
        <v/>
      </c>
      <c r="AX67" s="49" t="str">
        <f t="shared" si="129"/>
        <v/>
      </c>
      <c r="AY67" s="49" t="str">
        <f t="shared" si="129"/>
        <v/>
      </c>
      <c r="AZ67" s="49" t="str">
        <f t="shared" si="129"/>
        <v/>
      </c>
      <c r="BA67" s="49" t="str">
        <f t="shared" si="129"/>
        <v/>
      </c>
      <c r="BB67" s="49" t="str">
        <f t="shared" si="129"/>
        <v/>
      </c>
      <c r="BC67" s="49" t="str">
        <f t="shared" si="129"/>
        <v/>
      </c>
      <c r="BD67" s="49" t="str">
        <f t="shared" si="129"/>
        <v/>
      </c>
      <c r="BE67" s="49" t="str">
        <f t="shared" si="129"/>
        <v/>
      </c>
      <c r="BF67" s="49" t="str">
        <f t="shared" si="129"/>
        <v/>
      </c>
      <c r="BG67" s="49" t="str">
        <f t="shared" si="129"/>
        <v/>
      </c>
      <c r="BH67" s="49" t="str">
        <f t="shared" si="129"/>
        <v/>
      </c>
      <c r="BI67" s="49" t="str">
        <f t="shared" si="130"/>
        <v/>
      </c>
      <c r="BJ67" s="49" t="str">
        <f t="shared" si="130"/>
        <v/>
      </c>
      <c r="BK67" s="49" t="str">
        <f t="shared" si="130"/>
        <v/>
      </c>
      <c r="BL67" s="49" t="str">
        <f t="shared" si="130"/>
        <v/>
      </c>
      <c r="BM67" s="49" t="str">
        <f t="shared" si="130"/>
        <v/>
      </c>
      <c r="BN67" s="49" t="str">
        <f t="shared" si="130"/>
        <v/>
      </c>
      <c r="BO67" s="49" t="str">
        <f t="shared" si="130"/>
        <v/>
      </c>
      <c r="BP67" s="49" t="str">
        <f t="shared" si="130"/>
        <v/>
      </c>
      <c r="BQ67" s="49" t="str">
        <f t="shared" si="130"/>
        <v/>
      </c>
      <c r="BR67" s="49" t="str">
        <f t="shared" si="130"/>
        <v/>
      </c>
      <c r="BS67" s="49" t="str">
        <f t="shared" si="130"/>
        <v/>
      </c>
      <c r="BT67" s="49" t="str">
        <f t="shared" si="130"/>
        <v/>
      </c>
      <c r="BU67" s="49" t="str">
        <f t="shared" si="130"/>
        <v/>
      </c>
      <c r="BV67" s="49" t="str">
        <f t="shared" si="130"/>
        <v/>
      </c>
      <c r="BW67" s="49" t="str">
        <f t="shared" si="130"/>
        <v/>
      </c>
      <c r="BX67" s="49" t="str">
        <f t="shared" si="130"/>
        <v/>
      </c>
      <c r="BY67" s="49" t="str">
        <f t="shared" si="127"/>
        <v/>
      </c>
      <c r="BZ67" s="49" t="str">
        <f t="shared" si="127"/>
        <v/>
      </c>
      <c r="CA67" s="49" t="str">
        <f t="shared" si="127"/>
        <v/>
      </c>
      <c r="CB67" s="49" t="str">
        <f t="shared" si="127"/>
        <v/>
      </c>
      <c r="CC67" s="49" t="str">
        <f t="shared" si="127"/>
        <v/>
      </c>
      <c r="CD67" s="49" t="str">
        <f t="shared" si="127"/>
        <v/>
      </c>
      <c r="CE67" s="49" t="str">
        <f t="shared" si="127"/>
        <v/>
      </c>
      <c r="CF67" s="49" t="str">
        <f t="shared" si="127"/>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31"/>
        <v/>
      </c>
      <c r="CO67" s="49" t="str">
        <f t="shared" si="131"/>
        <v/>
      </c>
      <c r="CP67" s="49" t="str">
        <f t="shared" si="131"/>
        <v/>
      </c>
      <c r="CQ67" s="49" t="str">
        <f t="shared" si="131"/>
        <v/>
      </c>
      <c r="CR67" s="49" t="str">
        <f t="shared" si="131"/>
        <v/>
      </c>
      <c r="CS67" s="49" t="str">
        <f t="shared" si="131"/>
        <v/>
      </c>
      <c r="CT67" s="49" t="str">
        <f t="shared" si="131"/>
        <v/>
      </c>
      <c r="CU67" s="49" t="str">
        <f t="shared" si="131"/>
        <v/>
      </c>
      <c r="CV67" s="49" t="str">
        <f t="shared" si="131"/>
        <v/>
      </c>
      <c r="CW67" s="49" t="str">
        <f t="shared" si="131"/>
        <v/>
      </c>
      <c r="CX67" s="49" t="str">
        <f t="shared" si="131"/>
        <v/>
      </c>
      <c r="CY67" s="49" t="str">
        <f t="shared" si="131"/>
        <v/>
      </c>
      <c r="CZ67" s="49" t="str">
        <f t="shared" si="131"/>
        <v/>
      </c>
      <c r="DA67" s="49" t="str">
        <f t="shared" si="131"/>
        <v/>
      </c>
      <c r="DB67" s="49" t="str">
        <f t="shared" si="131"/>
        <v/>
      </c>
      <c r="DC67" s="49" t="str">
        <f t="shared" si="131"/>
        <v/>
      </c>
      <c r="DD67" s="49" t="str">
        <f t="shared" si="132"/>
        <v/>
      </c>
      <c r="DE67" s="49" t="str">
        <f t="shared" si="132"/>
        <v/>
      </c>
      <c r="DF67" s="49" t="str">
        <f t="shared" si="132"/>
        <v/>
      </c>
      <c r="DG67" s="49" t="str">
        <f t="shared" si="132"/>
        <v/>
      </c>
      <c r="DH67" s="49" t="str">
        <f t="shared" si="132"/>
        <v/>
      </c>
      <c r="DI67" s="49" t="str">
        <f t="shared" si="132"/>
        <v/>
      </c>
      <c r="DJ67" s="49" t="str">
        <f t="shared" si="132"/>
        <v/>
      </c>
      <c r="DK67" s="49" t="str">
        <f t="shared" si="132"/>
        <v/>
      </c>
      <c r="DL67" s="49" t="str">
        <f t="shared" si="132"/>
        <v/>
      </c>
      <c r="DM67" s="49" t="str">
        <f t="shared" si="132"/>
        <v/>
      </c>
      <c r="DN67" s="49" t="str">
        <f t="shared" si="132"/>
        <v/>
      </c>
      <c r="DO67" s="49" t="str">
        <f t="shared" si="132"/>
        <v/>
      </c>
      <c r="DP67" s="49" t="str">
        <f t="shared" si="132"/>
        <v/>
      </c>
      <c r="DQ67" s="49" t="str">
        <f t="shared" si="132"/>
        <v/>
      </c>
      <c r="DR67" s="49" t="str">
        <f t="shared" si="132"/>
        <v/>
      </c>
      <c r="DS67" s="49" t="str">
        <f t="shared" si="132"/>
        <v/>
      </c>
      <c r="DT67" s="49" t="str">
        <f t="shared" si="128"/>
        <v/>
      </c>
      <c r="DU67" s="49" t="str">
        <f t="shared" si="128"/>
        <v/>
      </c>
      <c r="DV67" s="49" t="str">
        <f t="shared" si="128"/>
        <v/>
      </c>
      <c r="DW67" s="49" t="str">
        <f t="shared" si="128"/>
        <v/>
      </c>
      <c r="DX67" s="49" t="str">
        <f t="shared" si="128"/>
        <v/>
      </c>
      <c r="DY67" s="49" t="str">
        <f t="shared" si="128"/>
        <v/>
      </c>
      <c r="DZ67" s="183" t="str">
        <f t="shared" si="35"/>
        <v/>
      </c>
      <c r="EA67" s="49" t="str">
        <f t="shared" si="125"/>
        <v/>
      </c>
      <c r="EB67" s="49" t="str">
        <f t="shared" si="125"/>
        <v/>
      </c>
      <c r="EC67" s="49" t="str">
        <f t="shared" si="125"/>
        <v/>
      </c>
      <c r="ED67" s="49" t="str">
        <f t="shared" si="125"/>
        <v/>
      </c>
      <c r="EE67" s="49" t="str">
        <f t="shared" si="125"/>
        <v/>
      </c>
      <c r="EF67" s="49" t="str">
        <f t="shared" si="125"/>
        <v/>
      </c>
      <c r="EG67" s="49" t="str">
        <f t="shared" si="125"/>
        <v/>
      </c>
      <c r="EH67" s="49" t="str">
        <f t="shared" si="125"/>
        <v/>
      </c>
      <c r="EI67" s="49" t="str">
        <f t="shared" si="125"/>
        <v/>
      </c>
      <c r="EJ67" s="49" t="str">
        <f t="shared" si="125"/>
        <v/>
      </c>
      <c r="EK67" s="49" t="str">
        <f t="shared" si="125"/>
        <v/>
      </c>
      <c r="EL67" s="49" t="str">
        <f t="shared" si="125"/>
        <v/>
      </c>
      <c r="EM67" s="49" t="str">
        <f t="shared" si="125"/>
        <v/>
      </c>
      <c r="EN67" s="49" t="str">
        <f t="shared" si="125"/>
        <v/>
      </c>
      <c r="EO67" s="49" t="str">
        <f t="shared" si="125"/>
        <v/>
      </c>
      <c r="EP67" s="49" t="str">
        <f t="shared" si="125"/>
        <v/>
      </c>
      <c r="EQ67" s="49" t="str">
        <f t="shared" si="126"/>
        <v/>
      </c>
      <c r="ER67" s="49" t="str">
        <f t="shared" si="126"/>
        <v/>
      </c>
      <c r="ES67" s="49" t="str">
        <f t="shared" si="126"/>
        <v/>
      </c>
      <c r="ET67" s="49" t="str">
        <f t="shared" si="126"/>
        <v/>
      </c>
      <c r="EU67" s="49" t="str">
        <f t="shared" si="126"/>
        <v/>
      </c>
      <c r="EV67" s="49" t="str">
        <f t="shared" si="126"/>
        <v/>
      </c>
      <c r="EW67" s="49" t="str">
        <f t="shared" si="126"/>
        <v/>
      </c>
      <c r="EX67" s="49" t="str">
        <f t="shared" si="126"/>
        <v/>
      </c>
      <c r="EY67" s="49" t="str">
        <f t="shared" si="126"/>
        <v/>
      </c>
      <c r="EZ67" s="49" t="str">
        <f t="shared" si="126"/>
        <v/>
      </c>
      <c r="FA67" s="49" t="str">
        <f t="shared" si="126"/>
        <v/>
      </c>
      <c r="FB67" s="49" t="str">
        <f t="shared" si="126"/>
        <v/>
      </c>
      <c r="FC67" s="49" t="str">
        <f t="shared" si="126"/>
        <v/>
      </c>
      <c r="FD67" s="49" t="str">
        <f t="shared" si="126"/>
        <v/>
      </c>
      <c r="FE67" s="49" t="str">
        <f t="shared" si="124"/>
        <v/>
      </c>
      <c r="FF67" s="49" t="str">
        <f t="shared" si="115"/>
        <v/>
      </c>
      <c r="FG67" s="49" t="str">
        <f t="shared" si="115"/>
        <v/>
      </c>
      <c r="FH67" s="49" t="str">
        <f t="shared" si="115"/>
        <v/>
      </c>
      <c r="FI67" s="49" t="str">
        <f t="shared" si="115"/>
        <v/>
      </c>
      <c r="FJ67" s="49" t="str">
        <f t="shared" si="115"/>
        <v/>
      </c>
      <c r="FK67" s="49" t="str">
        <f t="shared" si="115"/>
        <v/>
      </c>
      <c r="FL67" s="49" t="str">
        <f t="shared" si="115"/>
        <v/>
      </c>
      <c r="FM67" s="49" t="str">
        <f t="shared" si="115"/>
        <v/>
      </c>
      <c r="FN67" s="49" t="str">
        <f t="shared" si="115"/>
        <v/>
      </c>
      <c r="FO67" s="49" t="str">
        <f t="shared" si="115"/>
        <v/>
      </c>
      <c r="FP67" s="49" t="str">
        <f t="shared" si="115"/>
        <v/>
      </c>
      <c r="FQ67" s="49" t="str">
        <f t="shared" si="104"/>
        <v/>
      </c>
      <c r="FR67" s="49" t="str">
        <f t="shared" si="104"/>
        <v/>
      </c>
      <c r="FS67" s="49" t="str">
        <f t="shared" si="104"/>
        <v/>
      </c>
      <c r="FT67" s="49" t="str">
        <f t="shared" si="104"/>
        <v/>
      </c>
      <c r="FU67" s="49" t="str">
        <f t="shared" si="104"/>
        <v/>
      </c>
      <c r="FV67" s="49" t="str">
        <f t="shared" si="104"/>
        <v/>
      </c>
      <c r="FW67" s="49" t="str">
        <f t="shared" si="104"/>
        <v/>
      </c>
      <c r="FX67" s="49" t="str">
        <f t="shared" si="104"/>
        <v/>
      </c>
      <c r="FY67" s="49" t="str">
        <f t="shared" si="104"/>
        <v/>
      </c>
      <c r="FZ67" s="49" t="str">
        <f t="shared" si="104"/>
        <v/>
      </c>
      <c r="GA67" s="49" t="str">
        <f t="shared" si="104"/>
        <v/>
      </c>
      <c r="GB67" s="49" t="str">
        <f t="shared" si="104"/>
        <v/>
      </c>
      <c r="GC67" s="49" t="str">
        <f t="shared" ref="GC67:GR83" si="135">IF(ISNONTEXT($AC67),GB67+$AC67,"")</f>
        <v/>
      </c>
      <c r="GD67" s="49" t="str">
        <f t="shared" si="135"/>
        <v/>
      </c>
      <c r="GE67" s="49" t="str">
        <f t="shared" si="135"/>
        <v/>
      </c>
      <c r="GF67" s="49" t="str">
        <f t="shared" si="135"/>
        <v/>
      </c>
      <c r="GG67" s="49" t="str">
        <f t="shared" si="105"/>
        <v/>
      </c>
      <c r="GH67" s="49" t="str">
        <f t="shared" si="105"/>
        <v/>
      </c>
      <c r="GI67" s="49" t="str">
        <f t="shared" si="105"/>
        <v/>
      </c>
      <c r="GJ67" s="49" t="str">
        <f t="shared" si="105"/>
        <v/>
      </c>
      <c r="GK67" s="49" t="str">
        <f t="shared" si="105"/>
        <v/>
      </c>
      <c r="GL67" s="49" t="str">
        <f t="shared" si="105"/>
        <v/>
      </c>
      <c r="GM67" s="49" t="str">
        <f t="shared" si="105"/>
        <v/>
      </c>
      <c r="GN67" s="49" t="str">
        <f t="shared" si="105"/>
        <v/>
      </c>
      <c r="GO67" s="49" t="str">
        <f t="shared" si="105"/>
        <v/>
      </c>
      <c r="GP67" s="49" t="str">
        <f t="shared" si="105"/>
        <v/>
      </c>
      <c r="GQ67" s="49" t="str">
        <f t="shared" si="105"/>
        <v/>
      </c>
      <c r="GR67" s="49" t="str">
        <f t="shared" si="105"/>
        <v/>
      </c>
      <c r="GS67" s="49" t="str">
        <f t="shared" ref="GS67:HH83" si="136">IF(ISNONTEXT($AC67),GR67+$AC67,"")</f>
        <v/>
      </c>
      <c r="GT67" s="49" t="str">
        <f t="shared" si="136"/>
        <v/>
      </c>
      <c r="GU67" s="49" t="str">
        <f t="shared" si="136"/>
        <v/>
      </c>
      <c r="GV67" s="49" t="str">
        <f t="shared" si="136"/>
        <v/>
      </c>
      <c r="GW67" s="49" t="str">
        <f t="shared" si="106"/>
        <v/>
      </c>
      <c r="GX67" s="49" t="str">
        <f t="shared" si="106"/>
        <v/>
      </c>
      <c r="GY67" s="49" t="str">
        <f t="shared" si="106"/>
        <v/>
      </c>
      <c r="GZ67" s="49" t="str">
        <f t="shared" si="106"/>
        <v/>
      </c>
      <c r="HA67" s="49" t="str">
        <f t="shared" si="106"/>
        <v/>
      </c>
      <c r="HB67" s="49" t="str">
        <f t="shared" si="106"/>
        <v/>
      </c>
      <c r="HC67" s="49" t="str">
        <f t="shared" si="106"/>
        <v/>
      </c>
      <c r="HD67" s="49" t="str">
        <f t="shared" si="106"/>
        <v/>
      </c>
      <c r="HE67" s="49" t="str">
        <f t="shared" si="106"/>
        <v/>
      </c>
      <c r="HF67" s="49" t="str">
        <f t="shared" si="106"/>
        <v/>
      </c>
      <c r="HG67" s="49" t="str">
        <f t="shared" si="106"/>
        <v/>
      </c>
      <c r="HH67" s="49" t="str">
        <f t="shared" si="106"/>
        <v/>
      </c>
      <c r="HI67" s="49" t="str">
        <f t="shared" ref="HI67:HL103" si="137">IF(ISNONTEXT($AC67),HH67+$AC67,"")</f>
        <v/>
      </c>
      <c r="HJ67" s="49" t="str">
        <f t="shared" si="137"/>
        <v/>
      </c>
      <c r="HK67" s="49" t="str">
        <f t="shared" si="137"/>
        <v/>
      </c>
      <c r="HL67" s="49" t="str">
        <f t="shared" si="137"/>
        <v/>
      </c>
      <c r="HM67" s="49" t="str">
        <f t="shared" si="107"/>
        <v/>
      </c>
      <c r="HN67" s="49" t="str">
        <f t="shared" si="107"/>
        <v/>
      </c>
      <c r="HO67" s="49" t="str">
        <f t="shared" si="107"/>
        <v/>
      </c>
      <c r="HP67" s="49" t="str">
        <f t="shared" si="75"/>
        <v/>
      </c>
      <c r="HQ67" s="49" t="str">
        <f t="shared" si="75"/>
        <v/>
      </c>
      <c r="HR67" s="49" t="str">
        <f t="shared" si="44"/>
        <v/>
      </c>
      <c r="HS67" s="49" t="str">
        <f t="shared" si="16"/>
        <v/>
      </c>
      <c r="HT67" s="49" t="str">
        <f t="shared" si="16"/>
        <v/>
      </c>
      <c r="HU67" s="49" t="str">
        <f t="shared" si="16"/>
        <v/>
      </c>
      <c r="HV67" s="49" t="str">
        <f t="shared" ref="HV67:HV103" si="138">IF(ISNONTEXT($AC67),HU67+$AC67,"")</f>
        <v/>
      </c>
      <c r="HW67" s="169" t="e">
        <f t="shared" si="102"/>
        <v>#N/A</v>
      </c>
      <c r="HX67" s="169" t="e">
        <f t="shared" si="102"/>
        <v>#N/A</v>
      </c>
      <c r="HY67" s="169" t="e">
        <f t="shared" si="102"/>
        <v>#N/A</v>
      </c>
      <c r="HZ67" s="169" t="e">
        <f t="shared" si="102"/>
        <v>#N/A</v>
      </c>
      <c r="IA67" s="169" t="e">
        <f t="shared" si="134"/>
        <v>#N/A</v>
      </c>
      <c r="IB67" s="169" t="e">
        <f t="shared" si="134"/>
        <v>#N/A</v>
      </c>
      <c r="IC67" s="169" t="e">
        <f t="shared" si="134"/>
        <v>#N/A</v>
      </c>
      <c r="ID67" s="169" t="e">
        <f t="shared" si="134"/>
        <v>#N/A</v>
      </c>
      <c r="IE67" s="169" t="e">
        <f t="shared" si="134"/>
        <v>#N/A</v>
      </c>
      <c r="IF67" s="169" t="e">
        <f t="shared" si="134"/>
        <v>#N/A</v>
      </c>
      <c r="IG67" s="169" t="e">
        <f t="shared" si="134"/>
        <v>#N/A</v>
      </c>
      <c r="IH67" s="169" t="e">
        <f t="shared" si="134"/>
        <v>#N/A</v>
      </c>
      <c r="II67" s="169" t="e">
        <f t="shared" si="134"/>
        <v>#N/A</v>
      </c>
      <c r="IJ67" s="169" t="e">
        <f t="shared" si="134"/>
        <v>#N/A</v>
      </c>
      <c r="IK67" s="169" t="e">
        <f t="shared" si="134"/>
        <v>#N/A</v>
      </c>
      <c r="IL67" s="169" t="e">
        <f t="shared" si="134"/>
        <v>#N/A</v>
      </c>
      <c r="IM67" s="169" t="e">
        <f t="shared" si="134"/>
        <v>#N/A</v>
      </c>
      <c r="IN67" s="169" t="e">
        <f t="shared" si="134"/>
        <v>#N/A</v>
      </c>
      <c r="IO67" s="169" t="e">
        <f t="shared" si="134"/>
        <v>#N/A</v>
      </c>
      <c r="IP67" s="169" t="e">
        <f t="shared" si="134"/>
        <v>#N/A</v>
      </c>
      <c r="IQ67" s="169" t="e">
        <f t="shared" ref="IP67:JE82" si="139">IF(ISNONTEXT($R67),_xlfn.NORM.DIST(AX67,$N67,$R67,FALSE),NA())</f>
        <v>#N/A</v>
      </c>
      <c r="IR67" s="169" t="e">
        <f t="shared" si="139"/>
        <v>#N/A</v>
      </c>
      <c r="IS67" s="169" t="e">
        <f t="shared" si="139"/>
        <v>#N/A</v>
      </c>
      <c r="IT67" s="169" t="e">
        <f t="shared" si="139"/>
        <v>#N/A</v>
      </c>
      <c r="IU67" s="169" t="e">
        <f t="shared" si="139"/>
        <v>#N/A</v>
      </c>
      <c r="IV67" s="169" t="e">
        <f t="shared" si="139"/>
        <v>#N/A</v>
      </c>
      <c r="IW67" s="169" t="e">
        <f t="shared" si="139"/>
        <v>#N/A</v>
      </c>
      <c r="IX67" s="169" t="e">
        <f t="shared" si="139"/>
        <v>#N/A</v>
      </c>
      <c r="IY67" s="169" t="e">
        <f t="shared" si="139"/>
        <v>#N/A</v>
      </c>
      <c r="IZ67" s="169" t="e">
        <f t="shared" si="139"/>
        <v>#N/A</v>
      </c>
      <c r="JA67" s="169" t="e">
        <f t="shared" si="139"/>
        <v>#N/A</v>
      </c>
      <c r="JB67" s="169" t="e">
        <f t="shared" si="139"/>
        <v>#N/A</v>
      </c>
      <c r="JC67" s="169" t="e">
        <f t="shared" si="139"/>
        <v>#N/A</v>
      </c>
      <c r="JD67" s="169" t="e">
        <f t="shared" si="139"/>
        <v>#N/A</v>
      </c>
      <c r="JE67" s="169" t="e">
        <f t="shared" si="116"/>
        <v>#N/A</v>
      </c>
      <c r="JF67" s="169" t="e">
        <f t="shared" si="116"/>
        <v>#N/A</v>
      </c>
      <c r="JG67" s="169" t="e">
        <f t="shared" si="116"/>
        <v>#N/A</v>
      </c>
      <c r="JH67" s="169" t="e">
        <f t="shared" si="116"/>
        <v>#N/A</v>
      </c>
      <c r="JI67" s="169" t="e">
        <f t="shared" si="116"/>
        <v>#N/A</v>
      </c>
      <c r="JJ67" s="169" t="e">
        <f t="shared" si="116"/>
        <v>#N/A</v>
      </c>
      <c r="JK67" s="169" t="e">
        <f t="shared" si="116"/>
        <v>#N/A</v>
      </c>
      <c r="JL67" s="169" t="e">
        <f t="shared" si="116"/>
        <v>#N/A</v>
      </c>
      <c r="JM67" s="169" t="e">
        <f t="shared" si="116"/>
        <v>#N/A</v>
      </c>
      <c r="JN67" s="169" t="e">
        <f t="shared" si="116"/>
        <v>#N/A</v>
      </c>
      <c r="JO67" s="169" t="e">
        <f t="shared" si="116"/>
        <v>#N/A</v>
      </c>
      <c r="JP67" s="169" t="e">
        <f t="shared" si="116"/>
        <v>#N/A</v>
      </c>
      <c r="JQ67" s="169" t="e">
        <f t="shared" si="116"/>
        <v>#N/A</v>
      </c>
      <c r="JR67" s="169" t="e">
        <f t="shared" si="116"/>
        <v>#N/A</v>
      </c>
      <c r="JS67" s="169" t="e">
        <f t="shared" si="116"/>
        <v>#N/A</v>
      </c>
      <c r="JT67" s="169" t="e">
        <f t="shared" si="116"/>
        <v>#N/A</v>
      </c>
      <c r="JU67" s="169" t="e">
        <f t="shared" ref="JT67:KI82" si="140">IF(ISNONTEXT($R67),_xlfn.NORM.DIST(CB67,$N67,$R67,FALSE),NA())</f>
        <v>#N/A</v>
      </c>
      <c r="JV67" s="169" t="e">
        <f t="shared" si="140"/>
        <v>#N/A</v>
      </c>
      <c r="JW67" s="169" t="e">
        <f t="shared" si="140"/>
        <v>#N/A</v>
      </c>
      <c r="JX67" s="169" t="e">
        <f t="shared" si="140"/>
        <v>#N/A</v>
      </c>
      <c r="JY67" s="169" t="e">
        <f t="shared" si="140"/>
        <v>#N/A</v>
      </c>
      <c r="JZ67" s="169" t="e">
        <f t="shared" si="140"/>
        <v>#N/A</v>
      </c>
      <c r="KA67" s="169" t="e">
        <f t="shared" si="140"/>
        <v>#N/A</v>
      </c>
      <c r="KB67" s="169" t="e">
        <f t="shared" si="140"/>
        <v>#N/A</v>
      </c>
      <c r="KC67" s="169" t="e">
        <f t="shared" si="140"/>
        <v>#N/A</v>
      </c>
      <c r="KD67" s="169" t="e">
        <f t="shared" si="140"/>
        <v>#N/A</v>
      </c>
      <c r="KE67" s="169" t="e">
        <f t="shared" si="140"/>
        <v>#N/A</v>
      </c>
      <c r="KF67" s="169" t="e">
        <f t="shared" si="140"/>
        <v>#N/A</v>
      </c>
      <c r="KG67" s="169" t="e">
        <f t="shared" si="140"/>
        <v>#N/A</v>
      </c>
      <c r="KH67" s="169" t="e">
        <f t="shared" si="140"/>
        <v>#N/A</v>
      </c>
      <c r="KI67" s="169" t="e">
        <f t="shared" si="140"/>
        <v>#N/A</v>
      </c>
      <c r="KJ67" s="169" t="e">
        <f t="shared" si="117"/>
        <v>#N/A</v>
      </c>
      <c r="KK67" s="169" t="e">
        <f t="shared" si="117"/>
        <v>#N/A</v>
      </c>
      <c r="KL67" s="169" t="e">
        <f t="shared" si="117"/>
        <v>#N/A</v>
      </c>
      <c r="KM67" s="169" t="e">
        <f t="shared" si="117"/>
        <v>#N/A</v>
      </c>
      <c r="KN67" s="169" t="e">
        <f t="shared" si="117"/>
        <v>#N/A</v>
      </c>
      <c r="KO67" s="169" t="e">
        <f t="shared" si="117"/>
        <v>#N/A</v>
      </c>
      <c r="KP67" s="169" t="e">
        <f t="shared" si="117"/>
        <v>#N/A</v>
      </c>
      <c r="KQ67" s="169" t="e">
        <f t="shared" si="117"/>
        <v>#N/A</v>
      </c>
      <c r="KR67" s="169" t="e">
        <f t="shared" si="117"/>
        <v>#N/A</v>
      </c>
      <c r="KS67" s="169" t="e">
        <f t="shared" si="117"/>
        <v>#N/A</v>
      </c>
      <c r="KT67" s="169" t="e">
        <f t="shared" si="117"/>
        <v>#N/A</v>
      </c>
      <c r="KU67" s="169" t="e">
        <f t="shared" si="117"/>
        <v>#N/A</v>
      </c>
      <c r="KV67" s="169" t="e">
        <f t="shared" si="117"/>
        <v>#N/A</v>
      </c>
      <c r="KW67" s="169" t="e">
        <f t="shared" si="117"/>
        <v>#N/A</v>
      </c>
      <c r="KX67" s="169" t="e">
        <f t="shared" si="117"/>
        <v>#N/A</v>
      </c>
      <c r="KY67" s="169" t="e">
        <f t="shared" ref="KY67:LN82" si="141">IF(ISNONTEXT($R67),_xlfn.NORM.DIST(DF67,$N67,$R67,FALSE),NA())</f>
        <v>#N/A</v>
      </c>
      <c r="KZ67" s="169" t="e">
        <f t="shared" si="141"/>
        <v>#N/A</v>
      </c>
      <c r="LA67" s="169" t="e">
        <f t="shared" si="141"/>
        <v>#N/A</v>
      </c>
      <c r="LB67" s="169" t="e">
        <f t="shared" si="141"/>
        <v>#N/A</v>
      </c>
      <c r="LC67" s="169" t="e">
        <f t="shared" si="141"/>
        <v>#N/A</v>
      </c>
      <c r="LD67" s="169" t="e">
        <f t="shared" si="141"/>
        <v>#N/A</v>
      </c>
      <c r="LE67" s="169" t="e">
        <f t="shared" si="141"/>
        <v>#N/A</v>
      </c>
      <c r="LF67" s="169" t="e">
        <f t="shared" si="141"/>
        <v>#N/A</v>
      </c>
      <c r="LG67" s="169" t="e">
        <f t="shared" si="141"/>
        <v>#N/A</v>
      </c>
      <c r="LH67" s="169" t="e">
        <f t="shared" si="141"/>
        <v>#N/A</v>
      </c>
      <c r="LI67" s="169" t="e">
        <f t="shared" si="141"/>
        <v>#N/A</v>
      </c>
      <c r="LJ67" s="169" t="e">
        <f t="shared" si="141"/>
        <v>#N/A</v>
      </c>
      <c r="LK67" s="169" t="e">
        <f t="shared" si="141"/>
        <v>#N/A</v>
      </c>
      <c r="LL67" s="169" t="e">
        <f t="shared" si="141"/>
        <v>#N/A</v>
      </c>
      <c r="LM67" s="169" t="e">
        <f t="shared" si="141"/>
        <v>#N/A</v>
      </c>
      <c r="LN67" s="169" t="e">
        <f t="shared" si="141"/>
        <v>#N/A</v>
      </c>
      <c r="LO67" s="169" t="e">
        <f t="shared" si="118"/>
        <v>#N/A</v>
      </c>
      <c r="LP67" s="169" t="e">
        <f t="shared" si="118"/>
        <v>#N/A</v>
      </c>
      <c r="LQ67" s="169" t="e">
        <f t="shared" si="119"/>
        <v>#N/A</v>
      </c>
      <c r="LR67" s="169" t="e">
        <f t="shared" si="119"/>
        <v>#N/A</v>
      </c>
      <c r="LS67" s="169" t="e">
        <f t="shared" si="119"/>
        <v>#N/A</v>
      </c>
      <c r="LT67" s="169" t="e">
        <f t="shared" si="119"/>
        <v>#N/A</v>
      </c>
      <c r="LU67" s="169" t="e">
        <f t="shared" si="119"/>
        <v>#N/A</v>
      </c>
      <c r="LV67" s="169" t="e">
        <f t="shared" si="119"/>
        <v>#N/A</v>
      </c>
      <c r="LW67" s="169" t="e">
        <f t="shared" si="119"/>
        <v>#N/A</v>
      </c>
      <c r="LX67" s="169" t="e">
        <f t="shared" si="119"/>
        <v>#N/A</v>
      </c>
      <c r="LY67" s="169" t="e">
        <f t="shared" si="119"/>
        <v>#N/A</v>
      </c>
      <c r="LZ67" s="169" t="e">
        <f t="shared" si="119"/>
        <v>#N/A</v>
      </c>
      <c r="MA67" s="169" t="e">
        <f t="shared" si="119"/>
        <v>#N/A</v>
      </c>
      <c r="MB67" s="169" t="e">
        <f t="shared" si="119"/>
        <v>#N/A</v>
      </c>
      <c r="MC67" s="169" t="e">
        <f t="shared" si="119"/>
        <v>#N/A</v>
      </c>
      <c r="MD67" s="169" t="e">
        <f t="shared" si="119"/>
        <v>#N/A</v>
      </c>
      <c r="ME67" s="169" t="e">
        <f t="shared" si="119"/>
        <v>#N/A</v>
      </c>
      <c r="MF67" s="169" t="e">
        <f t="shared" si="119"/>
        <v>#N/A</v>
      </c>
      <c r="MG67" s="169" t="e">
        <f t="shared" ref="MF67:MU82" si="142">IF(ISNONTEXT($R67),_xlfn.NORM.DIST(EN67,$N67,$R67,FALSE),NA())</f>
        <v>#N/A</v>
      </c>
      <c r="MH67" s="169" t="e">
        <f t="shared" si="142"/>
        <v>#N/A</v>
      </c>
      <c r="MI67" s="169" t="e">
        <f t="shared" si="142"/>
        <v>#N/A</v>
      </c>
      <c r="MJ67" s="169" t="e">
        <f t="shared" si="142"/>
        <v>#N/A</v>
      </c>
      <c r="MK67" s="169" t="e">
        <f t="shared" si="142"/>
        <v>#N/A</v>
      </c>
      <c r="ML67" s="169" t="e">
        <f t="shared" si="142"/>
        <v>#N/A</v>
      </c>
      <c r="MM67" s="169" t="e">
        <f t="shared" si="142"/>
        <v>#N/A</v>
      </c>
      <c r="MN67" s="169" t="e">
        <f t="shared" si="142"/>
        <v>#N/A</v>
      </c>
      <c r="MO67" s="169" t="e">
        <f t="shared" si="142"/>
        <v>#N/A</v>
      </c>
      <c r="MP67" s="169" t="e">
        <f t="shared" si="142"/>
        <v>#N/A</v>
      </c>
      <c r="MQ67" s="169" t="e">
        <f t="shared" si="142"/>
        <v>#N/A</v>
      </c>
      <c r="MR67" s="169" t="e">
        <f t="shared" si="142"/>
        <v>#N/A</v>
      </c>
      <c r="MS67" s="169" t="e">
        <f t="shared" si="142"/>
        <v>#N/A</v>
      </c>
      <c r="MT67" s="169" t="e">
        <f t="shared" si="142"/>
        <v>#N/A</v>
      </c>
      <c r="MU67" s="169" t="e">
        <f t="shared" si="142"/>
        <v>#N/A</v>
      </c>
      <c r="MV67" s="169" t="e">
        <f t="shared" si="120"/>
        <v>#N/A</v>
      </c>
      <c r="MW67" s="169" t="e">
        <f t="shared" si="120"/>
        <v>#N/A</v>
      </c>
      <c r="MX67" s="169" t="e">
        <f t="shared" si="120"/>
        <v>#N/A</v>
      </c>
      <c r="MY67" s="169" t="e">
        <f t="shared" si="120"/>
        <v>#N/A</v>
      </c>
      <c r="MZ67" s="169" t="e">
        <f t="shared" si="120"/>
        <v>#N/A</v>
      </c>
      <c r="NA67" s="169" t="e">
        <f t="shared" si="120"/>
        <v>#N/A</v>
      </c>
      <c r="NB67" s="169" t="e">
        <f t="shared" si="120"/>
        <v>#N/A</v>
      </c>
      <c r="NC67" s="169" t="e">
        <f t="shared" si="120"/>
        <v>#N/A</v>
      </c>
      <c r="ND67" s="169" t="e">
        <f t="shared" si="120"/>
        <v>#N/A</v>
      </c>
      <c r="NE67" s="169" t="e">
        <f t="shared" si="120"/>
        <v>#N/A</v>
      </c>
      <c r="NF67" s="169" t="e">
        <f t="shared" si="120"/>
        <v>#N/A</v>
      </c>
      <c r="NG67" s="169" t="e">
        <f t="shared" si="120"/>
        <v>#N/A</v>
      </c>
      <c r="NH67" s="169" t="e">
        <f t="shared" si="120"/>
        <v>#N/A</v>
      </c>
      <c r="NI67" s="169" t="e">
        <f t="shared" si="120"/>
        <v>#N/A</v>
      </c>
      <c r="NJ67" s="169" t="e">
        <f t="shared" si="120"/>
        <v>#N/A</v>
      </c>
      <c r="NK67" s="169" t="e">
        <f t="shared" ref="NK67:NZ82" si="143">IF(ISNONTEXT($R67),_xlfn.NORM.DIST(FR67,$N67,$R67,FALSE),NA())</f>
        <v>#N/A</v>
      </c>
      <c r="NL67" s="169" t="e">
        <f t="shared" si="143"/>
        <v>#N/A</v>
      </c>
      <c r="NM67" s="169" t="e">
        <f t="shared" si="143"/>
        <v>#N/A</v>
      </c>
      <c r="NN67" s="169" t="e">
        <f t="shared" si="143"/>
        <v>#N/A</v>
      </c>
      <c r="NO67" s="169" t="e">
        <f t="shared" si="143"/>
        <v>#N/A</v>
      </c>
      <c r="NP67" s="169" t="e">
        <f t="shared" si="143"/>
        <v>#N/A</v>
      </c>
      <c r="NQ67" s="169" t="e">
        <f t="shared" si="143"/>
        <v>#N/A</v>
      </c>
      <c r="NR67" s="169" t="e">
        <f t="shared" si="143"/>
        <v>#N/A</v>
      </c>
      <c r="NS67" s="169" t="e">
        <f t="shared" si="143"/>
        <v>#N/A</v>
      </c>
      <c r="NT67" s="169" t="e">
        <f t="shared" si="143"/>
        <v>#N/A</v>
      </c>
      <c r="NU67" s="169" t="e">
        <f t="shared" si="143"/>
        <v>#N/A</v>
      </c>
      <c r="NV67" s="169" t="e">
        <f t="shared" si="143"/>
        <v>#N/A</v>
      </c>
      <c r="NW67" s="169" t="e">
        <f t="shared" si="143"/>
        <v>#N/A</v>
      </c>
      <c r="NX67" s="169" t="e">
        <f t="shared" si="143"/>
        <v>#N/A</v>
      </c>
      <c r="NY67" s="169" t="e">
        <f t="shared" si="143"/>
        <v>#N/A</v>
      </c>
      <c r="NZ67" s="169" t="e">
        <f t="shared" si="143"/>
        <v>#N/A</v>
      </c>
      <c r="OA67" s="169" t="e">
        <f t="shared" si="121"/>
        <v>#N/A</v>
      </c>
      <c r="OB67" s="169" t="e">
        <f t="shared" si="121"/>
        <v>#N/A</v>
      </c>
      <c r="OC67" s="169" t="e">
        <f t="shared" si="122"/>
        <v>#N/A</v>
      </c>
      <c r="OD67" s="169" t="e">
        <f t="shared" si="122"/>
        <v>#N/A</v>
      </c>
      <c r="OE67" s="169" t="e">
        <f t="shared" si="122"/>
        <v>#N/A</v>
      </c>
      <c r="OF67" s="169" t="e">
        <f t="shared" si="122"/>
        <v>#N/A</v>
      </c>
      <c r="OG67" s="169" t="e">
        <f t="shared" si="122"/>
        <v>#N/A</v>
      </c>
      <c r="OH67" s="169" t="e">
        <f t="shared" si="122"/>
        <v>#N/A</v>
      </c>
      <c r="OI67" s="169" t="e">
        <f t="shared" si="122"/>
        <v>#N/A</v>
      </c>
      <c r="OJ67" s="169" t="e">
        <f t="shared" si="122"/>
        <v>#N/A</v>
      </c>
      <c r="OK67" s="169" t="e">
        <f t="shared" si="122"/>
        <v>#N/A</v>
      </c>
      <c r="OL67" s="169" t="e">
        <f t="shared" si="122"/>
        <v>#N/A</v>
      </c>
      <c r="OM67" s="169" t="e">
        <f t="shared" si="122"/>
        <v>#N/A</v>
      </c>
      <c r="ON67" s="169" t="e">
        <f t="shared" si="122"/>
        <v>#N/A</v>
      </c>
      <c r="OO67" s="169" t="e">
        <f t="shared" si="122"/>
        <v>#N/A</v>
      </c>
      <c r="OP67" s="169" t="e">
        <f t="shared" si="122"/>
        <v>#N/A</v>
      </c>
      <c r="OQ67" s="169" t="e">
        <f t="shared" si="122"/>
        <v>#N/A</v>
      </c>
      <c r="OR67" s="169" t="e">
        <f t="shared" si="122"/>
        <v>#N/A</v>
      </c>
      <c r="OS67" s="169" t="e">
        <f t="shared" ref="OR67:PG82" si="144">IF(ISNONTEXT($R67),_xlfn.NORM.DIST(GZ67,$N67,$R67,FALSE),NA())</f>
        <v>#N/A</v>
      </c>
      <c r="OT67" s="169" t="e">
        <f t="shared" si="144"/>
        <v>#N/A</v>
      </c>
      <c r="OU67" s="169" t="e">
        <f t="shared" si="144"/>
        <v>#N/A</v>
      </c>
      <c r="OV67" s="169" t="e">
        <f t="shared" si="144"/>
        <v>#N/A</v>
      </c>
      <c r="OW67" s="169" t="e">
        <f t="shared" si="144"/>
        <v>#N/A</v>
      </c>
      <c r="OX67" s="169" t="e">
        <f t="shared" si="144"/>
        <v>#N/A</v>
      </c>
      <c r="OY67" s="169" t="e">
        <f t="shared" si="144"/>
        <v>#N/A</v>
      </c>
      <c r="OZ67" s="169" t="e">
        <f t="shared" si="144"/>
        <v>#N/A</v>
      </c>
      <c r="PA67" s="169" t="e">
        <f t="shared" si="144"/>
        <v>#N/A</v>
      </c>
      <c r="PB67" s="169" t="e">
        <f t="shared" si="144"/>
        <v>#N/A</v>
      </c>
      <c r="PC67" s="169" t="e">
        <f t="shared" si="144"/>
        <v>#N/A</v>
      </c>
      <c r="PD67" s="169" t="e">
        <f t="shared" si="144"/>
        <v>#N/A</v>
      </c>
      <c r="PE67" s="169" t="e">
        <f t="shared" si="144"/>
        <v>#N/A</v>
      </c>
      <c r="PF67" s="169" t="e">
        <f t="shared" si="144"/>
        <v>#N/A</v>
      </c>
      <c r="PG67" s="169" t="e">
        <f t="shared" si="144"/>
        <v>#N/A</v>
      </c>
      <c r="PH67" s="169" t="e">
        <f t="shared" si="123"/>
        <v>#N/A</v>
      </c>
      <c r="PI67" s="169" t="e">
        <f t="shared" si="123"/>
        <v>#N/A</v>
      </c>
      <c r="PJ67" s="169" t="e">
        <f t="shared" si="123"/>
        <v>#N/A</v>
      </c>
      <c r="PK67" s="169" t="e">
        <f t="shared" si="123"/>
        <v>#N/A</v>
      </c>
      <c r="PL67" s="169" t="e">
        <f t="shared" si="123"/>
        <v>#N/A</v>
      </c>
      <c r="PM67" s="169" t="e">
        <f t="shared" si="123"/>
        <v>#N/A</v>
      </c>
      <c r="PN67" s="169" t="e">
        <f t="shared" si="123"/>
        <v>#N/A</v>
      </c>
      <c r="PO67" s="169" t="e">
        <f t="shared" si="123"/>
        <v>#N/A</v>
      </c>
    </row>
    <row r="68" spans="1:431" hidden="1" x14ac:dyDescent="0.75">
      <c r="A68" s="390"/>
      <c r="B68" s="396" t="str">
        <f>IF($R68="","",ROUND(_xlfn.NORM.INV(ABS(VLOOKUP($T$1,VLookups!$A$43:$B$44,2,FALSE)-B$2),$N68,$R68),0))</f>
        <v/>
      </c>
      <c r="C68" s="403" t="str">
        <f>IF(OR(D67="",B68=""),"",WORKDAY(C67,B67,$B$109:$B$148))</f>
        <v/>
      </c>
      <c r="D68" s="404" t="str">
        <f>IFERROR(IF(B68="","",WORKDAY(C68,B68-1,$B$109:$B$148)),"")</f>
        <v/>
      </c>
      <c r="E68" s="109"/>
      <c r="F68" s="117"/>
      <c r="G68" s="122" t="str">
        <f t="shared" si="30"/>
        <v/>
      </c>
      <c r="H68" s="95"/>
      <c r="I68" s="122" t="str">
        <f t="shared" si="31"/>
        <v/>
      </c>
      <c r="J68" s="117"/>
      <c r="K68" s="110"/>
      <c r="L68" s="124" t="str">
        <f t="shared" ref="L68:L103" si="145">IF(OR(ISBLANK(H68),ISBLANK(I68),ISBLANK(G68)),"",IF(AND(G68&gt;0,H68&gt;0,I68&gt;0),IF(H68&gt;G68,IF(I68&gt;H68,1,-1),-1)))</f>
        <v/>
      </c>
      <c r="M68" s="124" t="str">
        <f t="shared" ref="M68:M103" si="146">IF(OR(ISBLANK(G68),ISBLANK(H68),ISBLANK(I68)),"",IFERROR(MIN(H68-G68,I68-H68)/MAX(H68-G68,I68-H68),""))</f>
        <v/>
      </c>
      <c r="N68" s="73" t="str">
        <f t="shared" si="32"/>
        <v/>
      </c>
      <c r="O68" s="23"/>
      <c r="P68" s="57"/>
      <c r="Q68" s="280"/>
      <c r="R68" s="74" t="str">
        <f>IF(AND(G68&gt;0,H68&gt;0,I68&gt;0),IF(ISBLANK(Q68),IF(ISBLANK(O68),"",(I68-G68)*VLOOKUP(O68,VLookups!$A$4:$B$13,2,FALSE)),Q68),"")</f>
        <v/>
      </c>
      <c r="S68" s="75" t="str">
        <f t="shared" ref="S68:S103" si="147">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33"/>
        <v/>
      </c>
      <c r="AN68" s="49" t="str">
        <f t="shared" si="133"/>
        <v/>
      </c>
      <c r="AO68" s="49" t="str">
        <f t="shared" si="133"/>
        <v/>
      </c>
      <c r="AP68" s="49" t="str">
        <f t="shared" si="133"/>
        <v/>
      </c>
      <c r="AQ68" s="49" t="str">
        <f t="shared" si="133"/>
        <v/>
      </c>
      <c r="AR68" s="49" t="str">
        <f t="shared" si="133"/>
        <v/>
      </c>
      <c r="AS68" s="49" t="str">
        <f t="shared" si="133"/>
        <v/>
      </c>
      <c r="AT68" s="49" t="str">
        <f t="shared" si="129"/>
        <v/>
      </c>
      <c r="AU68" s="49" t="str">
        <f t="shared" si="129"/>
        <v/>
      </c>
      <c r="AV68" s="49" t="str">
        <f t="shared" si="129"/>
        <v/>
      </c>
      <c r="AW68" s="49" t="str">
        <f t="shared" si="129"/>
        <v/>
      </c>
      <c r="AX68" s="49" t="str">
        <f t="shared" si="129"/>
        <v/>
      </c>
      <c r="AY68" s="49" t="str">
        <f t="shared" si="129"/>
        <v/>
      </c>
      <c r="AZ68" s="49" t="str">
        <f t="shared" si="129"/>
        <v/>
      </c>
      <c r="BA68" s="49" t="str">
        <f t="shared" si="129"/>
        <v/>
      </c>
      <c r="BB68" s="49" t="str">
        <f t="shared" si="129"/>
        <v/>
      </c>
      <c r="BC68" s="49" t="str">
        <f t="shared" si="129"/>
        <v/>
      </c>
      <c r="BD68" s="49" t="str">
        <f t="shared" si="129"/>
        <v/>
      </c>
      <c r="BE68" s="49" t="str">
        <f t="shared" si="129"/>
        <v/>
      </c>
      <c r="BF68" s="49" t="str">
        <f t="shared" si="129"/>
        <v/>
      </c>
      <c r="BG68" s="49" t="str">
        <f t="shared" si="129"/>
        <v/>
      </c>
      <c r="BH68" s="49" t="str">
        <f t="shared" si="129"/>
        <v/>
      </c>
      <c r="BI68" s="49" t="str">
        <f t="shared" si="130"/>
        <v/>
      </c>
      <c r="BJ68" s="49" t="str">
        <f t="shared" si="130"/>
        <v/>
      </c>
      <c r="BK68" s="49" t="str">
        <f t="shared" si="130"/>
        <v/>
      </c>
      <c r="BL68" s="49" t="str">
        <f t="shared" si="130"/>
        <v/>
      </c>
      <c r="BM68" s="49" t="str">
        <f t="shared" si="130"/>
        <v/>
      </c>
      <c r="BN68" s="49" t="str">
        <f t="shared" si="130"/>
        <v/>
      </c>
      <c r="BO68" s="49" t="str">
        <f t="shared" si="130"/>
        <v/>
      </c>
      <c r="BP68" s="49" t="str">
        <f t="shared" si="130"/>
        <v/>
      </c>
      <c r="BQ68" s="49" t="str">
        <f t="shared" si="130"/>
        <v/>
      </c>
      <c r="BR68" s="49" t="str">
        <f t="shared" si="130"/>
        <v/>
      </c>
      <c r="BS68" s="49" t="str">
        <f t="shared" si="130"/>
        <v/>
      </c>
      <c r="BT68" s="49" t="str">
        <f t="shared" si="130"/>
        <v/>
      </c>
      <c r="BU68" s="49" t="str">
        <f t="shared" si="130"/>
        <v/>
      </c>
      <c r="BV68" s="49" t="str">
        <f t="shared" si="130"/>
        <v/>
      </c>
      <c r="BW68" s="49" t="str">
        <f t="shared" si="130"/>
        <v/>
      </c>
      <c r="BX68" s="49" t="str">
        <f t="shared" si="130"/>
        <v/>
      </c>
      <c r="BY68" s="49" t="str">
        <f t="shared" si="127"/>
        <v/>
      </c>
      <c r="BZ68" s="49" t="str">
        <f t="shared" si="127"/>
        <v/>
      </c>
      <c r="CA68" s="49" t="str">
        <f t="shared" si="127"/>
        <v/>
      </c>
      <c r="CB68" s="49" t="str">
        <f t="shared" si="127"/>
        <v/>
      </c>
      <c r="CC68" s="49" t="str">
        <f t="shared" si="127"/>
        <v/>
      </c>
      <c r="CD68" s="49" t="str">
        <f t="shared" si="127"/>
        <v/>
      </c>
      <c r="CE68" s="49" t="str">
        <f t="shared" si="127"/>
        <v/>
      </c>
      <c r="CF68" s="49" t="str">
        <f t="shared" si="127"/>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31"/>
        <v/>
      </c>
      <c r="CO68" s="49" t="str">
        <f t="shared" si="131"/>
        <v/>
      </c>
      <c r="CP68" s="49" t="str">
        <f t="shared" si="131"/>
        <v/>
      </c>
      <c r="CQ68" s="49" t="str">
        <f t="shared" si="131"/>
        <v/>
      </c>
      <c r="CR68" s="49" t="str">
        <f t="shared" si="131"/>
        <v/>
      </c>
      <c r="CS68" s="49" t="str">
        <f t="shared" si="131"/>
        <v/>
      </c>
      <c r="CT68" s="49" t="str">
        <f t="shared" si="131"/>
        <v/>
      </c>
      <c r="CU68" s="49" t="str">
        <f t="shared" si="131"/>
        <v/>
      </c>
      <c r="CV68" s="49" t="str">
        <f t="shared" si="131"/>
        <v/>
      </c>
      <c r="CW68" s="49" t="str">
        <f t="shared" si="131"/>
        <v/>
      </c>
      <c r="CX68" s="49" t="str">
        <f t="shared" si="131"/>
        <v/>
      </c>
      <c r="CY68" s="49" t="str">
        <f t="shared" si="131"/>
        <v/>
      </c>
      <c r="CZ68" s="49" t="str">
        <f t="shared" si="131"/>
        <v/>
      </c>
      <c r="DA68" s="49" t="str">
        <f t="shared" si="131"/>
        <v/>
      </c>
      <c r="DB68" s="49" t="str">
        <f t="shared" si="131"/>
        <v/>
      </c>
      <c r="DC68" s="49" t="str">
        <f t="shared" si="131"/>
        <v/>
      </c>
      <c r="DD68" s="49" t="str">
        <f t="shared" si="132"/>
        <v/>
      </c>
      <c r="DE68" s="49" t="str">
        <f t="shared" si="132"/>
        <v/>
      </c>
      <c r="DF68" s="49" t="str">
        <f t="shared" si="132"/>
        <v/>
      </c>
      <c r="DG68" s="49" t="str">
        <f t="shared" si="132"/>
        <v/>
      </c>
      <c r="DH68" s="49" t="str">
        <f t="shared" si="132"/>
        <v/>
      </c>
      <c r="DI68" s="49" t="str">
        <f t="shared" si="132"/>
        <v/>
      </c>
      <c r="DJ68" s="49" t="str">
        <f t="shared" si="132"/>
        <v/>
      </c>
      <c r="DK68" s="49" t="str">
        <f t="shared" si="132"/>
        <v/>
      </c>
      <c r="DL68" s="49" t="str">
        <f t="shared" si="132"/>
        <v/>
      </c>
      <c r="DM68" s="49" t="str">
        <f t="shared" si="132"/>
        <v/>
      </c>
      <c r="DN68" s="49" t="str">
        <f t="shared" si="132"/>
        <v/>
      </c>
      <c r="DO68" s="49" t="str">
        <f t="shared" si="132"/>
        <v/>
      </c>
      <c r="DP68" s="49" t="str">
        <f t="shared" si="132"/>
        <v/>
      </c>
      <c r="DQ68" s="49" t="str">
        <f t="shared" si="132"/>
        <v/>
      </c>
      <c r="DR68" s="49" t="str">
        <f t="shared" si="132"/>
        <v/>
      </c>
      <c r="DS68" s="49" t="str">
        <f t="shared" si="132"/>
        <v/>
      </c>
      <c r="DT68" s="49" t="str">
        <f t="shared" si="128"/>
        <v/>
      </c>
      <c r="DU68" s="49" t="str">
        <f t="shared" si="128"/>
        <v/>
      </c>
      <c r="DV68" s="49" t="str">
        <f t="shared" si="128"/>
        <v/>
      </c>
      <c r="DW68" s="49" t="str">
        <f t="shared" si="128"/>
        <v/>
      </c>
      <c r="DX68" s="49" t="str">
        <f t="shared" si="128"/>
        <v/>
      </c>
      <c r="DY68" s="49" t="str">
        <f t="shared" si="128"/>
        <v/>
      </c>
      <c r="DZ68" s="183" t="str">
        <f t="shared" si="35"/>
        <v/>
      </c>
      <c r="EA68" s="49" t="str">
        <f t="shared" si="125"/>
        <v/>
      </c>
      <c r="EB68" s="49" t="str">
        <f t="shared" si="125"/>
        <v/>
      </c>
      <c r="EC68" s="49" t="str">
        <f t="shared" si="125"/>
        <v/>
      </c>
      <c r="ED68" s="49" t="str">
        <f t="shared" si="125"/>
        <v/>
      </c>
      <c r="EE68" s="49" t="str">
        <f t="shared" si="125"/>
        <v/>
      </c>
      <c r="EF68" s="49" t="str">
        <f t="shared" si="125"/>
        <v/>
      </c>
      <c r="EG68" s="49" t="str">
        <f t="shared" si="125"/>
        <v/>
      </c>
      <c r="EH68" s="49" t="str">
        <f t="shared" si="125"/>
        <v/>
      </c>
      <c r="EI68" s="49" t="str">
        <f t="shared" si="125"/>
        <v/>
      </c>
      <c r="EJ68" s="49" t="str">
        <f t="shared" si="125"/>
        <v/>
      </c>
      <c r="EK68" s="49" t="str">
        <f t="shared" si="125"/>
        <v/>
      </c>
      <c r="EL68" s="49" t="str">
        <f t="shared" si="125"/>
        <v/>
      </c>
      <c r="EM68" s="49" t="str">
        <f t="shared" si="125"/>
        <v/>
      </c>
      <c r="EN68" s="49" t="str">
        <f t="shared" si="125"/>
        <v/>
      </c>
      <c r="EO68" s="49" t="str">
        <f t="shared" si="125"/>
        <v/>
      </c>
      <c r="EP68" s="49" t="str">
        <f t="shared" si="125"/>
        <v/>
      </c>
      <c r="EQ68" s="49" t="str">
        <f t="shared" si="126"/>
        <v/>
      </c>
      <c r="ER68" s="49" t="str">
        <f t="shared" si="126"/>
        <v/>
      </c>
      <c r="ES68" s="49" t="str">
        <f t="shared" si="126"/>
        <v/>
      </c>
      <c r="ET68" s="49" t="str">
        <f t="shared" si="126"/>
        <v/>
      </c>
      <c r="EU68" s="49" t="str">
        <f t="shared" si="126"/>
        <v/>
      </c>
      <c r="EV68" s="49" t="str">
        <f t="shared" si="126"/>
        <v/>
      </c>
      <c r="EW68" s="49" t="str">
        <f t="shared" si="126"/>
        <v/>
      </c>
      <c r="EX68" s="49" t="str">
        <f t="shared" si="126"/>
        <v/>
      </c>
      <c r="EY68" s="49" t="str">
        <f t="shared" si="126"/>
        <v/>
      </c>
      <c r="EZ68" s="49" t="str">
        <f t="shared" si="126"/>
        <v/>
      </c>
      <c r="FA68" s="49" t="str">
        <f t="shared" si="126"/>
        <v/>
      </c>
      <c r="FB68" s="49" t="str">
        <f t="shared" si="126"/>
        <v/>
      </c>
      <c r="FC68" s="49" t="str">
        <f t="shared" si="126"/>
        <v/>
      </c>
      <c r="FD68" s="49" t="str">
        <f t="shared" si="126"/>
        <v/>
      </c>
      <c r="FE68" s="49" t="str">
        <f t="shared" si="124"/>
        <v/>
      </c>
      <c r="FF68" s="49" t="str">
        <f t="shared" si="115"/>
        <v/>
      </c>
      <c r="FG68" s="49" t="str">
        <f t="shared" si="115"/>
        <v/>
      </c>
      <c r="FH68" s="49" t="str">
        <f t="shared" si="115"/>
        <v/>
      </c>
      <c r="FI68" s="49" t="str">
        <f t="shared" si="115"/>
        <v/>
      </c>
      <c r="FJ68" s="49" t="str">
        <f t="shared" si="115"/>
        <v/>
      </c>
      <c r="FK68" s="49" t="str">
        <f t="shared" si="115"/>
        <v/>
      </c>
      <c r="FL68" s="49" t="str">
        <f t="shared" si="115"/>
        <v/>
      </c>
      <c r="FM68" s="49" t="str">
        <f t="shared" si="115"/>
        <v/>
      </c>
      <c r="FN68" s="49" t="str">
        <f t="shared" si="115"/>
        <v/>
      </c>
      <c r="FO68" s="49" t="str">
        <f t="shared" si="115"/>
        <v/>
      </c>
      <c r="FP68" s="49" t="str">
        <f t="shared" si="115"/>
        <v/>
      </c>
      <c r="FQ68" s="49" t="str">
        <f t="shared" si="115"/>
        <v/>
      </c>
      <c r="FR68" s="49" t="str">
        <f t="shared" si="115"/>
        <v/>
      </c>
      <c r="FS68" s="49" t="str">
        <f t="shared" si="115"/>
        <v/>
      </c>
      <c r="FT68" s="49" t="str">
        <f t="shared" si="115"/>
        <v/>
      </c>
      <c r="FU68" s="49" t="str">
        <f t="shared" si="115"/>
        <v/>
      </c>
      <c r="FV68" s="49" t="str">
        <f t="shared" ref="FV68:GK92" si="148">IF(ISNONTEXT($AC68),FU68+$AC68,"")</f>
        <v/>
      </c>
      <c r="FW68" s="49" t="str">
        <f t="shared" si="148"/>
        <v/>
      </c>
      <c r="FX68" s="49" t="str">
        <f t="shared" si="148"/>
        <v/>
      </c>
      <c r="FY68" s="49" t="str">
        <f t="shared" si="148"/>
        <v/>
      </c>
      <c r="FZ68" s="49" t="str">
        <f t="shared" si="148"/>
        <v/>
      </c>
      <c r="GA68" s="49" t="str">
        <f t="shared" si="148"/>
        <v/>
      </c>
      <c r="GB68" s="49" t="str">
        <f t="shared" si="148"/>
        <v/>
      </c>
      <c r="GC68" s="49" t="str">
        <f t="shared" si="135"/>
        <v/>
      </c>
      <c r="GD68" s="49" t="str">
        <f t="shared" si="135"/>
        <v/>
      </c>
      <c r="GE68" s="49" t="str">
        <f t="shared" si="135"/>
        <v/>
      </c>
      <c r="GF68" s="49" t="str">
        <f t="shared" si="135"/>
        <v/>
      </c>
      <c r="GG68" s="49" t="str">
        <f t="shared" si="135"/>
        <v/>
      </c>
      <c r="GH68" s="49" t="str">
        <f t="shared" si="135"/>
        <v/>
      </c>
      <c r="GI68" s="49" t="str">
        <f t="shared" si="135"/>
        <v/>
      </c>
      <c r="GJ68" s="49" t="str">
        <f t="shared" si="135"/>
        <v/>
      </c>
      <c r="GK68" s="49" t="str">
        <f t="shared" si="135"/>
        <v/>
      </c>
      <c r="GL68" s="49" t="str">
        <f t="shared" si="135"/>
        <v/>
      </c>
      <c r="GM68" s="49" t="str">
        <f t="shared" si="135"/>
        <v/>
      </c>
      <c r="GN68" s="49" t="str">
        <f t="shared" si="135"/>
        <v/>
      </c>
      <c r="GO68" s="49" t="str">
        <f t="shared" si="135"/>
        <v/>
      </c>
      <c r="GP68" s="49" t="str">
        <f t="shared" si="135"/>
        <v/>
      </c>
      <c r="GQ68" s="49" t="str">
        <f t="shared" si="135"/>
        <v/>
      </c>
      <c r="GR68" s="49" t="str">
        <f t="shared" si="135"/>
        <v/>
      </c>
      <c r="GS68" s="49" t="str">
        <f t="shared" si="136"/>
        <v/>
      </c>
      <c r="GT68" s="49" t="str">
        <f t="shared" si="136"/>
        <v/>
      </c>
      <c r="GU68" s="49" t="str">
        <f t="shared" si="136"/>
        <v/>
      </c>
      <c r="GV68" s="49" t="str">
        <f t="shared" si="136"/>
        <v/>
      </c>
      <c r="GW68" s="49" t="str">
        <f t="shared" si="136"/>
        <v/>
      </c>
      <c r="GX68" s="49" t="str">
        <f t="shared" si="136"/>
        <v/>
      </c>
      <c r="GY68" s="49" t="str">
        <f t="shared" si="136"/>
        <v/>
      </c>
      <c r="GZ68" s="49" t="str">
        <f t="shared" si="136"/>
        <v/>
      </c>
      <c r="HA68" s="49" t="str">
        <f t="shared" si="136"/>
        <v/>
      </c>
      <c r="HB68" s="49" t="str">
        <f t="shared" si="136"/>
        <v/>
      </c>
      <c r="HC68" s="49" t="str">
        <f t="shared" si="136"/>
        <v/>
      </c>
      <c r="HD68" s="49" t="str">
        <f t="shared" si="136"/>
        <v/>
      </c>
      <c r="HE68" s="49" t="str">
        <f t="shared" si="136"/>
        <v/>
      </c>
      <c r="HF68" s="49" t="str">
        <f t="shared" si="136"/>
        <v/>
      </c>
      <c r="HG68" s="49" t="str">
        <f t="shared" si="136"/>
        <v/>
      </c>
      <c r="HH68" s="49" t="str">
        <f t="shared" si="136"/>
        <v/>
      </c>
      <c r="HI68" s="49" t="str">
        <f t="shared" si="137"/>
        <v/>
      </c>
      <c r="HJ68" s="49" t="str">
        <f t="shared" si="137"/>
        <v/>
      </c>
      <c r="HK68" s="49" t="str">
        <f t="shared" si="137"/>
        <v/>
      </c>
      <c r="HL68" s="49" t="str">
        <f t="shared" si="137"/>
        <v/>
      </c>
      <c r="HM68" s="49" t="str">
        <f t="shared" si="107"/>
        <v/>
      </c>
      <c r="HN68" s="49" t="str">
        <f t="shared" si="107"/>
        <v/>
      </c>
      <c r="HO68" s="49" t="str">
        <f t="shared" si="107"/>
        <v/>
      </c>
      <c r="HP68" s="49" t="str">
        <f t="shared" si="75"/>
        <v/>
      </c>
      <c r="HQ68" s="49" t="str">
        <f t="shared" si="75"/>
        <v/>
      </c>
      <c r="HR68" s="49" t="str">
        <f t="shared" si="44"/>
        <v/>
      </c>
      <c r="HS68" s="49" t="str">
        <f t="shared" si="44"/>
        <v/>
      </c>
      <c r="HT68" s="49" t="str">
        <f t="shared" si="44"/>
        <v/>
      </c>
      <c r="HU68" s="49" t="str">
        <f t="shared" si="44"/>
        <v/>
      </c>
      <c r="HV68" s="49" t="str">
        <f t="shared" si="138"/>
        <v/>
      </c>
      <c r="HW68" s="169" t="e">
        <f t="shared" si="102"/>
        <v>#N/A</v>
      </c>
      <c r="HX68" s="169" t="e">
        <f t="shared" si="102"/>
        <v>#N/A</v>
      </c>
      <c r="HY68" s="169" t="e">
        <f t="shared" si="102"/>
        <v>#N/A</v>
      </c>
      <c r="HZ68" s="169" t="e">
        <f t="shared" si="102"/>
        <v>#N/A</v>
      </c>
      <c r="IA68" s="169" t="e">
        <f t="shared" si="134"/>
        <v>#N/A</v>
      </c>
      <c r="IB68" s="169" t="e">
        <f t="shared" si="134"/>
        <v>#N/A</v>
      </c>
      <c r="IC68" s="169" t="e">
        <f t="shared" si="134"/>
        <v>#N/A</v>
      </c>
      <c r="ID68" s="169" t="e">
        <f t="shared" si="134"/>
        <v>#N/A</v>
      </c>
      <c r="IE68" s="169" t="e">
        <f t="shared" si="134"/>
        <v>#N/A</v>
      </c>
      <c r="IF68" s="169" t="e">
        <f t="shared" si="134"/>
        <v>#N/A</v>
      </c>
      <c r="IG68" s="169" t="e">
        <f t="shared" si="134"/>
        <v>#N/A</v>
      </c>
      <c r="IH68" s="169" t="e">
        <f t="shared" si="134"/>
        <v>#N/A</v>
      </c>
      <c r="II68" s="169" t="e">
        <f t="shared" si="134"/>
        <v>#N/A</v>
      </c>
      <c r="IJ68" s="169" t="e">
        <f t="shared" si="134"/>
        <v>#N/A</v>
      </c>
      <c r="IK68" s="169" t="e">
        <f t="shared" si="134"/>
        <v>#N/A</v>
      </c>
      <c r="IL68" s="169" t="e">
        <f t="shared" si="134"/>
        <v>#N/A</v>
      </c>
      <c r="IM68" s="169" t="e">
        <f t="shared" si="134"/>
        <v>#N/A</v>
      </c>
      <c r="IN68" s="169" t="e">
        <f t="shared" si="134"/>
        <v>#N/A</v>
      </c>
      <c r="IO68" s="169" t="e">
        <f t="shared" si="134"/>
        <v>#N/A</v>
      </c>
      <c r="IP68" s="169" t="e">
        <f t="shared" si="139"/>
        <v>#N/A</v>
      </c>
      <c r="IQ68" s="169" t="e">
        <f t="shared" si="139"/>
        <v>#N/A</v>
      </c>
      <c r="IR68" s="169" t="e">
        <f t="shared" si="139"/>
        <v>#N/A</v>
      </c>
      <c r="IS68" s="169" t="e">
        <f t="shared" si="139"/>
        <v>#N/A</v>
      </c>
      <c r="IT68" s="169" t="e">
        <f t="shared" si="139"/>
        <v>#N/A</v>
      </c>
      <c r="IU68" s="169" t="e">
        <f t="shared" si="139"/>
        <v>#N/A</v>
      </c>
      <c r="IV68" s="169" t="e">
        <f t="shared" si="139"/>
        <v>#N/A</v>
      </c>
      <c r="IW68" s="169" t="e">
        <f t="shared" si="139"/>
        <v>#N/A</v>
      </c>
      <c r="IX68" s="169" t="e">
        <f t="shared" si="139"/>
        <v>#N/A</v>
      </c>
      <c r="IY68" s="169" t="e">
        <f t="shared" si="139"/>
        <v>#N/A</v>
      </c>
      <c r="IZ68" s="169" t="e">
        <f t="shared" si="139"/>
        <v>#N/A</v>
      </c>
      <c r="JA68" s="169" t="e">
        <f t="shared" si="139"/>
        <v>#N/A</v>
      </c>
      <c r="JB68" s="169" t="e">
        <f t="shared" si="139"/>
        <v>#N/A</v>
      </c>
      <c r="JC68" s="169" t="e">
        <f t="shared" si="139"/>
        <v>#N/A</v>
      </c>
      <c r="JD68" s="169" t="e">
        <f t="shared" si="139"/>
        <v>#N/A</v>
      </c>
      <c r="JE68" s="169" t="e">
        <f t="shared" si="139"/>
        <v>#N/A</v>
      </c>
      <c r="JF68" s="169" t="e">
        <f t="shared" ref="JE68:JT83" si="149">IF(ISNONTEXT($R68),_xlfn.NORM.DIST(BM68,$N68,$R68,FALSE),NA())</f>
        <v>#N/A</v>
      </c>
      <c r="JG68" s="169" t="e">
        <f t="shared" si="149"/>
        <v>#N/A</v>
      </c>
      <c r="JH68" s="169" t="e">
        <f t="shared" si="149"/>
        <v>#N/A</v>
      </c>
      <c r="JI68" s="169" t="e">
        <f t="shared" si="149"/>
        <v>#N/A</v>
      </c>
      <c r="JJ68" s="169" t="e">
        <f t="shared" si="149"/>
        <v>#N/A</v>
      </c>
      <c r="JK68" s="169" t="e">
        <f t="shared" si="149"/>
        <v>#N/A</v>
      </c>
      <c r="JL68" s="169" t="e">
        <f t="shared" si="149"/>
        <v>#N/A</v>
      </c>
      <c r="JM68" s="169" t="e">
        <f t="shared" si="149"/>
        <v>#N/A</v>
      </c>
      <c r="JN68" s="169" t="e">
        <f t="shared" si="149"/>
        <v>#N/A</v>
      </c>
      <c r="JO68" s="169" t="e">
        <f t="shared" si="149"/>
        <v>#N/A</v>
      </c>
      <c r="JP68" s="169" t="e">
        <f t="shared" si="149"/>
        <v>#N/A</v>
      </c>
      <c r="JQ68" s="169" t="e">
        <f t="shared" si="149"/>
        <v>#N/A</v>
      </c>
      <c r="JR68" s="169" t="e">
        <f t="shared" si="149"/>
        <v>#N/A</v>
      </c>
      <c r="JS68" s="169" t="e">
        <f t="shared" si="149"/>
        <v>#N/A</v>
      </c>
      <c r="JT68" s="169" t="e">
        <f t="shared" si="140"/>
        <v>#N/A</v>
      </c>
      <c r="JU68" s="169" t="e">
        <f t="shared" si="140"/>
        <v>#N/A</v>
      </c>
      <c r="JV68" s="169" t="e">
        <f t="shared" si="140"/>
        <v>#N/A</v>
      </c>
      <c r="JW68" s="169" t="e">
        <f t="shared" si="140"/>
        <v>#N/A</v>
      </c>
      <c r="JX68" s="169" t="e">
        <f t="shared" si="140"/>
        <v>#N/A</v>
      </c>
      <c r="JY68" s="169" t="e">
        <f t="shared" si="140"/>
        <v>#N/A</v>
      </c>
      <c r="JZ68" s="169" t="e">
        <f t="shared" si="140"/>
        <v>#N/A</v>
      </c>
      <c r="KA68" s="169" t="e">
        <f t="shared" si="140"/>
        <v>#N/A</v>
      </c>
      <c r="KB68" s="169" t="e">
        <f t="shared" si="140"/>
        <v>#N/A</v>
      </c>
      <c r="KC68" s="169" t="e">
        <f t="shared" si="140"/>
        <v>#N/A</v>
      </c>
      <c r="KD68" s="169" t="e">
        <f t="shared" si="140"/>
        <v>#N/A</v>
      </c>
      <c r="KE68" s="169" t="e">
        <f t="shared" si="140"/>
        <v>#N/A</v>
      </c>
      <c r="KF68" s="169" t="e">
        <f t="shared" si="140"/>
        <v>#N/A</v>
      </c>
      <c r="KG68" s="169" t="e">
        <f t="shared" si="140"/>
        <v>#N/A</v>
      </c>
      <c r="KH68" s="169" t="e">
        <f t="shared" si="140"/>
        <v>#N/A</v>
      </c>
      <c r="KI68" s="169" t="e">
        <f t="shared" si="140"/>
        <v>#N/A</v>
      </c>
      <c r="KJ68" s="169" t="e">
        <f t="shared" ref="KJ68:KY83" si="150">IF(ISNONTEXT($R68),_xlfn.NORM.DIST(CQ68,$N68,$R68,FALSE),NA())</f>
        <v>#N/A</v>
      </c>
      <c r="KK68" s="169" t="e">
        <f t="shared" si="150"/>
        <v>#N/A</v>
      </c>
      <c r="KL68" s="169" t="e">
        <f t="shared" si="150"/>
        <v>#N/A</v>
      </c>
      <c r="KM68" s="169" t="e">
        <f t="shared" si="150"/>
        <v>#N/A</v>
      </c>
      <c r="KN68" s="169" t="e">
        <f t="shared" si="150"/>
        <v>#N/A</v>
      </c>
      <c r="KO68" s="169" t="e">
        <f t="shared" si="150"/>
        <v>#N/A</v>
      </c>
      <c r="KP68" s="169" t="e">
        <f t="shared" si="150"/>
        <v>#N/A</v>
      </c>
      <c r="KQ68" s="169" t="e">
        <f t="shared" si="150"/>
        <v>#N/A</v>
      </c>
      <c r="KR68" s="169" t="e">
        <f t="shared" si="150"/>
        <v>#N/A</v>
      </c>
      <c r="KS68" s="169" t="e">
        <f t="shared" si="150"/>
        <v>#N/A</v>
      </c>
      <c r="KT68" s="169" t="e">
        <f t="shared" si="150"/>
        <v>#N/A</v>
      </c>
      <c r="KU68" s="169" t="e">
        <f t="shared" si="150"/>
        <v>#N/A</v>
      </c>
      <c r="KV68" s="169" t="e">
        <f t="shared" si="150"/>
        <v>#N/A</v>
      </c>
      <c r="KW68" s="169" t="e">
        <f t="shared" si="150"/>
        <v>#N/A</v>
      </c>
      <c r="KX68" s="169" t="e">
        <f t="shared" si="150"/>
        <v>#N/A</v>
      </c>
      <c r="KY68" s="169" t="e">
        <f t="shared" si="150"/>
        <v>#N/A</v>
      </c>
      <c r="KZ68" s="169" t="e">
        <f t="shared" si="141"/>
        <v>#N/A</v>
      </c>
      <c r="LA68" s="169" t="e">
        <f t="shared" si="141"/>
        <v>#N/A</v>
      </c>
      <c r="LB68" s="169" t="e">
        <f t="shared" si="141"/>
        <v>#N/A</v>
      </c>
      <c r="LC68" s="169" t="e">
        <f t="shared" si="141"/>
        <v>#N/A</v>
      </c>
      <c r="LD68" s="169" t="e">
        <f t="shared" si="141"/>
        <v>#N/A</v>
      </c>
      <c r="LE68" s="169" t="e">
        <f t="shared" si="141"/>
        <v>#N/A</v>
      </c>
      <c r="LF68" s="169" t="e">
        <f t="shared" si="141"/>
        <v>#N/A</v>
      </c>
      <c r="LG68" s="169" t="e">
        <f t="shared" si="141"/>
        <v>#N/A</v>
      </c>
      <c r="LH68" s="169" t="e">
        <f t="shared" si="141"/>
        <v>#N/A</v>
      </c>
      <c r="LI68" s="169" t="e">
        <f t="shared" si="141"/>
        <v>#N/A</v>
      </c>
      <c r="LJ68" s="169" t="e">
        <f t="shared" si="141"/>
        <v>#N/A</v>
      </c>
      <c r="LK68" s="169" t="e">
        <f t="shared" si="141"/>
        <v>#N/A</v>
      </c>
      <c r="LL68" s="169" t="e">
        <f t="shared" si="141"/>
        <v>#N/A</v>
      </c>
      <c r="LM68" s="169" t="e">
        <f t="shared" si="141"/>
        <v>#N/A</v>
      </c>
      <c r="LN68" s="169" t="e">
        <f t="shared" si="141"/>
        <v>#N/A</v>
      </c>
      <c r="LO68" s="169" t="e">
        <f t="shared" ref="LO68:MD83" si="151">IF(ISNONTEXT($R68),_xlfn.NORM.DIST(DV68,$N68,$R68,FALSE),NA())</f>
        <v>#N/A</v>
      </c>
      <c r="LP68" s="169" t="e">
        <f t="shared" si="151"/>
        <v>#N/A</v>
      </c>
      <c r="LQ68" s="169" t="e">
        <f t="shared" si="151"/>
        <v>#N/A</v>
      </c>
      <c r="LR68" s="169" t="e">
        <f t="shared" si="151"/>
        <v>#N/A</v>
      </c>
      <c r="LS68" s="169" t="e">
        <f t="shared" si="151"/>
        <v>#N/A</v>
      </c>
      <c r="LT68" s="169" t="e">
        <f t="shared" si="151"/>
        <v>#N/A</v>
      </c>
      <c r="LU68" s="169" t="e">
        <f t="shared" si="151"/>
        <v>#N/A</v>
      </c>
      <c r="LV68" s="169" t="e">
        <f t="shared" si="151"/>
        <v>#N/A</v>
      </c>
      <c r="LW68" s="169" t="e">
        <f t="shared" si="151"/>
        <v>#N/A</v>
      </c>
      <c r="LX68" s="169" t="e">
        <f t="shared" si="151"/>
        <v>#N/A</v>
      </c>
      <c r="LY68" s="169" t="e">
        <f t="shared" si="151"/>
        <v>#N/A</v>
      </c>
      <c r="LZ68" s="169" t="e">
        <f t="shared" si="151"/>
        <v>#N/A</v>
      </c>
      <c r="MA68" s="169" t="e">
        <f t="shared" si="151"/>
        <v>#N/A</v>
      </c>
      <c r="MB68" s="169" t="e">
        <f t="shared" si="151"/>
        <v>#N/A</v>
      </c>
      <c r="MC68" s="169" t="e">
        <f t="shared" si="151"/>
        <v>#N/A</v>
      </c>
      <c r="MD68" s="169" t="e">
        <f t="shared" si="151"/>
        <v>#N/A</v>
      </c>
      <c r="ME68" s="169" t="e">
        <f t="shared" ref="LQ68:MF83" si="152">IF(ISNONTEXT($R68),_xlfn.NORM.DIST(EL68,$N68,$R68,FALSE),NA())</f>
        <v>#N/A</v>
      </c>
      <c r="MF68" s="169" t="e">
        <f t="shared" si="142"/>
        <v>#N/A</v>
      </c>
      <c r="MG68" s="169" t="e">
        <f t="shared" si="142"/>
        <v>#N/A</v>
      </c>
      <c r="MH68" s="169" t="e">
        <f t="shared" si="142"/>
        <v>#N/A</v>
      </c>
      <c r="MI68" s="169" t="e">
        <f t="shared" si="142"/>
        <v>#N/A</v>
      </c>
      <c r="MJ68" s="169" t="e">
        <f t="shared" si="142"/>
        <v>#N/A</v>
      </c>
      <c r="MK68" s="169" t="e">
        <f t="shared" si="142"/>
        <v>#N/A</v>
      </c>
      <c r="ML68" s="169" t="e">
        <f t="shared" si="142"/>
        <v>#N/A</v>
      </c>
      <c r="MM68" s="169" t="e">
        <f t="shared" si="142"/>
        <v>#N/A</v>
      </c>
      <c r="MN68" s="169" t="e">
        <f t="shared" si="142"/>
        <v>#N/A</v>
      </c>
      <c r="MO68" s="169" t="e">
        <f t="shared" si="142"/>
        <v>#N/A</v>
      </c>
      <c r="MP68" s="169" t="e">
        <f t="shared" si="142"/>
        <v>#N/A</v>
      </c>
      <c r="MQ68" s="169" t="e">
        <f t="shared" si="142"/>
        <v>#N/A</v>
      </c>
      <c r="MR68" s="169" t="e">
        <f t="shared" si="142"/>
        <v>#N/A</v>
      </c>
      <c r="MS68" s="169" t="e">
        <f t="shared" si="142"/>
        <v>#N/A</v>
      </c>
      <c r="MT68" s="169" t="e">
        <f t="shared" si="142"/>
        <v>#N/A</v>
      </c>
      <c r="MU68" s="169" t="e">
        <f t="shared" si="142"/>
        <v>#N/A</v>
      </c>
      <c r="MV68" s="169" t="e">
        <f t="shared" ref="MV68:NK83" si="153">IF(ISNONTEXT($R68),_xlfn.NORM.DIST(FC68,$N68,$R68,FALSE),NA())</f>
        <v>#N/A</v>
      </c>
      <c r="MW68" s="169" t="e">
        <f t="shared" si="153"/>
        <v>#N/A</v>
      </c>
      <c r="MX68" s="169" t="e">
        <f t="shared" si="153"/>
        <v>#N/A</v>
      </c>
      <c r="MY68" s="169" t="e">
        <f t="shared" si="153"/>
        <v>#N/A</v>
      </c>
      <c r="MZ68" s="169" t="e">
        <f t="shared" si="153"/>
        <v>#N/A</v>
      </c>
      <c r="NA68" s="169" t="e">
        <f t="shared" si="153"/>
        <v>#N/A</v>
      </c>
      <c r="NB68" s="169" t="e">
        <f t="shared" si="153"/>
        <v>#N/A</v>
      </c>
      <c r="NC68" s="169" t="e">
        <f t="shared" si="153"/>
        <v>#N/A</v>
      </c>
      <c r="ND68" s="169" t="e">
        <f t="shared" si="153"/>
        <v>#N/A</v>
      </c>
      <c r="NE68" s="169" t="e">
        <f t="shared" si="153"/>
        <v>#N/A</v>
      </c>
      <c r="NF68" s="169" t="e">
        <f t="shared" si="153"/>
        <v>#N/A</v>
      </c>
      <c r="NG68" s="169" t="e">
        <f t="shared" si="153"/>
        <v>#N/A</v>
      </c>
      <c r="NH68" s="169" t="e">
        <f t="shared" si="153"/>
        <v>#N/A</v>
      </c>
      <c r="NI68" s="169" t="e">
        <f t="shared" si="153"/>
        <v>#N/A</v>
      </c>
      <c r="NJ68" s="169" t="e">
        <f t="shared" si="153"/>
        <v>#N/A</v>
      </c>
      <c r="NK68" s="169" t="e">
        <f t="shared" si="153"/>
        <v>#N/A</v>
      </c>
      <c r="NL68" s="169" t="e">
        <f t="shared" si="143"/>
        <v>#N/A</v>
      </c>
      <c r="NM68" s="169" t="e">
        <f t="shared" si="143"/>
        <v>#N/A</v>
      </c>
      <c r="NN68" s="169" t="e">
        <f t="shared" si="143"/>
        <v>#N/A</v>
      </c>
      <c r="NO68" s="169" t="e">
        <f t="shared" si="143"/>
        <v>#N/A</v>
      </c>
      <c r="NP68" s="169" t="e">
        <f t="shared" si="143"/>
        <v>#N/A</v>
      </c>
      <c r="NQ68" s="169" t="e">
        <f t="shared" si="143"/>
        <v>#N/A</v>
      </c>
      <c r="NR68" s="169" t="e">
        <f t="shared" si="143"/>
        <v>#N/A</v>
      </c>
      <c r="NS68" s="169" t="e">
        <f t="shared" si="143"/>
        <v>#N/A</v>
      </c>
      <c r="NT68" s="169" t="e">
        <f t="shared" si="143"/>
        <v>#N/A</v>
      </c>
      <c r="NU68" s="169" t="e">
        <f t="shared" si="143"/>
        <v>#N/A</v>
      </c>
      <c r="NV68" s="169" t="e">
        <f t="shared" si="143"/>
        <v>#N/A</v>
      </c>
      <c r="NW68" s="169" t="e">
        <f t="shared" si="143"/>
        <v>#N/A</v>
      </c>
      <c r="NX68" s="169" t="e">
        <f t="shared" si="143"/>
        <v>#N/A</v>
      </c>
      <c r="NY68" s="169" t="e">
        <f t="shared" si="143"/>
        <v>#N/A</v>
      </c>
      <c r="NZ68" s="169" t="e">
        <f t="shared" si="143"/>
        <v>#N/A</v>
      </c>
      <c r="OA68" s="169" t="e">
        <f t="shared" ref="OA68:OP83" si="154">IF(ISNONTEXT($R68),_xlfn.NORM.DIST(GH68,$N68,$R68,FALSE),NA())</f>
        <v>#N/A</v>
      </c>
      <c r="OB68" s="169" t="e">
        <f t="shared" si="154"/>
        <v>#N/A</v>
      </c>
      <c r="OC68" s="169" t="e">
        <f t="shared" si="154"/>
        <v>#N/A</v>
      </c>
      <c r="OD68" s="169" t="e">
        <f t="shared" si="154"/>
        <v>#N/A</v>
      </c>
      <c r="OE68" s="169" t="e">
        <f t="shared" si="154"/>
        <v>#N/A</v>
      </c>
      <c r="OF68" s="169" t="e">
        <f t="shared" si="154"/>
        <v>#N/A</v>
      </c>
      <c r="OG68" s="169" t="e">
        <f t="shared" si="154"/>
        <v>#N/A</v>
      </c>
      <c r="OH68" s="169" t="e">
        <f t="shared" si="154"/>
        <v>#N/A</v>
      </c>
      <c r="OI68" s="169" t="e">
        <f t="shared" si="154"/>
        <v>#N/A</v>
      </c>
      <c r="OJ68" s="169" t="e">
        <f t="shared" si="154"/>
        <v>#N/A</v>
      </c>
      <c r="OK68" s="169" t="e">
        <f t="shared" si="154"/>
        <v>#N/A</v>
      </c>
      <c r="OL68" s="169" t="e">
        <f t="shared" si="154"/>
        <v>#N/A</v>
      </c>
      <c r="OM68" s="169" t="e">
        <f t="shared" si="154"/>
        <v>#N/A</v>
      </c>
      <c r="ON68" s="169" t="e">
        <f t="shared" si="154"/>
        <v>#N/A</v>
      </c>
      <c r="OO68" s="169" t="e">
        <f t="shared" si="154"/>
        <v>#N/A</v>
      </c>
      <c r="OP68" s="169" t="e">
        <f t="shared" si="154"/>
        <v>#N/A</v>
      </c>
      <c r="OQ68" s="169" t="e">
        <f t="shared" ref="OC68:OR83" si="155">IF(ISNONTEXT($R68),_xlfn.NORM.DIST(GX68,$N68,$R68,FALSE),NA())</f>
        <v>#N/A</v>
      </c>
      <c r="OR68" s="169" t="e">
        <f t="shared" si="144"/>
        <v>#N/A</v>
      </c>
      <c r="OS68" s="169" t="e">
        <f t="shared" si="144"/>
        <v>#N/A</v>
      </c>
      <c r="OT68" s="169" t="e">
        <f t="shared" si="144"/>
        <v>#N/A</v>
      </c>
      <c r="OU68" s="169" t="e">
        <f t="shared" si="144"/>
        <v>#N/A</v>
      </c>
      <c r="OV68" s="169" t="e">
        <f t="shared" si="144"/>
        <v>#N/A</v>
      </c>
      <c r="OW68" s="169" t="e">
        <f t="shared" si="144"/>
        <v>#N/A</v>
      </c>
      <c r="OX68" s="169" t="e">
        <f t="shared" si="144"/>
        <v>#N/A</v>
      </c>
      <c r="OY68" s="169" t="e">
        <f t="shared" si="144"/>
        <v>#N/A</v>
      </c>
      <c r="OZ68" s="169" t="e">
        <f t="shared" si="144"/>
        <v>#N/A</v>
      </c>
      <c r="PA68" s="169" t="e">
        <f t="shared" si="144"/>
        <v>#N/A</v>
      </c>
      <c r="PB68" s="169" t="e">
        <f t="shared" si="144"/>
        <v>#N/A</v>
      </c>
      <c r="PC68" s="169" t="e">
        <f t="shared" si="144"/>
        <v>#N/A</v>
      </c>
      <c r="PD68" s="169" t="e">
        <f t="shared" si="144"/>
        <v>#N/A</v>
      </c>
      <c r="PE68" s="169" t="e">
        <f t="shared" si="144"/>
        <v>#N/A</v>
      </c>
      <c r="PF68" s="169" t="e">
        <f t="shared" si="144"/>
        <v>#N/A</v>
      </c>
      <c r="PG68" s="169" t="e">
        <f t="shared" si="144"/>
        <v>#N/A</v>
      </c>
      <c r="PH68" s="169" t="e">
        <f t="shared" ref="PH68:PO83" si="156">IF(ISNONTEXT($R68),_xlfn.NORM.DIST(HO68,$N68,$R68,FALSE),NA())</f>
        <v>#N/A</v>
      </c>
      <c r="PI68" s="169" t="e">
        <f t="shared" si="156"/>
        <v>#N/A</v>
      </c>
      <c r="PJ68" s="169" t="e">
        <f t="shared" si="156"/>
        <v>#N/A</v>
      </c>
      <c r="PK68" s="169" t="e">
        <f t="shared" si="156"/>
        <v>#N/A</v>
      </c>
      <c r="PL68" s="169" t="e">
        <f t="shared" si="156"/>
        <v>#N/A</v>
      </c>
      <c r="PM68" s="169" t="e">
        <f t="shared" si="156"/>
        <v>#N/A</v>
      </c>
      <c r="PN68" s="169" t="e">
        <f t="shared" si="156"/>
        <v>#N/A</v>
      </c>
      <c r="PO68" s="169" t="e">
        <f t="shared" si="156"/>
        <v>#N/A</v>
      </c>
    </row>
    <row r="69" spans="1:431" hidden="1" x14ac:dyDescent="0.75">
      <c r="A69" s="390"/>
      <c r="B69" s="396" t="str">
        <f>IF($R69="","",ROUND(_xlfn.NORM.INV(ABS(VLOOKUP($T$1,VLookups!$A$43:$B$44,2,FALSE)-B$2),$N69,$R69),0))</f>
        <v/>
      </c>
      <c r="C69" s="403" t="str">
        <f>IF(OR(D68="",B69=""),"",WORKDAY(C68,B68,$B$109:$B$148))</f>
        <v/>
      </c>
      <c r="D69" s="404" t="str">
        <f>IFERROR(IF(B69="","",WORKDAY(C69,B69-1,$B$109:$B$148)),"")</f>
        <v/>
      </c>
      <c r="E69" s="109"/>
      <c r="F69" s="117"/>
      <c r="G69" s="122" t="str">
        <f t="shared" ref="G69:G103" si="157">IF(ISBLANK(H69),"",IF(NOT(ISBLANK(F69)),F69,IF(NOT(ISBLANK(E69)),H69*(1+E69),H69*(1+$G$2))))</f>
        <v/>
      </c>
      <c r="H69" s="95"/>
      <c r="I69" s="122" t="str">
        <f t="shared" ref="I69:I103" si="158">IF(ISBLANK(H69),"",IF(NOT(ISBLANK(J69)),J69,IF(NOT(ISBLANK(K69)),H69*(1+K69),H69*(1+$I$2))))</f>
        <v/>
      </c>
      <c r="J69" s="117"/>
      <c r="K69" s="110"/>
      <c r="L69" s="124" t="str">
        <f t="shared" si="145"/>
        <v/>
      </c>
      <c r="M69" s="124" t="str">
        <f t="shared" si="146"/>
        <v/>
      </c>
      <c r="N69" s="73" t="str">
        <f t="shared" ref="N69:N103" si="159">IF(AND(G69&gt;0,H69&gt;0,I69&gt;0),(G69+(4*H69)+I69)/6,"")</f>
        <v/>
      </c>
      <c r="O69" s="23"/>
      <c r="P69" s="57"/>
      <c r="Q69" s="280"/>
      <c r="R69" s="74" t="str">
        <f>IF(AND(G69&gt;0,H69&gt;0,I69&gt;0),IF(ISBLANK(Q69),IF(ISBLANK(O69),"",(I69-G69)*VLOOKUP(O69,VLookups!$A$4:$B$13,2,FALSE)),Q69),"")</f>
        <v/>
      </c>
      <c r="S69" s="75" t="str">
        <f t="shared" si="147"/>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0">IF(AND(G69&gt;0,H69&gt;0,I69&gt;0),ABS(I69-G69)/200,"")</f>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33"/>
        <v/>
      </c>
      <c r="AN69" s="49" t="str">
        <f t="shared" si="133"/>
        <v/>
      </c>
      <c r="AO69" s="49" t="str">
        <f t="shared" si="133"/>
        <v/>
      </c>
      <c r="AP69" s="49" t="str">
        <f t="shared" si="133"/>
        <v/>
      </c>
      <c r="AQ69" s="49" t="str">
        <f t="shared" si="133"/>
        <v/>
      </c>
      <c r="AR69" s="49" t="str">
        <f t="shared" si="133"/>
        <v/>
      </c>
      <c r="AS69" s="49" t="str">
        <f t="shared" si="133"/>
        <v/>
      </c>
      <c r="AT69" s="49" t="str">
        <f t="shared" si="129"/>
        <v/>
      </c>
      <c r="AU69" s="49" t="str">
        <f t="shared" si="129"/>
        <v/>
      </c>
      <c r="AV69" s="49" t="str">
        <f t="shared" si="129"/>
        <v/>
      </c>
      <c r="AW69" s="49" t="str">
        <f t="shared" si="129"/>
        <v/>
      </c>
      <c r="AX69" s="49" t="str">
        <f t="shared" si="129"/>
        <v/>
      </c>
      <c r="AY69" s="49" t="str">
        <f t="shared" si="129"/>
        <v/>
      </c>
      <c r="AZ69" s="49" t="str">
        <f t="shared" si="129"/>
        <v/>
      </c>
      <c r="BA69" s="49" t="str">
        <f t="shared" si="129"/>
        <v/>
      </c>
      <c r="BB69" s="49" t="str">
        <f t="shared" si="129"/>
        <v/>
      </c>
      <c r="BC69" s="49" t="str">
        <f t="shared" si="129"/>
        <v/>
      </c>
      <c r="BD69" s="49" t="str">
        <f t="shared" si="129"/>
        <v/>
      </c>
      <c r="BE69" s="49" t="str">
        <f t="shared" si="129"/>
        <v/>
      </c>
      <c r="BF69" s="49" t="str">
        <f t="shared" si="129"/>
        <v/>
      </c>
      <c r="BG69" s="49" t="str">
        <f t="shared" si="129"/>
        <v/>
      </c>
      <c r="BH69" s="49" t="str">
        <f t="shared" si="129"/>
        <v/>
      </c>
      <c r="BI69" s="49" t="str">
        <f t="shared" si="130"/>
        <v/>
      </c>
      <c r="BJ69" s="49" t="str">
        <f t="shared" si="130"/>
        <v/>
      </c>
      <c r="BK69" s="49" t="str">
        <f t="shared" si="130"/>
        <v/>
      </c>
      <c r="BL69" s="49" t="str">
        <f t="shared" si="130"/>
        <v/>
      </c>
      <c r="BM69" s="49" t="str">
        <f t="shared" si="130"/>
        <v/>
      </c>
      <c r="BN69" s="49" t="str">
        <f t="shared" si="130"/>
        <v/>
      </c>
      <c r="BO69" s="49" t="str">
        <f t="shared" si="130"/>
        <v/>
      </c>
      <c r="BP69" s="49" t="str">
        <f t="shared" si="130"/>
        <v/>
      </c>
      <c r="BQ69" s="49" t="str">
        <f t="shared" si="130"/>
        <v/>
      </c>
      <c r="BR69" s="49" t="str">
        <f t="shared" si="130"/>
        <v/>
      </c>
      <c r="BS69" s="49" t="str">
        <f t="shared" si="130"/>
        <v/>
      </c>
      <c r="BT69" s="49" t="str">
        <f t="shared" si="130"/>
        <v/>
      </c>
      <c r="BU69" s="49" t="str">
        <f t="shared" si="130"/>
        <v/>
      </c>
      <c r="BV69" s="49" t="str">
        <f t="shared" si="130"/>
        <v/>
      </c>
      <c r="BW69" s="49" t="str">
        <f t="shared" si="130"/>
        <v/>
      </c>
      <c r="BX69" s="49" t="str">
        <f t="shared" si="130"/>
        <v/>
      </c>
      <c r="BY69" s="49" t="str">
        <f t="shared" si="127"/>
        <v/>
      </c>
      <c r="BZ69" s="49" t="str">
        <f t="shared" si="127"/>
        <v/>
      </c>
      <c r="CA69" s="49" t="str">
        <f t="shared" si="127"/>
        <v/>
      </c>
      <c r="CB69" s="49" t="str">
        <f t="shared" si="127"/>
        <v/>
      </c>
      <c r="CC69" s="49" t="str">
        <f t="shared" si="127"/>
        <v/>
      </c>
      <c r="CD69" s="49" t="str">
        <f t="shared" si="127"/>
        <v/>
      </c>
      <c r="CE69" s="49" t="str">
        <f t="shared" si="127"/>
        <v/>
      </c>
      <c r="CF69" s="49" t="str">
        <f t="shared" si="127"/>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31"/>
        <v/>
      </c>
      <c r="CO69" s="49" t="str">
        <f t="shared" si="131"/>
        <v/>
      </c>
      <c r="CP69" s="49" t="str">
        <f t="shared" si="131"/>
        <v/>
      </c>
      <c r="CQ69" s="49" t="str">
        <f t="shared" si="131"/>
        <v/>
      </c>
      <c r="CR69" s="49" t="str">
        <f t="shared" si="131"/>
        <v/>
      </c>
      <c r="CS69" s="49" t="str">
        <f t="shared" si="131"/>
        <v/>
      </c>
      <c r="CT69" s="49" t="str">
        <f t="shared" si="131"/>
        <v/>
      </c>
      <c r="CU69" s="49" t="str">
        <f t="shared" si="131"/>
        <v/>
      </c>
      <c r="CV69" s="49" t="str">
        <f t="shared" si="131"/>
        <v/>
      </c>
      <c r="CW69" s="49" t="str">
        <f t="shared" si="131"/>
        <v/>
      </c>
      <c r="CX69" s="49" t="str">
        <f t="shared" si="131"/>
        <v/>
      </c>
      <c r="CY69" s="49" t="str">
        <f t="shared" si="131"/>
        <v/>
      </c>
      <c r="CZ69" s="49" t="str">
        <f t="shared" si="131"/>
        <v/>
      </c>
      <c r="DA69" s="49" t="str">
        <f t="shared" si="131"/>
        <v/>
      </c>
      <c r="DB69" s="49" t="str">
        <f t="shared" si="131"/>
        <v/>
      </c>
      <c r="DC69" s="49" t="str">
        <f t="shared" si="131"/>
        <v/>
      </c>
      <c r="DD69" s="49" t="str">
        <f t="shared" si="132"/>
        <v/>
      </c>
      <c r="DE69" s="49" t="str">
        <f t="shared" si="132"/>
        <v/>
      </c>
      <c r="DF69" s="49" t="str">
        <f t="shared" si="132"/>
        <v/>
      </c>
      <c r="DG69" s="49" t="str">
        <f t="shared" si="132"/>
        <v/>
      </c>
      <c r="DH69" s="49" t="str">
        <f t="shared" si="132"/>
        <v/>
      </c>
      <c r="DI69" s="49" t="str">
        <f t="shared" si="132"/>
        <v/>
      </c>
      <c r="DJ69" s="49" t="str">
        <f t="shared" si="132"/>
        <v/>
      </c>
      <c r="DK69" s="49" t="str">
        <f t="shared" si="132"/>
        <v/>
      </c>
      <c r="DL69" s="49" t="str">
        <f t="shared" si="132"/>
        <v/>
      </c>
      <c r="DM69" s="49" t="str">
        <f t="shared" si="132"/>
        <v/>
      </c>
      <c r="DN69" s="49" t="str">
        <f t="shared" si="132"/>
        <v/>
      </c>
      <c r="DO69" s="49" t="str">
        <f t="shared" si="132"/>
        <v/>
      </c>
      <c r="DP69" s="49" t="str">
        <f t="shared" si="132"/>
        <v/>
      </c>
      <c r="DQ69" s="49" t="str">
        <f t="shared" si="132"/>
        <v/>
      </c>
      <c r="DR69" s="49" t="str">
        <f t="shared" si="132"/>
        <v/>
      </c>
      <c r="DS69" s="49" t="str">
        <f t="shared" si="132"/>
        <v/>
      </c>
      <c r="DT69" s="49" t="str">
        <f t="shared" si="128"/>
        <v/>
      </c>
      <c r="DU69" s="49" t="str">
        <f t="shared" si="128"/>
        <v/>
      </c>
      <c r="DV69" s="49" t="str">
        <f t="shared" si="128"/>
        <v/>
      </c>
      <c r="DW69" s="49" t="str">
        <f t="shared" si="128"/>
        <v/>
      </c>
      <c r="DX69" s="49" t="str">
        <f t="shared" si="128"/>
        <v/>
      </c>
      <c r="DY69" s="49" t="str">
        <f t="shared" si="128"/>
        <v/>
      </c>
      <c r="DZ69" s="183" t="str">
        <f t="shared" ref="DZ69:DZ103" si="161">IF(ISNONTEXT($AC69),H69,"")</f>
        <v/>
      </c>
      <c r="EA69" s="49" t="str">
        <f t="shared" si="125"/>
        <v/>
      </c>
      <c r="EB69" s="49" t="str">
        <f t="shared" si="125"/>
        <v/>
      </c>
      <c r="EC69" s="49" t="str">
        <f t="shared" si="125"/>
        <v/>
      </c>
      <c r="ED69" s="49" t="str">
        <f t="shared" si="125"/>
        <v/>
      </c>
      <c r="EE69" s="49" t="str">
        <f t="shared" si="125"/>
        <v/>
      </c>
      <c r="EF69" s="49" t="str">
        <f t="shared" si="125"/>
        <v/>
      </c>
      <c r="EG69" s="49" t="str">
        <f t="shared" si="125"/>
        <v/>
      </c>
      <c r="EH69" s="49" t="str">
        <f t="shared" si="125"/>
        <v/>
      </c>
      <c r="EI69" s="49" t="str">
        <f t="shared" si="125"/>
        <v/>
      </c>
      <c r="EJ69" s="49" t="str">
        <f t="shared" si="125"/>
        <v/>
      </c>
      <c r="EK69" s="49" t="str">
        <f t="shared" si="125"/>
        <v/>
      </c>
      <c r="EL69" s="49" t="str">
        <f t="shared" si="125"/>
        <v/>
      </c>
      <c r="EM69" s="49" t="str">
        <f t="shared" si="125"/>
        <v/>
      </c>
      <c r="EN69" s="49" t="str">
        <f t="shared" si="125"/>
        <v/>
      </c>
      <c r="EO69" s="49" t="str">
        <f t="shared" si="125"/>
        <v/>
      </c>
      <c r="EP69" s="49" t="str">
        <f t="shared" ref="EP69:FE103" si="162">IF(ISNONTEXT($AC69),EO69+$AC69,"")</f>
        <v/>
      </c>
      <c r="EQ69" s="49" t="str">
        <f t="shared" si="126"/>
        <v/>
      </c>
      <c r="ER69" s="49" t="str">
        <f t="shared" si="126"/>
        <v/>
      </c>
      <c r="ES69" s="49" t="str">
        <f t="shared" si="126"/>
        <v/>
      </c>
      <c r="ET69" s="49" t="str">
        <f t="shared" si="126"/>
        <v/>
      </c>
      <c r="EU69" s="49" t="str">
        <f t="shared" si="126"/>
        <v/>
      </c>
      <c r="EV69" s="49" t="str">
        <f t="shared" si="126"/>
        <v/>
      </c>
      <c r="EW69" s="49" t="str">
        <f t="shared" si="126"/>
        <v/>
      </c>
      <c r="EX69" s="49" t="str">
        <f t="shared" si="126"/>
        <v/>
      </c>
      <c r="EY69" s="49" t="str">
        <f t="shared" si="126"/>
        <v/>
      </c>
      <c r="EZ69" s="49" t="str">
        <f t="shared" si="126"/>
        <v/>
      </c>
      <c r="FA69" s="49" t="str">
        <f t="shared" si="126"/>
        <v/>
      </c>
      <c r="FB69" s="49" t="str">
        <f t="shared" si="126"/>
        <v/>
      </c>
      <c r="FC69" s="49" t="str">
        <f t="shared" si="126"/>
        <v/>
      </c>
      <c r="FD69" s="49" t="str">
        <f t="shared" si="126"/>
        <v/>
      </c>
      <c r="FE69" s="49" t="str">
        <f t="shared" si="124"/>
        <v/>
      </c>
      <c r="FF69" s="49" t="str">
        <f t="shared" si="115"/>
        <v/>
      </c>
      <c r="FG69" s="49" t="str">
        <f t="shared" si="115"/>
        <v/>
      </c>
      <c r="FH69" s="49" t="str">
        <f t="shared" si="115"/>
        <v/>
      </c>
      <c r="FI69" s="49" t="str">
        <f t="shared" si="115"/>
        <v/>
      </c>
      <c r="FJ69" s="49" t="str">
        <f t="shared" si="115"/>
        <v/>
      </c>
      <c r="FK69" s="49" t="str">
        <f t="shared" si="115"/>
        <v/>
      </c>
      <c r="FL69" s="49" t="str">
        <f t="shared" si="115"/>
        <v/>
      </c>
      <c r="FM69" s="49" t="str">
        <f t="shared" si="115"/>
        <v/>
      </c>
      <c r="FN69" s="49" t="str">
        <f t="shared" si="115"/>
        <v/>
      </c>
      <c r="FO69" s="49" t="str">
        <f t="shared" si="115"/>
        <v/>
      </c>
      <c r="FP69" s="49" t="str">
        <f t="shared" si="115"/>
        <v/>
      </c>
      <c r="FQ69" s="49" t="str">
        <f t="shared" si="115"/>
        <v/>
      </c>
      <c r="FR69" s="49" t="str">
        <f t="shared" si="115"/>
        <v/>
      </c>
      <c r="FS69" s="49" t="str">
        <f t="shared" si="115"/>
        <v/>
      </c>
      <c r="FT69" s="49" t="str">
        <f t="shared" si="115"/>
        <v/>
      </c>
      <c r="FU69" s="49" t="str">
        <f t="shared" si="115"/>
        <v/>
      </c>
      <c r="FV69" s="49" t="str">
        <f t="shared" si="148"/>
        <v/>
      </c>
      <c r="FW69" s="49" t="str">
        <f t="shared" si="148"/>
        <v/>
      </c>
      <c r="FX69" s="49" t="str">
        <f t="shared" si="148"/>
        <v/>
      </c>
      <c r="FY69" s="49" t="str">
        <f t="shared" si="148"/>
        <v/>
      </c>
      <c r="FZ69" s="49" t="str">
        <f t="shared" si="148"/>
        <v/>
      </c>
      <c r="GA69" s="49" t="str">
        <f t="shared" si="148"/>
        <v/>
      </c>
      <c r="GB69" s="49" t="str">
        <f t="shared" si="148"/>
        <v/>
      </c>
      <c r="GC69" s="49" t="str">
        <f t="shared" si="135"/>
        <v/>
      </c>
      <c r="GD69" s="49" t="str">
        <f t="shared" si="135"/>
        <v/>
      </c>
      <c r="GE69" s="49" t="str">
        <f t="shared" si="135"/>
        <v/>
      </c>
      <c r="GF69" s="49" t="str">
        <f t="shared" si="135"/>
        <v/>
      </c>
      <c r="GG69" s="49" t="str">
        <f t="shared" si="135"/>
        <v/>
      </c>
      <c r="GH69" s="49" t="str">
        <f t="shared" si="135"/>
        <v/>
      </c>
      <c r="GI69" s="49" t="str">
        <f t="shared" si="135"/>
        <v/>
      </c>
      <c r="GJ69" s="49" t="str">
        <f t="shared" si="135"/>
        <v/>
      </c>
      <c r="GK69" s="49" t="str">
        <f t="shared" si="135"/>
        <v/>
      </c>
      <c r="GL69" s="49" t="str">
        <f t="shared" si="135"/>
        <v/>
      </c>
      <c r="GM69" s="49" t="str">
        <f t="shared" si="135"/>
        <v/>
      </c>
      <c r="GN69" s="49" t="str">
        <f t="shared" si="135"/>
        <v/>
      </c>
      <c r="GO69" s="49" t="str">
        <f t="shared" si="135"/>
        <v/>
      </c>
      <c r="GP69" s="49" t="str">
        <f t="shared" si="135"/>
        <v/>
      </c>
      <c r="GQ69" s="49" t="str">
        <f t="shared" si="135"/>
        <v/>
      </c>
      <c r="GR69" s="49" t="str">
        <f t="shared" si="135"/>
        <v/>
      </c>
      <c r="GS69" s="49" t="str">
        <f t="shared" si="136"/>
        <v/>
      </c>
      <c r="GT69" s="49" t="str">
        <f t="shared" si="136"/>
        <v/>
      </c>
      <c r="GU69" s="49" t="str">
        <f t="shared" si="136"/>
        <v/>
      </c>
      <c r="GV69" s="49" t="str">
        <f t="shared" si="136"/>
        <v/>
      </c>
      <c r="GW69" s="49" t="str">
        <f t="shared" si="136"/>
        <v/>
      </c>
      <c r="GX69" s="49" t="str">
        <f t="shared" si="136"/>
        <v/>
      </c>
      <c r="GY69" s="49" t="str">
        <f t="shared" si="136"/>
        <v/>
      </c>
      <c r="GZ69" s="49" t="str">
        <f t="shared" si="136"/>
        <v/>
      </c>
      <c r="HA69" s="49" t="str">
        <f t="shared" si="136"/>
        <v/>
      </c>
      <c r="HB69" s="49" t="str">
        <f t="shared" si="136"/>
        <v/>
      </c>
      <c r="HC69" s="49" t="str">
        <f t="shared" si="136"/>
        <v/>
      </c>
      <c r="HD69" s="49" t="str">
        <f t="shared" si="136"/>
        <v/>
      </c>
      <c r="HE69" s="49" t="str">
        <f t="shared" si="136"/>
        <v/>
      </c>
      <c r="HF69" s="49" t="str">
        <f t="shared" si="136"/>
        <v/>
      </c>
      <c r="HG69" s="49" t="str">
        <f t="shared" si="136"/>
        <v/>
      </c>
      <c r="HH69" s="49" t="str">
        <f t="shared" si="136"/>
        <v/>
      </c>
      <c r="HI69" s="49" t="str">
        <f t="shared" si="137"/>
        <v/>
      </c>
      <c r="HJ69" s="49" t="str">
        <f t="shared" si="137"/>
        <v/>
      </c>
      <c r="HK69" s="49" t="str">
        <f t="shared" si="137"/>
        <v/>
      </c>
      <c r="HL69" s="49" t="str">
        <f t="shared" si="137"/>
        <v/>
      </c>
      <c r="HM69" s="49" t="str">
        <f t="shared" si="107"/>
        <v/>
      </c>
      <c r="HN69" s="49" t="str">
        <f t="shared" si="107"/>
        <v/>
      </c>
      <c r="HO69" s="49" t="str">
        <f t="shared" si="107"/>
        <v/>
      </c>
      <c r="HP69" s="49" t="str">
        <f t="shared" si="75"/>
        <v/>
      </c>
      <c r="HQ69" s="49" t="str">
        <f t="shared" si="75"/>
        <v/>
      </c>
      <c r="HR69" s="49" t="str">
        <f t="shared" si="44"/>
        <v/>
      </c>
      <c r="HS69" s="49" t="str">
        <f t="shared" si="44"/>
        <v/>
      </c>
      <c r="HT69" s="49" t="str">
        <f t="shared" si="44"/>
        <v/>
      </c>
      <c r="HU69" s="49" t="str">
        <f t="shared" si="44"/>
        <v/>
      </c>
      <c r="HV69" s="49" t="str">
        <f t="shared" si="138"/>
        <v/>
      </c>
      <c r="HW69" s="169" t="e">
        <f t="shared" si="102"/>
        <v>#N/A</v>
      </c>
      <c r="HX69" s="169" t="e">
        <f t="shared" si="102"/>
        <v>#N/A</v>
      </c>
      <c r="HY69" s="169" t="e">
        <f t="shared" si="102"/>
        <v>#N/A</v>
      </c>
      <c r="HZ69" s="169" t="e">
        <f t="shared" si="102"/>
        <v>#N/A</v>
      </c>
      <c r="IA69" s="169" t="e">
        <f t="shared" si="134"/>
        <v>#N/A</v>
      </c>
      <c r="IB69" s="169" t="e">
        <f t="shared" si="134"/>
        <v>#N/A</v>
      </c>
      <c r="IC69" s="169" t="e">
        <f t="shared" si="134"/>
        <v>#N/A</v>
      </c>
      <c r="ID69" s="169" t="e">
        <f t="shared" si="134"/>
        <v>#N/A</v>
      </c>
      <c r="IE69" s="169" t="e">
        <f t="shared" si="134"/>
        <v>#N/A</v>
      </c>
      <c r="IF69" s="169" t="e">
        <f t="shared" si="134"/>
        <v>#N/A</v>
      </c>
      <c r="IG69" s="169" t="e">
        <f t="shared" si="134"/>
        <v>#N/A</v>
      </c>
      <c r="IH69" s="169" t="e">
        <f t="shared" si="134"/>
        <v>#N/A</v>
      </c>
      <c r="II69" s="169" t="e">
        <f t="shared" si="134"/>
        <v>#N/A</v>
      </c>
      <c r="IJ69" s="169" t="e">
        <f t="shared" si="134"/>
        <v>#N/A</v>
      </c>
      <c r="IK69" s="169" t="e">
        <f t="shared" si="134"/>
        <v>#N/A</v>
      </c>
      <c r="IL69" s="169" t="e">
        <f t="shared" si="134"/>
        <v>#N/A</v>
      </c>
      <c r="IM69" s="169" t="e">
        <f t="shared" si="134"/>
        <v>#N/A</v>
      </c>
      <c r="IN69" s="169" t="e">
        <f t="shared" si="134"/>
        <v>#N/A</v>
      </c>
      <c r="IO69" s="169" t="e">
        <f t="shared" si="134"/>
        <v>#N/A</v>
      </c>
      <c r="IP69" s="169" t="e">
        <f t="shared" si="139"/>
        <v>#N/A</v>
      </c>
      <c r="IQ69" s="169" t="e">
        <f t="shared" si="139"/>
        <v>#N/A</v>
      </c>
      <c r="IR69" s="169" t="e">
        <f t="shared" si="139"/>
        <v>#N/A</v>
      </c>
      <c r="IS69" s="169" t="e">
        <f t="shared" si="139"/>
        <v>#N/A</v>
      </c>
      <c r="IT69" s="169" t="e">
        <f t="shared" si="139"/>
        <v>#N/A</v>
      </c>
      <c r="IU69" s="169" t="e">
        <f t="shared" si="139"/>
        <v>#N/A</v>
      </c>
      <c r="IV69" s="169" t="e">
        <f t="shared" si="139"/>
        <v>#N/A</v>
      </c>
      <c r="IW69" s="169" t="e">
        <f t="shared" si="139"/>
        <v>#N/A</v>
      </c>
      <c r="IX69" s="169" t="e">
        <f t="shared" si="139"/>
        <v>#N/A</v>
      </c>
      <c r="IY69" s="169" t="e">
        <f t="shared" si="139"/>
        <v>#N/A</v>
      </c>
      <c r="IZ69" s="169" t="e">
        <f t="shared" si="139"/>
        <v>#N/A</v>
      </c>
      <c r="JA69" s="169" t="e">
        <f t="shared" si="139"/>
        <v>#N/A</v>
      </c>
      <c r="JB69" s="169" t="e">
        <f t="shared" si="139"/>
        <v>#N/A</v>
      </c>
      <c r="JC69" s="169" t="e">
        <f t="shared" si="139"/>
        <v>#N/A</v>
      </c>
      <c r="JD69" s="169" t="e">
        <f t="shared" si="139"/>
        <v>#N/A</v>
      </c>
      <c r="JE69" s="169" t="e">
        <f t="shared" si="149"/>
        <v>#N/A</v>
      </c>
      <c r="JF69" s="169" t="e">
        <f t="shared" si="149"/>
        <v>#N/A</v>
      </c>
      <c r="JG69" s="169" t="e">
        <f t="shared" si="149"/>
        <v>#N/A</v>
      </c>
      <c r="JH69" s="169" t="e">
        <f t="shared" si="149"/>
        <v>#N/A</v>
      </c>
      <c r="JI69" s="169" t="e">
        <f t="shared" si="149"/>
        <v>#N/A</v>
      </c>
      <c r="JJ69" s="169" t="e">
        <f t="shared" si="149"/>
        <v>#N/A</v>
      </c>
      <c r="JK69" s="169" t="e">
        <f t="shared" si="149"/>
        <v>#N/A</v>
      </c>
      <c r="JL69" s="169" t="e">
        <f t="shared" si="149"/>
        <v>#N/A</v>
      </c>
      <c r="JM69" s="169" t="e">
        <f t="shared" si="149"/>
        <v>#N/A</v>
      </c>
      <c r="JN69" s="169" t="e">
        <f t="shared" si="149"/>
        <v>#N/A</v>
      </c>
      <c r="JO69" s="169" t="e">
        <f t="shared" si="149"/>
        <v>#N/A</v>
      </c>
      <c r="JP69" s="169" t="e">
        <f t="shared" si="149"/>
        <v>#N/A</v>
      </c>
      <c r="JQ69" s="169" t="e">
        <f t="shared" si="149"/>
        <v>#N/A</v>
      </c>
      <c r="JR69" s="169" t="e">
        <f t="shared" si="149"/>
        <v>#N/A</v>
      </c>
      <c r="JS69" s="169" t="e">
        <f t="shared" si="149"/>
        <v>#N/A</v>
      </c>
      <c r="JT69" s="169" t="e">
        <f t="shared" si="140"/>
        <v>#N/A</v>
      </c>
      <c r="JU69" s="169" t="e">
        <f t="shared" si="140"/>
        <v>#N/A</v>
      </c>
      <c r="JV69" s="169" t="e">
        <f t="shared" si="140"/>
        <v>#N/A</v>
      </c>
      <c r="JW69" s="169" t="e">
        <f t="shared" si="140"/>
        <v>#N/A</v>
      </c>
      <c r="JX69" s="169" t="e">
        <f t="shared" si="140"/>
        <v>#N/A</v>
      </c>
      <c r="JY69" s="169" t="e">
        <f t="shared" si="140"/>
        <v>#N/A</v>
      </c>
      <c r="JZ69" s="169" t="e">
        <f t="shared" si="140"/>
        <v>#N/A</v>
      </c>
      <c r="KA69" s="169" t="e">
        <f t="shared" si="140"/>
        <v>#N/A</v>
      </c>
      <c r="KB69" s="169" t="e">
        <f t="shared" si="140"/>
        <v>#N/A</v>
      </c>
      <c r="KC69" s="169" t="e">
        <f t="shared" si="140"/>
        <v>#N/A</v>
      </c>
      <c r="KD69" s="169" t="e">
        <f t="shared" si="140"/>
        <v>#N/A</v>
      </c>
      <c r="KE69" s="169" t="e">
        <f t="shared" si="140"/>
        <v>#N/A</v>
      </c>
      <c r="KF69" s="169" t="e">
        <f t="shared" si="140"/>
        <v>#N/A</v>
      </c>
      <c r="KG69" s="169" t="e">
        <f t="shared" si="140"/>
        <v>#N/A</v>
      </c>
      <c r="KH69" s="169" t="e">
        <f t="shared" si="140"/>
        <v>#N/A</v>
      </c>
      <c r="KI69" s="169" t="e">
        <f t="shared" si="140"/>
        <v>#N/A</v>
      </c>
      <c r="KJ69" s="169" t="e">
        <f t="shared" si="150"/>
        <v>#N/A</v>
      </c>
      <c r="KK69" s="169" t="e">
        <f t="shared" si="150"/>
        <v>#N/A</v>
      </c>
      <c r="KL69" s="169" t="e">
        <f t="shared" si="150"/>
        <v>#N/A</v>
      </c>
      <c r="KM69" s="169" t="e">
        <f t="shared" si="150"/>
        <v>#N/A</v>
      </c>
      <c r="KN69" s="169" t="e">
        <f t="shared" si="150"/>
        <v>#N/A</v>
      </c>
      <c r="KO69" s="169" t="e">
        <f t="shared" si="150"/>
        <v>#N/A</v>
      </c>
      <c r="KP69" s="169" t="e">
        <f t="shared" si="150"/>
        <v>#N/A</v>
      </c>
      <c r="KQ69" s="169" t="e">
        <f t="shared" si="150"/>
        <v>#N/A</v>
      </c>
      <c r="KR69" s="169" t="e">
        <f t="shared" si="150"/>
        <v>#N/A</v>
      </c>
      <c r="KS69" s="169" t="e">
        <f t="shared" si="150"/>
        <v>#N/A</v>
      </c>
      <c r="KT69" s="169" t="e">
        <f t="shared" si="150"/>
        <v>#N/A</v>
      </c>
      <c r="KU69" s="169" t="e">
        <f t="shared" si="150"/>
        <v>#N/A</v>
      </c>
      <c r="KV69" s="169" t="e">
        <f t="shared" si="150"/>
        <v>#N/A</v>
      </c>
      <c r="KW69" s="169" t="e">
        <f t="shared" si="150"/>
        <v>#N/A</v>
      </c>
      <c r="KX69" s="169" t="e">
        <f t="shared" si="150"/>
        <v>#N/A</v>
      </c>
      <c r="KY69" s="169" t="e">
        <f t="shared" si="150"/>
        <v>#N/A</v>
      </c>
      <c r="KZ69" s="169" t="e">
        <f t="shared" si="141"/>
        <v>#N/A</v>
      </c>
      <c r="LA69" s="169" t="e">
        <f t="shared" si="141"/>
        <v>#N/A</v>
      </c>
      <c r="LB69" s="169" t="e">
        <f t="shared" si="141"/>
        <v>#N/A</v>
      </c>
      <c r="LC69" s="169" t="e">
        <f t="shared" si="141"/>
        <v>#N/A</v>
      </c>
      <c r="LD69" s="169" t="e">
        <f t="shared" si="141"/>
        <v>#N/A</v>
      </c>
      <c r="LE69" s="169" t="e">
        <f t="shared" si="141"/>
        <v>#N/A</v>
      </c>
      <c r="LF69" s="169" t="e">
        <f t="shared" si="141"/>
        <v>#N/A</v>
      </c>
      <c r="LG69" s="169" t="e">
        <f t="shared" si="141"/>
        <v>#N/A</v>
      </c>
      <c r="LH69" s="169" t="e">
        <f t="shared" si="141"/>
        <v>#N/A</v>
      </c>
      <c r="LI69" s="169" t="e">
        <f t="shared" si="141"/>
        <v>#N/A</v>
      </c>
      <c r="LJ69" s="169" t="e">
        <f t="shared" si="141"/>
        <v>#N/A</v>
      </c>
      <c r="LK69" s="169" t="e">
        <f t="shared" si="141"/>
        <v>#N/A</v>
      </c>
      <c r="LL69" s="169" t="e">
        <f t="shared" si="141"/>
        <v>#N/A</v>
      </c>
      <c r="LM69" s="169" t="e">
        <f t="shared" si="141"/>
        <v>#N/A</v>
      </c>
      <c r="LN69" s="169" t="e">
        <f t="shared" si="141"/>
        <v>#N/A</v>
      </c>
      <c r="LO69" s="169" t="e">
        <f t="shared" si="151"/>
        <v>#N/A</v>
      </c>
      <c r="LP69" s="169" t="e">
        <f t="shared" si="151"/>
        <v>#N/A</v>
      </c>
      <c r="LQ69" s="169" t="e">
        <f t="shared" si="152"/>
        <v>#N/A</v>
      </c>
      <c r="LR69" s="169" t="e">
        <f t="shared" si="152"/>
        <v>#N/A</v>
      </c>
      <c r="LS69" s="169" t="e">
        <f t="shared" si="152"/>
        <v>#N/A</v>
      </c>
      <c r="LT69" s="169" t="e">
        <f t="shared" si="152"/>
        <v>#N/A</v>
      </c>
      <c r="LU69" s="169" t="e">
        <f t="shared" si="152"/>
        <v>#N/A</v>
      </c>
      <c r="LV69" s="169" t="e">
        <f t="shared" si="152"/>
        <v>#N/A</v>
      </c>
      <c r="LW69" s="169" t="e">
        <f t="shared" si="152"/>
        <v>#N/A</v>
      </c>
      <c r="LX69" s="169" t="e">
        <f t="shared" si="152"/>
        <v>#N/A</v>
      </c>
      <c r="LY69" s="169" t="e">
        <f t="shared" si="152"/>
        <v>#N/A</v>
      </c>
      <c r="LZ69" s="169" t="e">
        <f t="shared" si="152"/>
        <v>#N/A</v>
      </c>
      <c r="MA69" s="169" t="e">
        <f t="shared" si="152"/>
        <v>#N/A</v>
      </c>
      <c r="MB69" s="169" t="e">
        <f t="shared" si="152"/>
        <v>#N/A</v>
      </c>
      <c r="MC69" s="169" t="e">
        <f t="shared" si="152"/>
        <v>#N/A</v>
      </c>
      <c r="MD69" s="169" t="e">
        <f t="shared" si="152"/>
        <v>#N/A</v>
      </c>
      <c r="ME69" s="169" t="e">
        <f t="shared" si="152"/>
        <v>#N/A</v>
      </c>
      <c r="MF69" s="169" t="e">
        <f t="shared" si="142"/>
        <v>#N/A</v>
      </c>
      <c r="MG69" s="169" t="e">
        <f t="shared" si="142"/>
        <v>#N/A</v>
      </c>
      <c r="MH69" s="169" t="e">
        <f t="shared" si="142"/>
        <v>#N/A</v>
      </c>
      <c r="MI69" s="169" t="e">
        <f t="shared" si="142"/>
        <v>#N/A</v>
      </c>
      <c r="MJ69" s="169" t="e">
        <f t="shared" si="142"/>
        <v>#N/A</v>
      </c>
      <c r="MK69" s="169" t="e">
        <f t="shared" si="142"/>
        <v>#N/A</v>
      </c>
      <c r="ML69" s="169" t="e">
        <f t="shared" si="142"/>
        <v>#N/A</v>
      </c>
      <c r="MM69" s="169" t="e">
        <f t="shared" si="142"/>
        <v>#N/A</v>
      </c>
      <c r="MN69" s="169" t="e">
        <f t="shared" si="142"/>
        <v>#N/A</v>
      </c>
      <c r="MO69" s="169" t="e">
        <f t="shared" si="142"/>
        <v>#N/A</v>
      </c>
      <c r="MP69" s="169" t="e">
        <f t="shared" si="142"/>
        <v>#N/A</v>
      </c>
      <c r="MQ69" s="169" t="e">
        <f t="shared" si="142"/>
        <v>#N/A</v>
      </c>
      <c r="MR69" s="169" t="e">
        <f t="shared" si="142"/>
        <v>#N/A</v>
      </c>
      <c r="MS69" s="169" t="e">
        <f t="shared" si="142"/>
        <v>#N/A</v>
      </c>
      <c r="MT69" s="169" t="e">
        <f t="shared" si="142"/>
        <v>#N/A</v>
      </c>
      <c r="MU69" s="169" t="e">
        <f t="shared" si="142"/>
        <v>#N/A</v>
      </c>
      <c r="MV69" s="169" t="e">
        <f t="shared" si="153"/>
        <v>#N/A</v>
      </c>
      <c r="MW69" s="169" t="e">
        <f t="shared" si="153"/>
        <v>#N/A</v>
      </c>
      <c r="MX69" s="169" t="e">
        <f t="shared" si="153"/>
        <v>#N/A</v>
      </c>
      <c r="MY69" s="169" t="e">
        <f t="shared" si="153"/>
        <v>#N/A</v>
      </c>
      <c r="MZ69" s="169" t="e">
        <f t="shared" si="153"/>
        <v>#N/A</v>
      </c>
      <c r="NA69" s="169" t="e">
        <f t="shared" si="153"/>
        <v>#N/A</v>
      </c>
      <c r="NB69" s="169" t="e">
        <f t="shared" si="153"/>
        <v>#N/A</v>
      </c>
      <c r="NC69" s="169" t="e">
        <f t="shared" si="153"/>
        <v>#N/A</v>
      </c>
      <c r="ND69" s="169" t="e">
        <f t="shared" si="153"/>
        <v>#N/A</v>
      </c>
      <c r="NE69" s="169" t="e">
        <f t="shared" si="153"/>
        <v>#N/A</v>
      </c>
      <c r="NF69" s="169" t="e">
        <f t="shared" si="153"/>
        <v>#N/A</v>
      </c>
      <c r="NG69" s="169" t="e">
        <f t="shared" si="153"/>
        <v>#N/A</v>
      </c>
      <c r="NH69" s="169" t="e">
        <f t="shared" si="153"/>
        <v>#N/A</v>
      </c>
      <c r="NI69" s="169" t="e">
        <f t="shared" si="153"/>
        <v>#N/A</v>
      </c>
      <c r="NJ69" s="169" t="e">
        <f t="shared" si="153"/>
        <v>#N/A</v>
      </c>
      <c r="NK69" s="169" t="e">
        <f t="shared" si="153"/>
        <v>#N/A</v>
      </c>
      <c r="NL69" s="169" t="e">
        <f t="shared" si="143"/>
        <v>#N/A</v>
      </c>
      <c r="NM69" s="169" t="e">
        <f t="shared" si="143"/>
        <v>#N/A</v>
      </c>
      <c r="NN69" s="169" t="e">
        <f t="shared" si="143"/>
        <v>#N/A</v>
      </c>
      <c r="NO69" s="169" t="e">
        <f t="shared" si="143"/>
        <v>#N/A</v>
      </c>
      <c r="NP69" s="169" t="e">
        <f t="shared" si="143"/>
        <v>#N/A</v>
      </c>
      <c r="NQ69" s="169" t="e">
        <f t="shared" si="143"/>
        <v>#N/A</v>
      </c>
      <c r="NR69" s="169" t="e">
        <f t="shared" si="143"/>
        <v>#N/A</v>
      </c>
      <c r="NS69" s="169" t="e">
        <f t="shared" si="143"/>
        <v>#N/A</v>
      </c>
      <c r="NT69" s="169" t="e">
        <f t="shared" si="143"/>
        <v>#N/A</v>
      </c>
      <c r="NU69" s="169" t="e">
        <f t="shared" si="143"/>
        <v>#N/A</v>
      </c>
      <c r="NV69" s="169" t="e">
        <f t="shared" si="143"/>
        <v>#N/A</v>
      </c>
      <c r="NW69" s="169" t="e">
        <f t="shared" si="143"/>
        <v>#N/A</v>
      </c>
      <c r="NX69" s="169" t="e">
        <f t="shared" si="143"/>
        <v>#N/A</v>
      </c>
      <c r="NY69" s="169" t="e">
        <f t="shared" si="143"/>
        <v>#N/A</v>
      </c>
      <c r="NZ69" s="169" t="e">
        <f t="shared" si="143"/>
        <v>#N/A</v>
      </c>
      <c r="OA69" s="169" t="e">
        <f t="shared" si="154"/>
        <v>#N/A</v>
      </c>
      <c r="OB69" s="169" t="e">
        <f t="shared" si="154"/>
        <v>#N/A</v>
      </c>
      <c r="OC69" s="169" t="e">
        <f t="shared" si="155"/>
        <v>#N/A</v>
      </c>
      <c r="OD69" s="169" t="e">
        <f t="shared" si="155"/>
        <v>#N/A</v>
      </c>
      <c r="OE69" s="169" t="e">
        <f t="shared" si="155"/>
        <v>#N/A</v>
      </c>
      <c r="OF69" s="169" t="e">
        <f t="shared" si="155"/>
        <v>#N/A</v>
      </c>
      <c r="OG69" s="169" t="e">
        <f t="shared" si="155"/>
        <v>#N/A</v>
      </c>
      <c r="OH69" s="169" t="e">
        <f t="shared" si="155"/>
        <v>#N/A</v>
      </c>
      <c r="OI69" s="169" t="e">
        <f t="shared" si="155"/>
        <v>#N/A</v>
      </c>
      <c r="OJ69" s="169" t="e">
        <f t="shared" si="155"/>
        <v>#N/A</v>
      </c>
      <c r="OK69" s="169" t="e">
        <f t="shared" si="155"/>
        <v>#N/A</v>
      </c>
      <c r="OL69" s="169" t="e">
        <f t="shared" si="155"/>
        <v>#N/A</v>
      </c>
      <c r="OM69" s="169" t="e">
        <f t="shared" si="155"/>
        <v>#N/A</v>
      </c>
      <c r="ON69" s="169" t="e">
        <f t="shared" si="155"/>
        <v>#N/A</v>
      </c>
      <c r="OO69" s="169" t="e">
        <f t="shared" si="155"/>
        <v>#N/A</v>
      </c>
      <c r="OP69" s="169" t="e">
        <f t="shared" si="155"/>
        <v>#N/A</v>
      </c>
      <c r="OQ69" s="169" t="e">
        <f t="shared" si="155"/>
        <v>#N/A</v>
      </c>
      <c r="OR69" s="169" t="e">
        <f t="shared" si="144"/>
        <v>#N/A</v>
      </c>
      <c r="OS69" s="169" t="e">
        <f t="shared" si="144"/>
        <v>#N/A</v>
      </c>
      <c r="OT69" s="169" t="e">
        <f t="shared" si="144"/>
        <v>#N/A</v>
      </c>
      <c r="OU69" s="169" t="e">
        <f t="shared" si="144"/>
        <v>#N/A</v>
      </c>
      <c r="OV69" s="169" t="e">
        <f t="shared" si="144"/>
        <v>#N/A</v>
      </c>
      <c r="OW69" s="169" t="e">
        <f t="shared" si="144"/>
        <v>#N/A</v>
      </c>
      <c r="OX69" s="169" t="e">
        <f t="shared" si="144"/>
        <v>#N/A</v>
      </c>
      <c r="OY69" s="169" t="e">
        <f t="shared" si="144"/>
        <v>#N/A</v>
      </c>
      <c r="OZ69" s="169" t="e">
        <f t="shared" si="144"/>
        <v>#N/A</v>
      </c>
      <c r="PA69" s="169" t="e">
        <f t="shared" si="144"/>
        <v>#N/A</v>
      </c>
      <c r="PB69" s="169" t="e">
        <f t="shared" si="144"/>
        <v>#N/A</v>
      </c>
      <c r="PC69" s="169" t="e">
        <f t="shared" si="144"/>
        <v>#N/A</v>
      </c>
      <c r="PD69" s="169" t="e">
        <f t="shared" si="144"/>
        <v>#N/A</v>
      </c>
      <c r="PE69" s="169" t="e">
        <f t="shared" si="144"/>
        <v>#N/A</v>
      </c>
      <c r="PF69" s="169" t="e">
        <f t="shared" si="144"/>
        <v>#N/A</v>
      </c>
      <c r="PG69" s="169" t="e">
        <f t="shared" si="144"/>
        <v>#N/A</v>
      </c>
      <c r="PH69" s="169" t="e">
        <f t="shared" si="156"/>
        <v>#N/A</v>
      </c>
      <c r="PI69" s="169" t="e">
        <f t="shared" si="156"/>
        <v>#N/A</v>
      </c>
      <c r="PJ69" s="169" t="e">
        <f t="shared" si="156"/>
        <v>#N/A</v>
      </c>
      <c r="PK69" s="169" t="e">
        <f t="shared" si="156"/>
        <v>#N/A</v>
      </c>
      <c r="PL69" s="169" t="e">
        <f t="shared" si="156"/>
        <v>#N/A</v>
      </c>
      <c r="PM69" s="169" t="e">
        <f t="shared" si="156"/>
        <v>#N/A</v>
      </c>
      <c r="PN69" s="169" t="e">
        <f t="shared" si="156"/>
        <v>#N/A</v>
      </c>
      <c r="PO69" s="169" t="e">
        <f t="shared" si="156"/>
        <v>#N/A</v>
      </c>
    </row>
    <row r="70" spans="1:431" hidden="1" x14ac:dyDescent="0.75">
      <c r="A70" s="390"/>
      <c r="B70" s="396" t="str">
        <f>IF($R70="","",ROUND(_xlfn.NORM.INV(ABS(VLOOKUP($T$1,VLookups!$A$43:$B$44,2,FALSE)-B$2),$N70,$R70),0))</f>
        <v/>
      </c>
      <c r="C70" s="403" t="str">
        <f>IF(OR(D69="",B70=""),"",WORKDAY(C69,B69,$B$109:$B$148))</f>
        <v/>
      </c>
      <c r="D70" s="404" t="str">
        <f>IFERROR(IF(B70="","",WORKDAY(C70,B70-1,$B$109:$B$148)),"")</f>
        <v/>
      </c>
      <c r="E70" s="109"/>
      <c r="F70" s="117"/>
      <c r="G70" s="122" t="str">
        <f t="shared" si="157"/>
        <v/>
      </c>
      <c r="H70" s="95"/>
      <c r="I70" s="122" t="str">
        <f t="shared" si="158"/>
        <v/>
      </c>
      <c r="J70" s="117"/>
      <c r="K70" s="110"/>
      <c r="L70" s="124" t="str">
        <f t="shared" si="145"/>
        <v/>
      </c>
      <c r="M70" s="124" t="str">
        <f t="shared" si="146"/>
        <v/>
      </c>
      <c r="N70" s="73" t="str">
        <f t="shared" si="159"/>
        <v/>
      </c>
      <c r="O70" s="23"/>
      <c r="P70" s="57"/>
      <c r="Q70" s="280"/>
      <c r="R70" s="74" t="str">
        <f>IF(AND(G70&gt;0,H70&gt;0,I70&gt;0),IF(ISBLANK(Q70),IF(ISBLANK(O70),"",(I70-G70)*VLOOKUP(O70,VLookups!$A$4:$B$13,2,FALSE)),Q70),"")</f>
        <v/>
      </c>
      <c r="S70" s="75" t="str">
        <f t="shared" si="147"/>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0"/>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33"/>
        <v/>
      </c>
      <c r="AN70" s="49" t="str">
        <f t="shared" si="133"/>
        <v/>
      </c>
      <c r="AO70" s="49" t="str">
        <f t="shared" si="133"/>
        <v/>
      </c>
      <c r="AP70" s="49" t="str">
        <f t="shared" si="133"/>
        <v/>
      </c>
      <c r="AQ70" s="49" t="str">
        <f t="shared" si="133"/>
        <v/>
      </c>
      <c r="AR70" s="49" t="str">
        <f t="shared" si="133"/>
        <v/>
      </c>
      <c r="AS70" s="49" t="str">
        <f t="shared" si="133"/>
        <v/>
      </c>
      <c r="AT70" s="49" t="str">
        <f t="shared" si="129"/>
        <v/>
      </c>
      <c r="AU70" s="49" t="str">
        <f t="shared" si="129"/>
        <v/>
      </c>
      <c r="AV70" s="49" t="str">
        <f t="shared" si="129"/>
        <v/>
      </c>
      <c r="AW70" s="49" t="str">
        <f t="shared" si="129"/>
        <v/>
      </c>
      <c r="AX70" s="49" t="str">
        <f t="shared" si="129"/>
        <v/>
      </c>
      <c r="AY70" s="49" t="str">
        <f t="shared" si="129"/>
        <v/>
      </c>
      <c r="AZ70" s="49" t="str">
        <f t="shared" si="129"/>
        <v/>
      </c>
      <c r="BA70" s="49" t="str">
        <f t="shared" si="129"/>
        <v/>
      </c>
      <c r="BB70" s="49" t="str">
        <f t="shared" si="129"/>
        <v/>
      </c>
      <c r="BC70" s="49" t="str">
        <f t="shared" si="129"/>
        <v/>
      </c>
      <c r="BD70" s="49" t="str">
        <f t="shared" si="129"/>
        <v/>
      </c>
      <c r="BE70" s="49" t="str">
        <f t="shared" si="129"/>
        <v/>
      </c>
      <c r="BF70" s="49" t="str">
        <f t="shared" si="129"/>
        <v/>
      </c>
      <c r="BG70" s="49" t="str">
        <f t="shared" si="129"/>
        <v/>
      </c>
      <c r="BH70" s="49" t="str">
        <f t="shared" si="129"/>
        <v/>
      </c>
      <c r="BI70" s="49" t="str">
        <f t="shared" si="130"/>
        <v/>
      </c>
      <c r="BJ70" s="49" t="str">
        <f t="shared" si="130"/>
        <v/>
      </c>
      <c r="BK70" s="49" t="str">
        <f t="shared" si="130"/>
        <v/>
      </c>
      <c r="BL70" s="49" t="str">
        <f t="shared" si="130"/>
        <v/>
      </c>
      <c r="BM70" s="49" t="str">
        <f t="shared" si="130"/>
        <v/>
      </c>
      <c r="BN70" s="49" t="str">
        <f t="shared" si="130"/>
        <v/>
      </c>
      <c r="BO70" s="49" t="str">
        <f t="shared" si="130"/>
        <v/>
      </c>
      <c r="BP70" s="49" t="str">
        <f t="shared" si="130"/>
        <v/>
      </c>
      <c r="BQ70" s="49" t="str">
        <f t="shared" si="130"/>
        <v/>
      </c>
      <c r="BR70" s="49" t="str">
        <f t="shared" si="130"/>
        <v/>
      </c>
      <c r="BS70" s="49" t="str">
        <f t="shared" si="130"/>
        <v/>
      </c>
      <c r="BT70" s="49" t="str">
        <f t="shared" si="130"/>
        <v/>
      </c>
      <c r="BU70" s="49" t="str">
        <f t="shared" si="130"/>
        <v/>
      </c>
      <c r="BV70" s="49" t="str">
        <f t="shared" si="130"/>
        <v/>
      </c>
      <c r="BW70" s="49" t="str">
        <f t="shared" si="130"/>
        <v/>
      </c>
      <c r="BX70" s="49" t="str">
        <f t="shared" si="130"/>
        <v/>
      </c>
      <c r="BY70" s="49" t="str">
        <f t="shared" si="127"/>
        <v/>
      </c>
      <c r="BZ70" s="49" t="str">
        <f t="shared" si="127"/>
        <v/>
      </c>
      <c r="CA70" s="49" t="str">
        <f t="shared" si="127"/>
        <v/>
      </c>
      <c r="CB70" s="49" t="str">
        <f t="shared" si="127"/>
        <v/>
      </c>
      <c r="CC70" s="49" t="str">
        <f t="shared" si="127"/>
        <v/>
      </c>
      <c r="CD70" s="49" t="str">
        <f t="shared" si="127"/>
        <v/>
      </c>
      <c r="CE70" s="49" t="str">
        <f t="shared" si="127"/>
        <v/>
      </c>
      <c r="CF70" s="49" t="str">
        <f t="shared" si="127"/>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31"/>
        <v/>
      </c>
      <c r="CO70" s="49" t="str">
        <f t="shared" si="131"/>
        <v/>
      </c>
      <c r="CP70" s="49" t="str">
        <f t="shared" si="131"/>
        <v/>
      </c>
      <c r="CQ70" s="49" t="str">
        <f t="shared" si="131"/>
        <v/>
      </c>
      <c r="CR70" s="49" t="str">
        <f t="shared" si="131"/>
        <v/>
      </c>
      <c r="CS70" s="49" t="str">
        <f t="shared" si="131"/>
        <v/>
      </c>
      <c r="CT70" s="49" t="str">
        <f t="shared" si="131"/>
        <v/>
      </c>
      <c r="CU70" s="49" t="str">
        <f t="shared" si="131"/>
        <v/>
      </c>
      <c r="CV70" s="49" t="str">
        <f t="shared" si="131"/>
        <v/>
      </c>
      <c r="CW70" s="49" t="str">
        <f t="shared" si="131"/>
        <v/>
      </c>
      <c r="CX70" s="49" t="str">
        <f t="shared" si="131"/>
        <v/>
      </c>
      <c r="CY70" s="49" t="str">
        <f t="shared" si="131"/>
        <v/>
      </c>
      <c r="CZ70" s="49" t="str">
        <f t="shared" si="131"/>
        <v/>
      </c>
      <c r="DA70" s="49" t="str">
        <f t="shared" si="131"/>
        <v/>
      </c>
      <c r="DB70" s="49" t="str">
        <f t="shared" si="131"/>
        <v/>
      </c>
      <c r="DC70" s="49" t="str">
        <f t="shared" si="131"/>
        <v/>
      </c>
      <c r="DD70" s="49" t="str">
        <f t="shared" si="132"/>
        <v/>
      </c>
      <c r="DE70" s="49" t="str">
        <f t="shared" si="132"/>
        <v/>
      </c>
      <c r="DF70" s="49" t="str">
        <f t="shared" si="132"/>
        <v/>
      </c>
      <c r="DG70" s="49" t="str">
        <f t="shared" si="132"/>
        <v/>
      </c>
      <c r="DH70" s="49" t="str">
        <f t="shared" si="132"/>
        <v/>
      </c>
      <c r="DI70" s="49" t="str">
        <f t="shared" si="132"/>
        <v/>
      </c>
      <c r="DJ70" s="49" t="str">
        <f t="shared" si="132"/>
        <v/>
      </c>
      <c r="DK70" s="49" t="str">
        <f t="shared" si="132"/>
        <v/>
      </c>
      <c r="DL70" s="49" t="str">
        <f t="shared" si="132"/>
        <v/>
      </c>
      <c r="DM70" s="49" t="str">
        <f t="shared" si="132"/>
        <v/>
      </c>
      <c r="DN70" s="49" t="str">
        <f t="shared" si="132"/>
        <v/>
      </c>
      <c r="DO70" s="49" t="str">
        <f t="shared" si="132"/>
        <v/>
      </c>
      <c r="DP70" s="49" t="str">
        <f t="shared" si="132"/>
        <v/>
      </c>
      <c r="DQ70" s="49" t="str">
        <f t="shared" si="132"/>
        <v/>
      </c>
      <c r="DR70" s="49" t="str">
        <f t="shared" si="132"/>
        <v/>
      </c>
      <c r="DS70" s="49" t="str">
        <f t="shared" si="132"/>
        <v/>
      </c>
      <c r="DT70" s="49" t="str">
        <f t="shared" si="128"/>
        <v/>
      </c>
      <c r="DU70" s="49" t="str">
        <f t="shared" si="128"/>
        <v/>
      </c>
      <c r="DV70" s="49" t="str">
        <f t="shared" si="128"/>
        <v/>
      </c>
      <c r="DW70" s="49" t="str">
        <f t="shared" si="128"/>
        <v/>
      </c>
      <c r="DX70" s="49" t="str">
        <f t="shared" si="128"/>
        <v/>
      </c>
      <c r="DY70" s="49" t="str">
        <f t="shared" si="128"/>
        <v/>
      </c>
      <c r="DZ70" s="183" t="str">
        <f t="shared" si="161"/>
        <v/>
      </c>
      <c r="EA70" s="49" t="str">
        <f t="shared" ref="EA70:EO86" si="163">IF(ISNONTEXT($AC70),DZ70+$AC70,"")</f>
        <v/>
      </c>
      <c r="EB70" s="49" t="str">
        <f t="shared" si="163"/>
        <v/>
      </c>
      <c r="EC70" s="49" t="str">
        <f t="shared" si="163"/>
        <v/>
      </c>
      <c r="ED70" s="49" t="str">
        <f t="shared" si="163"/>
        <v/>
      </c>
      <c r="EE70" s="49" t="str">
        <f t="shared" si="163"/>
        <v/>
      </c>
      <c r="EF70" s="49" t="str">
        <f t="shared" si="163"/>
        <v/>
      </c>
      <c r="EG70" s="49" t="str">
        <f t="shared" si="163"/>
        <v/>
      </c>
      <c r="EH70" s="49" t="str">
        <f t="shared" si="163"/>
        <v/>
      </c>
      <c r="EI70" s="49" t="str">
        <f t="shared" si="163"/>
        <v/>
      </c>
      <c r="EJ70" s="49" t="str">
        <f t="shared" si="163"/>
        <v/>
      </c>
      <c r="EK70" s="49" t="str">
        <f t="shared" si="163"/>
        <v/>
      </c>
      <c r="EL70" s="49" t="str">
        <f t="shared" si="163"/>
        <v/>
      </c>
      <c r="EM70" s="49" t="str">
        <f t="shared" si="163"/>
        <v/>
      </c>
      <c r="EN70" s="49" t="str">
        <f t="shared" si="163"/>
        <v/>
      </c>
      <c r="EO70" s="49" t="str">
        <f t="shared" si="163"/>
        <v/>
      </c>
      <c r="EP70" s="49" t="str">
        <f t="shared" si="162"/>
        <v/>
      </c>
      <c r="EQ70" s="49" t="str">
        <f t="shared" si="126"/>
        <v/>
      </c>
      <c r="ER70" s="49" t="str">
        <f t="shared" si="126"/>
        <v/>
      </c>
      <c r="ES70" s="49" t="str">
        <f t="shared" si="126"/>
        <v/>
      </c>
      <c r="ET70" s="49" t="str">
        <f t="shared" si="126"/>
        <v/>
      </c>
      <c r="EU70" s="49" t="str">
        <f t="shared" si="126"/>
        <v/>
      </c>
      <c r="EV70" s="49" t="str">
        <f t="shared" si="126"/>
        <v/>
      </c>
      <c r="EW70" s="49" t="str">
        <f t="shared" si="126"/>
        <v/>
      </c>
      <c r="EX70" s="49" t="str">
        <f t="shared" si="126"/>
        <v/>
      </c>
      <c r="EY70" s="49" t="str">
        <f t="shared" si="126"/>
        <v/>
      </c>
      <c r="EZ70" s="49" t="str">
        <f t="shared" si="126"/>
        <v/>
      </c>
      <c r="FA70" s="49" t="str">
        <f t="shared" si="126"/>
        <v/>
      </c>
      <c r="FB70" s="49" t="str">
        <f t="shared" si="126"/>
        <v/>
      </c>
      <c r="FC70" s="49" t="str">
        <f t="shared" si="126"/>
        <v/>
      </c>
      <c r="FD70" s="49" t="str">
        <f t="shared" si="126"/>
        <v/>
      </c>
      <c r="FE70" s="49" t="str">
        <f t="shared" si="124"/>
        <v/>
      </c>
      <c r="FF70" s="49" t="str">
        <f t="shared" si="115"/>
        <v/>
      </c>
      <c r="FG70" s="49" t="str">
        <f t="shared" si="115"/>
        <v/>
      </c>
      <c r="FH70" s="49" t="str">
        <f t="shared" si="115"/>
        <v/>
      </c>
      <c r="FI70" s="49" t="str">
        <f t="shared" si="115"/>
        <v/>
      </c>
      <c r="FJ70" s="49" t="str">
        <f t="shared" si="115"/>
        <v/>
      </c>
      <c r="FK70" s="49" t="str">
        <f t="shared" si="115"/>
        <v/>
      </c>
      <c r="FL70" s="49" t="str">
        <f t="shared" si="115"/>
        <v/>
      </c>
      <c r="FM70" s="49" t="str">
        <f t="shared" si="115"/>
        <v/>
      </c>
      <c r="FN70" s="49" t="str">
        <f t="shared" si="115"/>
        <v/>
      </c>
      <c r="FO70" s="49" t="str">
        <f t="shared" si="115"/>
        <v/>
      </c>
      <c r="FP70" s="49" t="str">
        <f t="shared" si="115"/>
        <v/>
      </c>
      <c r="FQ70" s="49" t="str">
        <f t="shared" si="115"/>
        <v/>
      </c>
      <c r="FR70" s="49" t="str">
        <f t="shared" si="115"/>
        <v/>
      </c>
      <c r="FS70" s="49" t="str">
        <f t="shared" si="115"/>
        <v/>
      </c>
      <c r="FT70" s="49" t="str">
        <f t="shared" si="115"/>
        <v/>
      </c>
      <c r="FU70" s="49" t="str">
        <f t="shared" si="115"/>
        <v/>
      </c>
      <c r="FV70" s="49" t="str">
        <f t="shared" si="148"/>
        <v/>
      </c>
      <c r="FW70" s="49" t="str">
        <f t="shared" si="148"/>
        <v/>
      </c>
      <c r="FX70" s="49" t="str">
        <f t="shared" si="148"/>
        <v/>
      </c>
      <c r="FY70" s="49" t="str">
        <f t="shared" si="148"/>
        <v/>
      </c>
      <c r="FZ70" s="49" t="str">
        <f t="shared" si="148"/>
        <v/>
      </c>
      <c r="GA70" s="49" t="str">
        <f t="shared" si="148"/>
        <v/>
      </c>
      <c r="GB70" s="49" t="str">
        <f t="shared" si="148"/>
        <v/>
      </c>
      <c r="GC70" s="49" t="str">
        <f t="shared" si="135"/>
        <v/>
      </c>
      <c r="GD70" s="49" t="str">
        <f t="shared" si="135"/>
        <v/>
      </c>
      <c r="GE70" s="49" t="str">
        <f t="shared" si="135"/>
        <v/>
      </c>
      <c r="GF70" s="49" t="str">
        <f t="shared" si="135"/>
        <v/>
      </c>
      <c r="GG70" s="49" t="str">
        <f t="shared" si="135"/>
        <v/>
      </c>
      <c r="GH70" s="49" t="str">
        <f t="shared" si="135"/>
        <v/>
      </c>
      <c r="GI70" s="49" t="str">
        <f t="shared" si="135"/>
        <v/>
      </c>
      <c r="GJ70" s="49" t="str">
        <f t="shared" si="135"/>
        <v/>
      </c>
      <c r="GK70" s="49" t="str">
        <f t="shared" si="135"/>
        <v/>
      </c>
      <c r="GL70" s="49" t="str">
        <f t="shared" si="135"/>
        <v/>
      </c>
      <c r="GM70" s="49" t="str">
        <f t="shared" si="135"/>
        <v/>
      </c>
      <c r="GN70" s="49" t="str">
        <f t="shared" si="135"/>
        <v/>
      </c>
      <c r="GO70" s="49" t="str">
        <f t="shared" si="135"/>
        <v/>
      </c>
      <c r="GP70" s="49" t="str">
        <f t="shared" si="135"/>
        <v/>
      </c>
      <c r="GQ70" s="49" t="str">
        <f t="shared" si="135"/>
        <v/>
      </c>
      <c r="GR70" s="49" t="str">
        <f t="shared" si="135"/>
        <v/>
      </c>
      <c r="GS70" s="49" t="str">
        <f t="shared" si="136"/>
        <v/>
      </c>
      <c r="GT70" s="49" t="str">
        <f t="shared" si="136"/>
        <v/>
      </c>
      <c r="GU70" s="49" t="str">
        <f t="shared" si="136"/>
        <v/>
      </c>
      <c r="GV70" s="49" t="str">
        <f t="shared" si="136"/>
        <v/>
      </c>
      <c r="GW70" s="49" t="str">
        <f t="shared" si="136"/>
        <v/>
      </c>
      <c r="GX70" s="49" t="str">
        <f t="shared" si="136"/>
        <v/>
      </c>
      <c r="GY70" s="49" t="str">
        <f t="shared" si="136"/>
        <v/>
      </c>
      <c r="GZ70" s="49" t="str">
        <f t="shared" si="136"/>
        <v/>
      </c>
      <c r="HA70" s="49" t="str">
        <f t="shared" si="136"/>
        <v/>
      </c>
      <c r="HB70" s="49" t="str">
        <f t="shared" si="136"/>
        <v/>
      </c>
      <c r="HC70" s="49" t="str">
        <f t="shared" si="136"/>
        <v/>
      </c>
      <c r="HD70" s="49" t="str">
        <f t="shared" si="136"/>
        <v/>
      </c>
      <c r="HE70" s="49" t="str">
        <f t="shared" si="136"/>
        <v/>
      </c>
      <c r="HF70" s="49" t="str">
        <f t="shared" si="136"/>
        <v/>
      </c>
      <c r="HG70" s="49" t="str">
        <f t="shared" si="136"/>
        <v/>
      </c>
      <c r="HH70" s="49" t="str">
        <f t="shared" si="136"/>
        <v/>
      </c>
      <c r="HI70" s="49" t="str">
        <f t="shared" si="137"/>
        <v/>
      </c>
      <c r="HJ70" s="49" t="str">
        <f t="shared" si="137"/>
        <v/>
      </c>
      <c r="HK70" s="49" t="str">
        <f t="shared" si="137"/>
        <v/>
      </c>
      <c r="HL70" s="49" t="str">
        <f t="shared" si="137"/>
        <v/>
      </c>
      <c r="HM70" s="49" t="str">
        <f t="shared" si="107"/>
        <v/>
      </c>
      <c r="HN70" s="49" t="str">
        <f t="shared" si="107"/>
        <v/>
      </c>
      <c r="HO70" s="49" t="str">
        <f t="shared" si="107"/>
        <v/>
      </c>
      <c r="HP70" s="49" t="str">
        <f t="shared" si="75"/>
        <v/>
      </c>
      <c r="HQ70" s="49" t="str">
        <f t="shared" si="75"/>
        <v/>
      </c>
      <c r="HR70" s="49" t="str">
        <f t="shared" si="44"/>
        <v/>
      </c>
      <c r="HS70" s="49" t="str">
        <f t="shared" si="44"/>
        <v/>
      </c>
      <c r="HT70" s="49" t="str">
        <f t="shared" si="44"/>
        <v/>
      </c>
      <c r="HU70" s="49" t="str">
        <f t="shared" si="44"/>
        <v/>
      </c>
      <c r="HV70" s="49" t="str">
        <f t="shared" si="138"/>
        <v/>
      </c>
      <c r="HW70" s="169" t="e">
        <f t="shared" si="102"/>
        <v>#N/A</v>
      </c>
      <c r="HX70" s="169" t="e">
        <f t="shared" si="102"/>
        <v>#N/A</v>
      </c>
      <c r="HY70" s="169" t="e">
        <f t="shared" si="102"/>
        <v>#N/A</v>
      </c>
      <c r="HZ70" s="169" t="e">
        <f t="shared" si="102"/>
        <v>#N/A</v>
      </c>
      <c r="IA70" s="169" t="e">
        <f t="shared" si="134"/>
        <v>#N/A</v>
      </c>
      <c r="IB70" s="169" t="e">
        <f t="shared" si="134"/>
        <v>#N/A</v>
      </c>
      <c r="IC70" s="169" t="e">
        <f t="shared" si="134"/>
        <v>#N/A</v>
      </c>
      <c r="ID70" s="169" t="e">
        <f t="shared" si="134"/>
        <v>#N/A</v>
      </c>
      <c r="IE70" s="169" t="e">
        <f t="shared" si="134"/>
        <v>#N/A</v>
      </c>
      <c r="IF70" s="169" t="e">
        <f t="shared" si="134"/>
        <v>#N/A</v>
      </c>
      <c r="IG70" s="169" t="e">
        <f t="shared" si="134"/>
        <v>#N/A</v>
      </c>
      <c r="IH70" s="169" t="e">
        <f t="shared" si="134"/>
        <v>#N/A</v>
      </c>
      <c r="II70" s="169" t="e">
        <f t="shared" si="134"/>
        <v>#N/A</v>
      </c>
      <c r="IJ70" s="169" t="e">
        <f t="shared" si="134"/>
        <v>#N/A</v>
      </c>
      <c r="IK70" s="169" t="e">
        <f t="shared" si="134"/>
        <v>#N/A</v>
      </c>
      <c r="IL70" s="169" t="e">
        <f t="shared" si="134"/>
        <v>#N/A</v>
      </c>
      <c r="IM70" s="169" t="e">
        <f t="shared" si="134"/>
        <v>#N/A</v>
      </c>
      <c r="IN70" s="169" t="e">
        <f t="shared" si="134"/>
        <v>#N/A</v>
      </c>
      <c r="IO70" s="169" t="e">
        <f t="shared" si="134"/>
        <v>#N/A</v>
      </c>
      <c r="IP70" s="169" t="e">
        <f t="shared" si="139"/>
        <v>#N/A</v>
      </c>
      <c r="IQ70" s="169" t="e">
        <f t="shared" si="139"/>
        <v>#N/A</v>
      </c>
      <c r="IR70" s="169" t="e">
        <f t="shared" si="139"/>
        <v>#N/A</v>
      </c>
      <c r="IS70" s="169" t="e">
        <f t="shared" si="139"/>
        <v>#N/A</v>
      </c>
      <c r="IT70" s="169" t="e">
        <f t="shared" si="139"/>
        <v>#N/A</v>
      </c>
      <c r="IU70" s="169" t="e">
        <f t="shared" si="139"/>
        <v>#N/A</v>
      </c>
      <c r="IV70" s="169" t="e">
        <f t="shared" si="139"/>
        <v>#N/A</v>
      </c>
      <c r="IW70" s="169" t="e">
        <f t="shared" si="139"/>
        <v>#N/A</v>
      </c>
      <c r="IX70" s="169" t="e">
        <f t="shared" si="139"/>
        <v>#N/A</v>
      </c>
      <c r="IY70" s="169" t="e">
        <f t="shared" si="139"/>
        <v>#N/A</v>
      </c>
      <c r="IZ70" s="169" t="e">
        <f t="shared" si="139"/>
        <v>#N/A</v>
      </c>
      <c r="JA70" s="169" t="e">
        <f t="shared" si="139"/>
        <v>#N/A</v>
      </c>
      <c r="JB70" s="169" t="e">
        <f t="shared" si="139"/>
        <v>#N/A</v>
      </c>
      <c r="JC70" s="169" t="e">
        <f t="shared" si="139"/>
        <v>#N/A</v>
      </c>
      <c r="JD70" s="169" t="e">
        <f t="shared" si="139"/>
        <v>#N/A</v>
      </c>
      <c r="JE70" s="169" t="e">
        <f t="shared" si="149"/>
        <v>#N/A</v>
      </c>
      <c r="JF70" s="169" t="e">
        <f t="shared" si="149"/>
        <v>#N/A</v>
      </c>
      <c r="JG70" s="169" t="e">
        <f t="shared" si="149"/>
        <v>#N/A</v>
      </c>
      <c r="JH70" s="169" t="e">
        <f t="shared" si="149"/>
        <v>#N/A</v>
      </c>
      <c r="JI70" s="169" t="e">
        <f t="shared" si="149"/>
        <v>#N/A</v>
      </c>
      <c r="JJ70" s="169" t="e">
        <f t="shared" si="149"/>
        <v>#N/A</v>
      </c>
      <c r="JK70" s="169" t="e">
        <f t="shared" si="149"/>
        <v>#N/A</v>
      </c>
      <c r="JL70" s="169" t="e">
        <f t="shared" si="149"/>
        <v>#N/A</v>
      </c>
      <c r="JM70" s="169" t="e">
        <f t="shared" si="149"/>
        <v>#N/A</v>
      </c>
      <c r="JN70" s="169" t="e">
        <f t="shared" si="149"/>
        <v>#N/A</v>
      </c>
      <c r="JO70" s="169" t="e">
        <f t="shared" si="149"/>
        <v>#N/A</v>
      </c>
      <c r="JP70" s="169" t="e">
        <f t="shared" si="149"/>
        <v>#N/A</v>
      </c>
      <c r="JQ70" s="169" t="e">
        <f t="shared" si="149"/>
        <v>#N/A</v>
      </c>
      <c r="JR70" s="169" t="e">
        <f t="shared" si="149"/>
        <v>#N/A</v>
      </c>
      <c r="JS70" s="169" t="e">
        <f t="shared" si="149"/>
        <v>#N/A</v>
      </c>
      <c r="JT70" s="169" t="e">
        <f t="shared" si="140"/>
        <v>#N/A</v>
      </c>
      <c r="JU70" s="169" t="e">
        <f t="shared" si="140"/>
        <v>#N/A</v>
      </c>
      <c r="JV70" s="169" t="e">
        <f t="shared" si="140"/>
        <v>#N/A</v>
      </c>
      <c r="JW70" s="169" t="e">
        <f t="shared" si="140"/>
        <v>#N/A</v>
      </c>
      <c r="JX70" s="169" t="e">
        <f t="shared" si="140"/>
        <v>#N/A</v>
      </c>
      <c r="JY70" s="169" t="e">
        <f t="shared" si="140"/>
        <v>#N/A</v>
      </c>
      <c r="JZ70" s="169" t="e">
        <f t="shared" si="140"/>
        <v>#N/A</v>
      </c>
      <c r="KA70" s="169" t="e">
        <f t="shared" si="140"/>
        <v>#N/A</v>
      </c>
      <c r="KB70" s="169" t="e">
        <f t="shared" si="140"/>
        <v>#N/A</v>
      </c>
      <c r="KC70" s="169" t="e">
        <f t="shared" si="140"/>
        <v>#N/A</v>
      </c>
      <c r="KD70" s="169" t="e">
        <f t="shared" si="140"/>
        <v>#N/A</v>
      </c>
      <c r="KE70" s="169" t="e">
        <f t="shared" si="140"/>
        <v>#N/A</v>
      </c>
      <c r="KF70" s="169" t="e">
        <f t="shared" si="140"/>
        <v>#N/A</v>
      </c>
      <c r="KG70" s="169" t="e">
        <f t="shared" si="140"/>
        <v>#N/A</v>
      </c>
      <c r="KH70" s="169" t="e">
        <f t="shared" si="140"/>
        <v>#N/A</v>
      </c>
      <c r="KI70" s="169" t="e">
        <f t="shared" si="140"/>
        <v>#N/A</v>
      </c>
      <c r="KJ70" s="169" t="e">
        <f t="shared" si="150"/>
        <v>#N/A</v>
      </c>
      <c r="KK70" s="169" t="e">
        <f t="shared" si="150"/>
        <v>#N/A</v>
      </c>
      <c r="KL70" s="169" t="e">
        <f t="shared" si="150"/>
        <v>#N/A</v>
      </c>
      <c r="KM70" s="169" t="e">
        <f t="shared" si="150"/>
        <v>#N/A</v>
      </c>
      <c r="KN70" s="169" t="e">
        <f t="shared" si="150"/>
        <v>#N/A</v>
      </c>
      <c r="KO70" s="169" t="e">
        <f t="shared" si="150"/>
        <v>#N/A</v>
      </c>
      <c r="KP70" s="169" t="e">
        <f t="shared" si="150"/>
        <v>#N/A</v>
      </c>
      <c r="KQ70" s="169" t="e">
        <f t="shared" si="150"/>
        <v>#N/A</v>
      </c>
      <c r="KR70" s="169" t="e">
        <f t="shared" si="150"/>
        <v>#N/A</v>
      </c>
      <c r="KS70" s="169" t="e">
        <f t="shared" si="150"/>
        <v>#N/A</v>
      </c>
      <c r="KT70" s="169" t="e">
        <f t="shared" si="150"/>
        <v>#N/A</v>
      </c>
      <c r="KU70" s="169" t="e">
        <f t="shared" si="150"/>
        <v>#N/A</v>
      </c>
      <c r="KV70" s="169" t="e">
        <f t="shared" si="150"/>
        <v>#N/A</v>
      </c>
      <c r="KW70" s="169" t="e">
        <f t="shared" si="150"/>
        <v>#N/A</v>
      </c>
      <c r="KX70" s="169" t="e">
        <f t="shared" si="150"/>
        <v>#N/A</v>
      </c>
      <c r="KY70" s="169" t="e">
        <f t="shared" si="150"/>
        <v>#N/A</v>
      </c>
      <c r="KZ70" s="169" t="e">
        <f t="shared" si="141"/>
        <v>#N/A</v>
      </c>
      <c r="LA70" s="169" t="e">
        <f t="shared" si="141"/>
        <v>#N/A</v>
      </c>
      <c r="LB70" s="169" t="e">
        <f t="shared" si="141"/>
        <v>#N/A</v>
      </c>
      <c r="LC70" s="169" t="e">
        <f t="shared" si="141"/>
        <v>#N/A</v>
      </c>
      <c r="LD70" s="169" t="e">
        <f t="shared" si="141"/>
        <v>#N/A</v>
      </c>
      <c r="LE70" s="169" t="e">
        <f t="shared" si="141"/>
        <v>#N/A</v>
      </c>
      <c r="LF70" s="169" t="e">
        <f t="shared" si="141"/>
        <v>#N/A</v>
      </c>
      <c r="LG70" s="169" t="e">
        <f t="shared" si="141"/>
        <v>#N/A</v>
      </c>
      <c r="LH70" s="169" t="e">
        <f t="shared" si="141"/>
        <v>#N/A</v>
      </c>
      <c r="LI70" s="169" t="e">
        <f t="shared" si="141"/>
        <v>#N/A</v>
      </c>
      <c r="LJ70" s="169" t="e">
        <f t="shared" si="141"/>
        <v>#N/A</v>
      </c>
      <c r="LK70" s="169" t="e">
        <f t="shared" si="141"/>
        <v>#N/A</v>
      </c>
      <c r="LL70" s="169" t="e">
        <f t="shared" si="141"/>
        <v>#N/A</v>
      </c>
      <c r="LM70" s="169" t="e">
        <f t="shared" si="141"/>
        <v>#N/A</v>
      </c>
      <c r="LN70" s="169" t="e">
        <f t="shared" si="141"/>
        <v>#N/A</v>
      </c>
      <c r="LO70" s="169" t="e">
        <f t="shared" si="151"/>
        <v>#N/A</v>
      </c>
      <c r="LP70" s="169" t="e">
        <f t="shared" si="151"/>
        <v>#N/A</v>
      </c>
      <c r="LQ70" s="169" t="e">
        <f t="shared" si="152"/>
        <v>#N/A</v>
      </c>
      <c r="LR70" s="169" t="e">
        <f t="shared" si="152"/>
        <v>#N/A</v>
      </c>
      <c r="LS70" s="169" t="e">
        <f t="shared" si="152"/>
        <v>#N/A</v>
      </c>
      <c r="LT70" s="169" t="e">
        <f t="shared" si="152"/>
        <v>#N/A</v>
      </c>
      <c r="LU70" s="169" t="e">
        <f t="shared" si="152"/>
        <v>#N/A</v>
      </c>
      <c r="LV70" s="169" t="e">
        <f t="shared" si="152"/>
        <v>#N/A</v>
      </c>
      <c r="LW70" s="169" t="e">
        <f t="shared" si="152"/>
        <v>#N/A</v>
      </c>
      <c r="LX70" s="169" t="e">
        <f t="shared" si="152"/>
        <v>#N/A</v>
      </c>
      <c r="LY70" s="169" t="e">
        <f t="shared" si="152"/>
        <v>#N/A</v>
      </c>
      <c r="LZ70" s="169" t="e">
        <f t="shared" si="152"/>
        <v>#N/A</v>
      </c>
      <c r="MA70" s="169" t="e">
        <f t="shared" si="152"/>
        <v>#N/A</v>
      </c>
      <c r="MB70" s="169" t="e">
        <f t="shared" si="152"/>
        <v>#N/A</v>
      </c>
      <c r="MC70" s="169" t="e">
        <f t="shared" si="152"/>
        <v>#N/A</v>
      </c>
      <c r="MD70" s="169" t="e">
        <f t="shared" si="152"/>
        <v>#N/A</v>
      </c>
      <c r="ME70" s="169" t="e">
        <f t="shared" si="152"/>
        <v>#N/A</v>
      </c>
      <c r="MF70" s="169" t="e">
        <f t="shared" si="142"/>
        <v>#N/A</v>
      </c>
      <c r="MG70" s="169" t="e">
        <f t="shared" si="142"/>
        <v>#N/A</v>
      </c>
      <c r="MH70" s="169" t="e">
        <f t="shared" si="142"/>
        <v>#N/A</v>
      </c>
      <c r="MI70" s="169" t="e">
        <f t="shared" si="142"/>
        <v>#N/A</v>
      </c>
      <c r="MJ70" s="169" t="e">
        <f t="shared" si="142"/>
        <v>#N/A</v>
      </c>
      <c r="MK70" s="169" t="e">
        <f t="shared" si="142"/>
        <v>#N/A</v>
      </c>
      <c r="ML70" s="169" t="e">
        <f t="shared" si="142"/>
        <v>#N/A</v>
      </c>
      <c r="MM70" s="169" t="e">
        <f t="shared" si="142"/>
        <v>#N/A</v>
      </c>
      <c r="MN70" s="169" t="e">
        <f t="shared" si="142"/>
        <v>#N/A</v>
      </c>
      <c r="MO70" s="169" t="e">
        <f t="shared" si="142"/>
        <v>#N/A</v>
      </c>
      <c r="MP70" s="169" t="e">
        <f t="shared" si="142"/>
        <v>#N/A</v>
      </c>
      <c r="MQ70" s="169" t="e">
        <f t="shared" si="142"/>
        <v>#N/A</v>
      </c>
      <c r="MR70" s="169" t="e">
        <f t="shared" si="142"/>
        <v>#N/A</v>
      </c>
      <c r="MS70" s="169" t="e">
        <f t="shared" si="142"/>
        <v>#N/A</v>
      </c>
      <c r="MT70" s="169" t="e">
        <f t="shared" si="142"/>
        <v>#N/A</v>
      </c>
      <c r="MU70" s="169" t="e">
        <f t="shared" si="142"/>
        <v>#N/A</v>
      </c>
      <c r="MV70" s="169" t="e">
        <f t="shared" si="153"/>
        <v>#N/A</v>
      </c>
      <c r="MW70" s="169" t="e">
        <f t="shared" si="153"/>
        <v>#N/A</v>
      </c>
      <c r="MX70" s="169" t="e">
        <f t="shared" si="153"/>
        <v>#N/A</v>
      </c>
      <c r="MY70" s="169" t="e">
        <f t="shared" si="153"/>
        <v>#N/A</v>
      </c>
      <c r="MZ70" s="169" t="e">
        <f t="shared" si="153"/>
        <v>#N/A</v>
      </c>
      <c r="NA70" s="169" t="e">
        <f t="shared" si="153"/>
        <v>#N/A</v>
      </c>
      <c r="NB70" s="169" t="e">
        <f t="shared" si="153"/>
        <v>#N/A</v>
      </c>
      <c r="NC70" s="169" t="e">
        <f t="shared" si="153"/>
        <v>#N/A</v>
      </c>
      <c r="ND70" s="169" t="e">
        <f t="shared" si="153"/>
        <v>#N/A</v>
      </c>
      <c r="NE70" s="169" t="e">
        <f t="shared" si="153"/>
        <v>#N/A</v>
      </c>
      <c r="NF70" s="169" t="e">
        <f t="shared" si="153"/>
        <v>#N/A</v>
      </c>
      <c r="NG70" s="169" t="e">
        <f t="shared" si="153"/>
        <v>#N/A</v>
      </c>
      <c r="NH70" s="169" t="e">
        <f t="shared" si="153"/>
        <v>#N/A</v>
      </c>
      <c r="NI70" s="169" t="e">
        <f t="shared" si="153"/>
        <v>#N/A</v>
      </c>
      <c r="NJ70" s="169" t="e">
        <f t="shared" si="153"/>
        <v>#N/A</v>
      </c>
      <c r="NK70" s="169" t="e">
        <f t="shared" si="153"/>
        <v>#N/A</v>
      </c>
      <c r="NL70" s="169" t="e">
        <f t="shared" si="143"/>
        <v>#N/A</v>
      </c>
      <c r="NM70" s="169" t="e">
        <f t="shared" si="143"/>
        <v>#N/A</v>
      </c>
      <c r="NN70" s="169" t="e">
        <f t="shared" si="143"/>
        <v>#N/A</v>
      </c>
      <c r="NO70" s="169" t="e">
        <f t="shared" si="143"/>
        <v>#N/A</v>
      </c>
      <c r="NP70" s="169" t="e">
        <f t="shared" si="143"/>
        <v>#N/A</v>
      </c>
      <c r="NQ70" s="169" t="e">
        <f t="shared" si="143"/>
        <v>#N/A</v>
      </c>
      <c r="NR70" s="169" t="e">
        <f t="shared" si="143"/>
        <v>#N/A</v>
      </c>
      <c r="NS70" s="169" t="e">
        <f t="shared" si="143"/>
        <v>#N/A</v>
      </c>
      <c r="NT70" s="169" t="e">
        <f t="shared" si="143"/>
        <v>#N/A</v>
      </c>
      <c r="NU70" s="169" t="e">
        <f t="shared" si="143"/>
        <v>#N/A</v>
      </c>
      <c r="NV70" s="169" t="e">
        <f t="shared" si="143"/>
        <v>#N/A</v>
      </c>
      <c r="NW70" s="169" t="e">
        <f t="shared" si="143"/>
        <v>#N/A</v>
      </c>
      <c r="NX70" s="169" t="e">
        <f t="shared" si="143"/>
        <v>#N/A</v>
      </c>
      <c r="NY70" s="169" t="e">
        <f t="shared" si="143"/>
        <v>#N/A</v>
      </c>
      <c r="NZ70" s="169" t="e">
        <f t="shared" si="143"/>
        <v>#N/A</v>
      </c>
      <c r="OA70" s="169" t="e">
        <f t="shared" si="154"/>
        <v>#N/A</v>
      </c>
      <c r="OB70" s="169" t="e">
        <f t="shared" si="154"/>
        <v>#N/A</v>
      </c>
      <c r="OC70" s="169" t="e">
        <f t="shared" si="155"/>
        <v>#N/A</v>
      </c>
      <c r="OD70" s="169" t="e">
        <f t="shared" si="155"/>
        <v>#N/A</v>
      </c>
      <c r="OE70" s="169" t="e">
        <f t="shared" si="155"/>
        <v>#N/A</v>
      </c>
      <c r="OF70" s="169" t="e">
        <f t="shared" si="155"/>
        <v>#N/A</v>
      </c>
      <c r="OG70" s="169" t="e">
        <f t="shared" si="155"/>
        <v>#N/A</v>
      </c>
      <c r="OH70" s="169" t="e">
        <f t="shared" si="155"/>
        <v>#N/A</v>
      </c>
      <c r="OI70" s="169" t="e">
        <f t="shared" si="155"/>
        <v>#N/A</v>
      </c>
      <c r="OJ70" s="169" t="e">
        <f t="shared" si="155"/>
        <v>#N/A</v>
      </c>
      <c r="OK70" s="169" t="e">
        <f t="shared" si="155"/>
        <v>#N/A</v>
      </c>
      <c r="OL70" s="169" t="e">
        <f t="shared" si="155"/>
        <v>#N/A</v>
      </c>
      <c r="OM70" s="169" t="e">
        <f t="shared" si="155"/>
        <v>#N/A</v>
      </c>
      <c r="ON70" s="169" t="e">
        <f t="shared" si="155"/>
        <v>#N/A</v>
      </c>
      <c r="OO70" s="169" t="e">
        <f t="shared" si="155"/>
        <v>#N/A</v>
      </c>
      <c r="OP70" s="169" t="e">
        <f t="shared" si="155"/>
        <v>#N/A</v>
      </c>
      <c r="OQ70" s="169" t="e">
        <f t="shared" si="155"/>
        <v>#N/A</v>
      </c>
      <c r="OR70" s="169" t="e">
        <f t="shared" si="144"/>
        <v>#N/A</v>
      </c>
      <c r="OS70" s="169" t="e">
        <f t="shared" si="144"/>
        <v>#N/A</v>
      </c>
      <c r="OT70" s="169" t="e">
        <f t="shared" si="144"/>
        <v>#N/A</v>
      </c>
      <c r="OU70" s="169" t="e">
        <f t="shared" si="144"/>
        <v>#N/A</v>
      </c>
      <c r="OV70" s="169" t="e">
        <f t="shared" si="144"/>
        <v>#N/A</v>
      </c>
      <c r="OW70" s="169" t="e">
        <f t="shared" si="144"/>
        <v>#N/A</v>
      </c>
      <c r="OX70" s="169" t="e">
        <f t="shared" si="144"/>
        <v>#N/A</v>
      </c>
      <c r="OY70" s="169" t="e">
        <f t="shared" si="144"/>
        <v>#N/A</v>
      </c>
      <c r="OZ70" s="169" t="e">
        <f t="shared" si="144"/>
        <v>#N/A</v>
      </c>
      <c r="PA70" s="169" t="e">
        <f t="shared" si="144"/>
        <v>#N/A</v>
      </c>
      <c r="PB70" s="169" t="e">
        <f t="shared" si="144"/>
        <v>#N/A</v>
      </c>
      <c r="PC70" s="169" t="e">
        <f t="shared" si="144"/>
        <v>#N/A</v>
      </c>
      <c r="PD70" s="169" t="e">
        <f t="shared" si="144"/>
        <v>#N/A</v>
      </c>
      <c r="PE70" s="169" t="e">
        <f t="shared" si="144"/>
        <v>#N/A</v>
      </c>
      <c r="PF70" s="169" t="e">
        <f t="shared" si="144"/>
        <v>#N/A</v>
      </c>
      <c r="PG70" s="169" t="e">
        <f t="shared" si="144"/>
        <v>#N/A</v>
      </c>
      <c r="PH70" s="169" t="e">
        <f t="shared" si="156"/>
        <v>#N/A</v>
      </c>
      <c r="PI70" s="169" t="e">
        <f t="shared" si="156"/>
        <v>#N/A</v>
      </c>
      <c r="PJ70" s="169" t="e">
        <f t="shared" si="156"/>
        <v>#N/A</v>
      </c>
      <c r="PK70" s="169" t="e">
        <f t="shared" si="156"/>
        <v>#N/A</v>
      </c>
      <c r="PL70" s="169" t="e">
        <f t="shared" si="156"/>
        <v>#N/A</v>
      </c>
      <c r="PM70" s="169" t="e">
        <f t="shared" si="156"/>
        <v>#N/A</v>
      </c>
      <c r="PN70" s="169" t="e">
        <f t="shared" si="156"/>
        <v>#N/A</v>
      </c>
      <c r="PO70" s="169" t="e">
        <f t="shared" si="156"/>
        <v>#N/A</v>
      </c>
    </row>
    <row r="71" spans="1:431" hidden="1" x14ac:dyDescent="0.75">
      <c r="A71" s="390"/>
      <c r="B71" s="396" t="str">
        <f>IF($R71="","",ROUND(_xlfn.NORM.INV(ABS(VLOOKUP($T$1,VLookups!$A$43:$B$44,2,FALSE)-B$2),$N71,$R71),0))</f>
        <v/>
      </c>
      <c r="C71" s="403" t="str">
        <f>IF(OR(D70="",B71=""),"",WORKDAY(C70,B70,$B$109:$B$148))</f>
        <v/>
      </c>
      <c r="D71" s="404" t="str">
        <f>IFERROR(IF(B71="","",WORKDAY(C71,B71-1,$B$109:$B$148)),"")</f>
        <v/>
      </c>
      <c r="E71" s="109"/>
      <c r="F71" s="117"/>
      <c r="G71" s="122" t="str">
        <f t="shared" si="157"/>
        <v/>
      </c>
      <c r="H71" s="95"/>
      <c r="I71" s="122" t="str">
        <f t="shared" si="158"/>
        <v/>
      </c>
      <c r="J71" s="117"/>
      <c r="K71" s="110"/>
      <c r="L71" s="124" t="str">
        <f t="shared" si="145"/>
        <v/>
      </c>
      <c r="M71" s="124" t="str">
        <f t="shared" si="146"/>
        <v/>
      </c>
      <c r="N71" s="73" t="str">
        <f t="shared" si="159"/>
        <v/>
      </c>
      <c r="O71" s="23"/>
      <c r="P71" s="57"/>
      <c r="Q71" s="280"/>
      <c r="R71" s="74" t="str">
        <f>IF(AND(G71&gt;0,H71&gt;0,I71&gt;0),IF(ISBLANK(Q71),IF(ISBLANK(O71),"",(I71-G71)*VLOOKUP(O71,VLookups!$A$4:$B$13,2,FALSE)),Q71),"")</f>
        <v/>
      </c>
      <c r="S71" s="75" t="str">
        <f t="shared" si="147"/>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0"/>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33"/>
        <v/>
      </c>
      <c r="AN71" s="49" t="str">
        <f t="shared" si="133"/>
        <v/>
      </c>
      <c r="AO71" s="49" t="str">
        <f t="shared" si="133"/>
        <v/>
      </c>
      <c r="AP71" s="49" t="str">
        <f t="shared" si="133"/>
        <v/>
      </c>
      <c r="AQ71" s="49" t="str">
        <f t="shared" si="133"/>
        <v/>
      </c>
      <c r="AR71" s="49" t="str">
        <f t="shared" si="133"/>
        <v/>
      </c>
      <c r="AS71" s="49" t="str">
        <f t="shared" si="133"/>
        <v/>
      </c>
      <c r="AT71" s="49" t="str">
        <f t="shared" si="129"/>
        <v/>
      </c>
      <c r="AU71" s="49" t="str">
        <f t="shared" si="129"/>
        <v/>
      </c>
      <c r="AV71" s="49" t="str">
        <f t="shared" si="129"/>
        <v/>
      </c>
      <c r="AW71" s="49" t="str">
        <f t="shared" si="129"/>
        <v/>
      </c>
      <c r="AX71" s="49" t="str">
        <f t="shared" si="129"/>
        <v/>
      </c>
      <c r="AY71" s="49" t="str">
        <f t="shared" si="129"/>
        <v/>
      </c>
      <c r="AZ71" s="49" t="str">
        <f t="shared" si="129"/>
        <v/>
      </c>
      <c r="BA71" s="49" t="str">
        <f t="shared" si="129"/>
        <v/>
      </c>
      <c r="BB71" s="49" t="str">
        <f t="shared" si="129"/>
        <v/>
      </c>
      <c r="BC71" s="49" t="str">
        <f t="shared" si="129"/>
        <v/>
      </c>
      <c r="BD71" s="49" t="str">
        <f t="shared" si="129"/>
        <v/>
      </c>
      <c r="BE71" s="49" t="str">
        <f t="shared" si="129"/>
        <v/>
      </c>
      <c r="BF71" s="49" t="str">
        <f t="shared" si="129"/>
        <v/>
      </c>
      <c r="BG71" s="49" t="str">
        <f t="shared" si="129"/>
        <v/>
      </c>
      <c r="BH71" s="49" t="str">
        <f t="shared" si="129"/>
        <v/>
      </c>
      <c r="BI71" s="49" t="str">
        <f t="shared" si="130"/>
        <v/>
      </c>
      <c r="BJ71" s="49" t="str">
        <f t="shared" si="130"/>
        <v/>
      </c>
      <c r="BK71" s="49" t="str">
        <f t="shared" si="130"/>
        <v/>
      </c>
      <c r="BL71" s="49" t="str">
        <f t="shared" si="130"/>
        <v/>
      </c>
      <c r="BM71" s="49" t="str">
        <f t="shared" si="130"/>
        <v/>
      </c>
      <c r="BN71" s="49" t="str">
        <f t="shared" si="130"/>
        <v/>
      </c>
      <c r="BO71" s="49" t="str">
        <f t="shared" si="130"/>
        <v/>
      </c>
      <c r="BP71" s="49" t="str">
        <f t="shared" si="130"/>
        <v/>
      </c>
      <c r="BQ71" s="49" t="str">
        <f t="shared" si="130"/>
        <v/>
      </c>
      <c r="BR71" s="49" t="str">
        <f t="shared" si="130"/>
        <v/>
      </c>
      <c r="BS71" s="49" t="str">
        <f t="shared" si="130"/>
        <v/>
      </c>
      <c r="BT71" s="49" t="str">
        <f t="shared" si="130"/>
        <v/>
      </c>
      <c r="BU71" s="49" t="str">
        <f t="shared" si="130"/>
        <v/>
      </c>
      <c r="BV71" s="49" t="str">
        <f t="shared" si="130"/>
        <v/>
      </c>
      <c r="BW71" s="49" t="str">
        <f t="shared" si="130"/>
        <v/>
      </c>
      <c r="BX71" s="49" t="str">
        <f t="shared" ref="BX71:CM86" si="164">IF(ISNONTEXT($AC71),BY71-$AC71,"")</f>
        <v/>
      </c>
      <c r="BY71" s="49" t="str">
        <f t="shared" si="164"/>
        <v/>
      </c>
      <c r="BZ71" s="49" t="str">
        <f t="shared" si="164"/>
        <v/>
      </c>
      <c r="CA71" s="49" t="str">
        <f t="shared" si="164"/>
        <v/>
      </c>
      <c r="CB71" s="49" t="str">
        <f t="shared" si="164"/>
        <v/>
      </c>
      <c r="CC71" s="49" t="str">
        <f t="shared" si="164"/>
        <v/>
      </c>
      <c r="CD71" s="49" t="str">
        <f t="shared" si="164"/>
        <v/>
      </c>
      <c r="CE71" s="49" t="str">
        <f t="shared" si="164"/>
        <v/>
      </c>
      <c r="CF71" s="49" t="str">
        <f t="shared" si="164"/>
        <v/>
      </c>
      <c r="CG71" s="49" t="str">
        <f t="shared" si="164"/>
        <v/>
      </c>
      <c r="CH71" s="49" t="str">
        <f t="shared" si="164"/>
        <v/>
      </c>
      <c r="CI71" s="49" t="str">
        <f t="shared" si="164"/>
        <v/>
      </c>
      <c r="CJ71" s="49" t="str">
        <f t="shared" si="164"/>
        <v/>
      </c>
      <c r="CK71" s="49" t="str">
        <f t="shared" si="164"/>
        <v/>
      </c>
      <c r="CL71" s="49" t="str">
        <f t="shared" si="164"/>
        <v/>
      </c>
      <c r="CM71" s="49" t="str">
        <f t="shared" si="164"/>
        <v/>
      </c>
      <c r="CN71" s="49" t="str">
        <f t="shared" si="131"/>
        <v/>
      </c>
      <c r="CO71" s="49" t="str">
        <f t="shared" si="131"/>
        <v/>
      </c>
      <c r="CP71" s="49" t="str">
        <f t="shared" si="131"/>
        <v/>
      </c>
      <c r="CQ71" s="49" t="str">
        <f t="shared" si="131"/>
        <v/>
      </c>
      <c r="CR71" s="49" t="str">
        <f t="shared" si="131"/>
        <v/>
      </c>
      <c r="CS71" s="49" t="str">
        <f t="shared" si="131"/>
        <v/>
      </c>
      <c r="CT71" s="49" t="str">
        <f t="shared" si="131"/>
        <v/>
      </c>
      <c r="CU71" s="49" t="str">
        <f t="shared" si="131"/>
        <v/>
      </c>
      <c r="CV71" s="49" t="str">
        <f t="shared" si="131"/>
        <v/>
      </c>
      <c r="CW71" s="49" t="str">
        <f t="shared" si="131"/>
        <v/>
      </c>
      <c r="CX71" s="49" t="str">
        <f t="shared" si="131"/>
        <v/>
      </c>
      <c r="CY71" s="49" t="str">
        <f t="shared" si="131"/>
        <v/>
      </c>
      <c r="CZ71" s="49" t="str">
        <f t="shared" si="131"/>
        <v/>
      </c>
      <c r="DA71" s="49" t="str">
        <f t="shared" si="131"/>
        <v/>
      </c>
      <c r="DB71" s="49" t="str">
        <f t="shared" si="131"/>
        <v/>
      </c>
      <c r="DC71" s="49" t="str">
        <f t="shared" ref="DC71:DR86" si="165">IF(ISNONTEXT($AC71),DD71-$AC71,"")</f>
        <v/>
      </c>
      <c r="DD71" s="49" t="str">
        <f t="shared" si="165"/>
        <v/>
      </c>
      <c r="DE71" s="49" t="str">
        <f t="shared" si="165"/>
        <v/>
      </c>
      <c r="DF71" s="49" t="str">
        <f t="shared" si="165"/>
        <v/>
      </c>
      <c r="DG71" s="49" t="str">
        <f t="shared" si="165"/>
        <v/>
      </c>
      <c r="DH71" s="49" t="str">
        <f t="shared" si="165"/>
        <v/>
      </c>
      <c r="DI71" s="49" t="str">
        <f t="shared" si="165"/>
        <v/>
      </c>
      <c r="DJ71" s="49" t="str">
        <f t="shared" si="165"/>
        <v/>
      </c>
      <c r="DK71" s="49" t="str">
        <f t="shared" si="165"/>
        <v/>
      </c>
      <c r="DL71" s="49" t="str">
        <f t="shared" si="165"/>
        <v/>
      </c>
      <c r="DM71" s="49" t="str">
        <f t="shared" si="165"/>
        <v/>
      </c>
      <c r="DN71" s="49" t="str">
        <f t="shared" si="165"/>
        <v/>
      </c>
      <c r="DO71" s="49" t="str">
        <f t="shared" si="165"/>
        <v/>
      </c>
      <c r="DP71" s="49" t="str">
        <f t="shared" si="165"/>
        <v/>
      </c>
      <c r="DQ71" s="49" t="str">
        <f t="shared" si="165"/>
        <v/>
      </c>
      <c r="DR71" s="49" t="str">
        <f t="shared" si="165"/>
        <v/>
      </c>
      <c r="DS71" s="49" t="str">
        <f t="shared" si="132"/>
        <v/>
      </c>
      <c r="DT71" s="49" t="str">
        <f t="shared" ref="DT71:DY71" si="166">IF(ISNONTEXT($AC71),DU71-$AC71,"")</f>
        <v/>
      </c>
      <c r="DU71" s="49" t="str">
        <f t="shared" si="166"/>
        <v/>
      </c>
      <c r="DV71" s="49" t="str">
        <f t="shared" si="166"/>
        <v/>
      </c>
      <c r="DW71" s="49" t="str">
        <f t="shared" si="166"/>
        <v/>
      </c>
      <c r="DX71" s="49" t="str">
        <f t="shared" si="166"/>
        <v/>
      </c>
      <c r="DY71" s="49" t="str">
        <f t="shared" si="166"/>
        <v/>
      </c>
      <c r="DZ71" s="183" t="str">
        <f t="shared" si="161"/>
        <v/>
      </c>
      <c r="EA71" s="49" t="str">
        <f t="shared" si="163"/>
        <v/>
      </c>
      <c r="EB71" s="49" t="str">
        <f t="shared" si="163"/>
        <v/>
      </c>
      <c r="EC71" s="49" t="str">
        <f t="shared" si="163"/>
        <v/>
      </c>
      <c r="ED71" s="49" t="str">
        <f t="shared" si="163"/>
        <v/>
      </c>
      <c r="EE71" s="49" t="str">
        <f t="shared" si="163"/>
        <v/>
      </c>
      <c r="EF71" s="49" t="str">
        <f t="shared" si="163"/>
        <v/>
      </c>
      <c r="EG71" s="49" t="str">
        <f t="shared" si="163"/>
        <v/>
      </c>
      <c r="EH71" s="49" t="str">
        <f t="shared" si="163"/>
        <v/>
      </c>
      <c r="EI71" s="49" t="str">
        <f t="shared" si="163"/>
        <v/>
      </c>
      <c r="EJ71" s="49" t="str">
        <f t="shared" si="163"/>
        <v/>
      </c>
      <c r="EK71" s="49" t="str">
        <f t="shared" si="163"/>
        <v/>
      </c>
      <c r="EL71" s="49" t="str">
        <f t="shared" si="163"/>
        <v/>
      </c>
      <c r="EM71" s="49" t="str">
        <f t="shared" si="163"/>
        <v/>
      </c>
      <c r="EN71" s="49" t="str">
        <f t="shared" si="163"/>
        <v/>
      </c>
      <c r="EO71" s="49" t="str">
        <f t="shared" si="163"/>
        <v/>
      </c>
      <c r="EP71" s="49" t="str">
        <f t="shared" si="162"/>
        <v/>
      </c>
      <c r="EQ71" s="49" t="str">
        <f t="shared" si="126"/>
        <v/>
      </c>
      <c r="ER71" s="49" t="str">
        <f t="shared" si="126"/>
        <v/>
      </c>
      <c r="ES71" s="49" t="str">
        <f t="shared" si="126"/>
        <v/>
      </c>
      <c r="ET71" s="49" t="str">
        <f t="shared" si="126"/>
        <v/>
      </c>
      <c r="EU71" s="49" t="str">
        <f t="shared" si="126"/>
        <v/>
      </c>
      <c r="EV71" s="49" t="str">
        <f t="shared" si="126"/>
        <v/>
      </c>
      <c r="EW71" s="49" t="str">
        <f t="shared" si="126"/>
        <v/>
      </c>
      <c r="EX71" s="49" t="str">
        <f t="shared" si="126"/>
        <v/>
      </c>
      <c r="EY71" s="49" t="str">
        <f t="shared" si="126"/>
        <v/>
      </c>
      <c r="EZ71" s="49" t="str">
        <f t="shared" si="126"/>
        <v/>
      </c>
      <c r="FA71" s="49" t="str">
        <f t="shared" si="126"/>
        <v/>
      </c>
      <c r="FB71" s="49" t="str">
        <f t="shared" si="126"/>
        <v/>
      </c>
      <c r="FC71" s="49" t="str">
        <f t="shared" si="126"/>
        <v/>
      </c>
      <c r="FD71" s="49" t="str">
        <f t="shared" si="126"/>
        <v/>
      </c>
      <c r="FE71" s="49" t="str">
        <f t="shared" si="124"/>
        <v/>
      </c>
      <c r="FF71" s="49" t="str">
        <f t="shared" si="115"/>
        <v/>
      </c>
      <c r="FG71" s="49" t="str">
        <f t="shared" si="115"/>
        <v/>
      </c>
      <c r="FH71" s="49" t="str">
        <f t="shared" si="115"/>
        <v/>
      </c>
      <c r="FI71" s="49" t="str">
        <f t="shared" si="115"/>
        <v/>
      </c>
      <c r="FJ71" s="49" t="str">
        <f t="shared" si="115"/>
        <v/>
      </c>
      <c r="FK71" s="49" t="str">
        <f t="shared" si="115"/>
        <v/>
      </c>
      <c r="FL71" s="49" t="str">
        <f t="shared" si="115"/>
        <v/>
      </c>
      <c r="FM71" s="49" t="str">
        <f t="shared" si="115"/>
        <v/>
      </c>
      <c r="FN71" s="49" t="str">
        <f t="shared" si="115"/>
        <v/>
      </c>
      <c r="FO71" s="49" t="str">
        <f t="shared" si="115"/>
        <v/>
      </c>
      <c r="FP71" s="49" t="str">
        <f t="shared" si="115"/>
        <v/>
      </c>
      <c r="FQ71" s="49" t="str">
        <f t="shared" si="115"/>
        <v/>
      </c>
      <c r="FR71" s="49" t="str">
        <f t="shared" si="115"/>
        <v/>
      </c>
      <c r="FS71" s="49" t="str">
        <f t="shared" si="115"/>
        <v/>
      </c>
      <c r="FT71" s="49" t="str">
        <f t="shared" si="115"/>
        <v/>
      </c>
      <c r="FU71" s="49" t="str">
        <f t="shared" si="115"/>
        <v/>
      </c>
      <c r="FV71" s="49" t="str">
        <f t="shared" si="148"/>
        <v/>
      </c>
      <c r="FW71" s="49" t="str">
        <f t="shared" si="148"/>
        <v/>
      </c>
      <c r="FX71" s="49" t="str">
        <f t="shared" si="148"/>
        <v/>
      </c>
      <c r="FY71" s="49" t="str">
        <f t="shared" si="148"/>
        <v/>
      </c>
      <c r="FZ71" s="49" t="str">
        <f t="shared" si="148"/>
        <v/>
      </c>
      <c r="GA71" s="49" t="str">
        <f t="shared" si="148"/>
        <v/>
      </c>
      <c r="GB71" s="49" t="str">
        <f t="shared" si="148"/>
        <v/>
      </c>
      <c r="GC71" s="49" t="str">
        <f t="shared" si="135"/>
        <v/>
      </c>
      <c r="GD71" s="49" t="str">
        <f t="shared" si="135"/>
        <v/>
      </c>
      <c r="GE71" s="49" t="str">
        <f t="shared" si="135"/>
        <v/>
      </c>
      <c r="GF71" s="49" t="str">
        <f t="shared" si="135"/>
        <v/>
      </c>
      <c r="GG71" s="49" t="str">
        <f t="shared" si="135"/>
        <v/>
      </c>
      <c r="GH71" s="49" t="str">
        <f t="shared" si="135"/>
        <v/>
      </c>
      <c r="GI71" s="49" t="str">
        <f t="shared" si="135"/>
        <v/>
      </c>
      <c r="GJ71" s="49" t="str">
        <f t="shared" si="135"/>
        <v/>
      </c>
      <c r="GK71" s="49" t="str">
        <f t="shared" si="135"/>
        <v/>
      </c>
      <c r="GL71" s="49" t="str">
        <f t="shared" si="135"/>
        <v/>
      </c>
      <c r="GM71" s="49" t="str">
        <f t="shared" si="135"/>
        <v/>
      </c>
      <c r="GN71" s="49" t="str">
        <f t="shared" si="135"/>
        <v/>
      </c>
      <c r="GO71" s="49" t="str">
        <f t="shared" si="135"/>
        <v/>
      </c>
      <c r="GP71" s="49" t="str">
        <f t="shared" si="135"/>
        <v/>
      </c>
      <c r="GQ71" s="49" t="str">
        <f t="shared" si="135"/>
        <v/>
      </c>
      <c r="GR71" s="49" t="str">
        <f t="shared" si="135"/>
        <v/>
      </c>
      <c r="GS71" s="49" t="str">
        <f t="shared" si="136"/>
        <v/>
      </c>
      <c r="GT71" s="49" t="str">
        <f t="shared" si="136"/>
        <v/>
      </c>
      <c r="GU71" s="49" t="str">
        <f t="shared" si="136"/>
        <v/>
      </c>
      <c r="GV71" s="49" t="str">
        <f t="shared" si="136"/>
        <v/>
      </c>
      <c r="GW71" s="49" t="str">
        <f t="shared" si="136"/>
        <v/>
      </c>
      <c r="GX71" s="49" t="str">
        <f t="shared" si="136"/>
        <v/>
      </c>
      <c r="GY71" s="49" t="str">
        <f t="shared" si="136"/>
        <v/>
      </c>
      <c r="GZ71" s="49" t="str">
        <f t="shared" si="136"/>
        <v/>
      </c>
      <c r="HA71" s="49" t="str">
        <f t="shared" si="136"/>
        <v/>
      </c>
      <c r="HB71" s="49" t="str">
        <f t="shared" si="136"/>
        <v/>
      </c>
      <c r="HC71" s="49" t="str">
        <f t="shared" si="136"/>
        <v/>
      </c>
      <c r="HD71" s="49" t="str">
        <f t="shared" si="136"/>
        <v/>
      </c>
      <c r="HE71" s="49" t="str">
        <f t="shared" si="136"/>
        <v/>
      </c>
      <c r="HF71" s="49" t="str">
        <f t="shared" si="136"/>
        <v/>
      </c>
      <c r="HG71" s="49" t="str">
        <f t="shared" si="136"/>
        <v/>
      </c>
      <c r="HH71" s="49" t="str">
        <f t="shared" si="136"/>
        <v/>
      </c>
      <c r="HI71" s="49" t="str">
        <f t="shared" si="137"/>
        <v/>
      </c>
      <c r="HJ71" s="49" t="str">
        <f t="shared" si="137"/>
        <v/>
      </c>
      <c r="HK71" s="49" t="str">
        <f t="shared" si="137"/>
        <v/>
      </c>
      <c r="HL71" s="49" t="str">
        <f t="shared" si="137"/>
        <v/>
      </c>
      <c r="HM71" s="49" t="str">
        <f t="shared" si="107"/>
        <v/>
      </c>
      <c r="HN71" s="49" t="str">
        <f t="shared" si="107"/>
        <v/>
      </c>
      <c r="HO71" s="49" t="str">
        <f t="shared" si="107"/>
        <v/>
      </c>
      <c r="HP71" s="49" t="str">
        <f t="shared" si="75"/>
        <v/>
      </c>
      <c r="HQ71" s="49" t="str">
        <f t="shared" si="75"/>
        <v/>
      </c>
      <c r="HR71" s="49" t="str">
        <f t="shared" si="44"/>
        <v/>
      </c>
      <c r="HS71" s="49" t="str">
        <f t="shared" si="44"/>
        <v/>
      </c>
      <c r="HT71" s="49" t="str">
        <f t="shared" si="44"/>
        <v/>
      </c>
      <c r="HU71" s="49" t="str">
        <f t="shared" si="44"/>
        <v/>
      </c>
      <c r="HV71" s="49" t="str">
        <f t="shared" si="138"/>
        <v/>
      </c>
      <c r="HW71" s="169" t="e">
        <f t="shared" si="102"/>
        <v>#N/A</v>
      </c>
      <c r="HX71" s="169" t="e">
        <f t="shared" si="102"/>
        <v>#N/A</v>
      </c>
      <c r="HY71" s="169" t="e">
        <f t="shared" si="102"/>
        <v>#N/A</v>
      </c>
      <c r="HZ71" s="169" t="e">
        <f t="shared" si="102"/>
        <v>#N/A</v>
      </c>
      <c r="IA71" s="169" t="e">
        <f t="shared" si="134"/>
        <v>#N/A</v>
      </c>
      <c r="IB71" s="169" t="e">
        <f t="shared" si="134"/>
        <v>#N/A</v>
      </c>
      <c r="IC71" s="169" t="e">
        <f t="shared" si="134"/>
        <v>#N/A</v>
      </c>
      <c r="ID71" s="169" t="e">
        <f t="shared" si="134"/>
        <v>#N/A</v>
      </c>
      <c r="IE71" s="169" t="e">
        <f t="shared" si="134"/>
        <v>#N/A</v>
      </c>
      <c r="IF71" s="169" t="e">
        <f t="shared" si="134"/>
        <v>#N/A</v>
      </c>
      <c r="IG71" s="169" t="e">
        <f t="shared" si="134"/>
        <v>#N/A</v>
      </c>
      <c r="IH71" s="169" t="e">
        <f t="shared" si="134"/>
        <v>#N/A</v>
      </c>
      <c r="II71" s="169" t="e">
        <f t="shared" si="134"/>
        <v>#N/A</v>
      </c>
      <c r="IJ71" s="169" t="e">
        <f t="shared" si="134"/>
        <v>#N/A</v>
      </c>
      <c r="IK71" s="169" t="e">
        <f t="shared" si="134"/>
        <v>#N/A</v>
      </c>
      <c r="IL71" s="169" t="e">
        <f t="shared" si="134"/>
        <v>#N/A</v>
      </c>
      <c r="IM71" s="169" t="e">
        <f t="shared" si="134"/>
        <v>#N/A</v>
      </c>
      <c r="IN71" s="169" t="e">
        <f t="shared" si="134"/>
        <v>#N/A</v>
      </c>
      <c r="IO71" s="169" t="e">
        <f t="shared" si="134"/>
        <v>#N/A</v>
      </c>
      <c r="IP71" s="169" t="e">
        <f t="shared" si="139"/>
        <v>#N/A</v>
      </c>
      <c r="IQ71" s="169" t="e">
        <f t="shared" si="139"/>
        <v>#N/A</v>
      </c>
      <c r="IR71" s="169" t="e">
        <f t="shared" si="139"/>
        <v>#N/A</v>
      </c>
      <c r="IS71" s="169" t="e">
        <f t="shared" si="139"/>
        <v>#N/A</v>
      </c>
      <c r="IT71" s="169" t="e">
        <f t="shared" si="139"/>
        <v>#N/A</v>
      </c>
      <c r="IU71" s="169" t="e">
        <f t="shared" si="139"/>
        <v>#N/A</v>
      </c>
      <c r="IV71" s="169" t="e">
        <f t="shared" si="139"/>
        <v>#N/A</v>
      </c>
      <c r="IW71" s="169" t="e">
        <f t="shared" si="139"/>
        <v>#N/A</v>
      </c>
      <c r="IX71" s="169" t="e">
        <f t="shared" si="139"/>
        <v>#N/A</v>
      </c>
      <c r="IY71" s="169" t="e">
        <f t="shared" si="139"/>
        <v>#N/A</v>
      </c>
      <c r="IZ71" s="169" t="e">
        <f t="shared" si="139"/>
        <v>#N/A</v>
      </c>
      <c r="JA71" s="169" t="e">
        <f t="shared" si="139"/>
        <v>#N/A</v>
      </c>
      <c r="JB71" s="169" t="e">
        <f t="shared" si="139"/>
        <v>#N/A</v>
      </c>
      <c r="JC71" s="169" t="e">
        <f t="shared" si="139"/>
        <v>#N/A</v>
      </c>
      <c r="JD71" s="169" t="e">
        <f t="shared" si="139"/>
        <v>#N/A</v>
      </c>
      <c r="JE71" s="169" t="e">
        <f t="shared" si="149"/>
        <v>#N/A</v>
      </c>
      <c r="JF71" s="169" t="e">
        <f t="shared" si="149"/>
        <v>#N/A</v>
      </c>
      <c r="JG71" s="169" t="e">
        <f t="shared" si="149"/>
        <v>#N/A</v>
      </c>
      <c r="JH71" s="169" t="e">
        <f t="shared" si="149"/>
        <v>#N/A</v>
      </c>
      <c r="JI71" s="169" t="e">
        <f t="shared" si="149"/>
        <v>#N/A</v>
      </c>
      <c r="JJ71" s="169" t="e">
        <f t="shared" si="149"/>
        <v>#N/A</v>
      </c>
      <c r="JK71" s="169" t="e">
        <f t="shared" si="149"/>
        <v>#N/A</v>
      </c>
      <c r="JL71" s="169" t="e">
        <f t="shared" si="149"/>
        <v>#N/A</v>
      </c>
      <c r="JM71" s="169" t="e">
        <f t="shared" si="149"/>
        <v>#N/A</v>
      </c>
      <c r="JN71" s="169" t="e">
        <f t="shared" si="149"/>
        <v>#N/A</v>
      </c>
      <c r="JO71" s="169" t="e">
        <f t="shared" si="149"/>
        <v>#N/A</v>
      </c>
      <c r="JP71" s="169" t="e">
        <f t="shared" si="149"/>
        <v>#N/A</v>
      </c>
      <c r="JQ71" s="169" t="e">
        <f t="shared" si="149"/>
        <v>#N/A</v>
      </c>
      <c r="JR71" s="169" t="e">
        <f t="shared" si="149"/>
        <v>#N/A</v>
      </c>
      <c r="JS71" s="169" t="e">
        <f t="shared" si="149"/>
        <v>#N/A</v>
      </c>
      <c r="JT71" s="169" t="e">
        <f t="shared" si="140"/>
        <v>#N/A</v>
      </c>
      <c r="JU71" s="169" t="e">
        <f t="shared" si="140"/>
        <v>#N/A</v>
      </c>
      <c r="JV71" s="169" t="e">
        <f t="shared" si="140"/>
        <v>#N/A</v>
      </c>
      <c r="JW71" s="169" t="e">
        <f t="shared" si="140"/>
        <v>#N/A</v>
      </c>
      <c r="JX71" s="169" t="e">
        <f t="shared" si="140"/>
        <v>#N/A</v>
      </c>
      <c r="JY71" s="169" t="e">
        <f t="shared" si="140"/>
        <v>#N/A</v>
      </c>
      <c r="JZ71" s="169" t="e">
        <f t="shared" si="140"/>
        <v>#N/A</v>
      </c>
      <c r="KA71" s="169" t="e">
        <f t="shared" si="140"/>
        <v>#N/A</v>
      </c>
      <c r="KB71" s="169" t="e">
        <f t="shared" si="140"/>
        <v>#N/A</v>
      </c>
      <c r="KC71" s="169" t="e">
        <f t="shared" si="140"/>
        <v>#N/A</v>
      </c>
      <c r="KD71" s="169" t="e">
        <f t="shared" si="140"/>
        <v>#N/A</v>
      </c>
      <c r="KE71" s="169" t="e">
        <f t="shared" si="140"/>
        <v>#N/A</v>
      </c>
      <c r="KF71" s="169" t="e">
        <f t="shared" si="140"/>
        <v>#N/A</v>
      </c>
      <c r="KG71" s="169" t="e">
        <f t="shared" si="140"/>
        <v>#N/A</v>
      </c>
      <c r="KH71" s="169" t="e">
        <f t="shared" si="140"/>
        <v>#N/A</v>
      </c>
      <c r="KI71" s="169" t="e">
        <f t="shared" si="140"/>
        <v>#N/A</v>
      </c>
      <c r="KJ71" s="169" t="e">
        <f t="shared" si="150"/>
        <v>#N/A</v>
      </c>
      <c r="KK71" s="169" t="e">
        <f t="shared" si="150"/>
        <v>#N/A</v>
      </c>
      <c r="KL71" s="169" t="e">
        <f t="shared" si="150"/>
        <v>#N/A</v>
      </c>
      <c r="KM71" s="169" t="e">
        <f t="shared" si="150"/>
        <v>#N/A</v>
      </c>
      <c r="KN71" s="169" t="e">
        <f t="shared" si="150"/>
        <v>#N/A</v>
      </c>
      <c r="KO71" s="169" t="e">
        <f t="shared" si="150"/>
        <v>#N/A</v>
      </c>
      <c r="KP71" s="169" t="e">
        <f t="shared" si="150"/>
        <v>#N/A</v>
      </c>
      <c r="KQ71" s="169" t="e">
        <f t="shared" si="150"/>
        <v>#N/A</v>
      </c>
      <c r="KR71" s="169" t="e">
        <f t="shared" si="150"/>
        <v>#N/A</v>
      </c>
      <c r="KS71" s="169" t="e">
        <f t="shared" si="150"/>
        <v>#N/A</v>
      </c>
      <c r="KT71" s="169" t="e">
        <f t="shared" si="150"/>
        <v>#N/A</v>
      </c>
      <c r="KU71" s="169" t="e">
        <f t="shared" si="150"/>
        <v>#N/A</v>
      </c>
      <c r="KV71" s="169" t="e">
        <f t="shared" si="150"/>
        <v>#N/A</v>
      </c>
      <c r="KW71" s="169" t="e">
        <f t="shared" si="150"/>
        <v>#N/A</v>
      </c>
      <c r="KX71" s="169" t="e">
        <f t="shared" si="150"/>
        <v>#N/A</v>
      </c>
      <c r="KY71" s="169" t="e">
        <f t="shared" si="150"/>
        <v>#N/A</v>
      </c>
      <c r="KZ71" s="169" t="e">
        <f t="shared" si="141"/>
        <v>#N/A</v>
      </c>
      <c r="LA71" s="169" t="e">
        <f t="shared" si="141"/>
        <v>#N/A</v>
      </c>
      <c r="LB71" s="169" t="e">
        <f t="shared" si="141"/>
        <v>#N/A</v>
      </c>
      <c r="LC71" s="169" t="e">
        <f t="shared" si="141"/>
        <v>#N/A</v>
      </c>
      <c r="LD71" s="169" t="e">
        <f t="shared" si="141"/>
        <v>#N/A</v>
      </c>
      <c r="LE71" s="169" t="e">
        <f t="shared" si="141"/>
        <v>#N/A</v>
      </c>
      <c r="LF71" s="169" t="e">
        <f t="shared" si="141"/>
        <v>#N/A</v>
      </c>
      <c r="LG71" s="169" t="e">
        <f t="shared" si="141"/>
        <v>#N/A</v>
      </c>
      <c r="LH71" s="169" t="e">
        <f t="shared" si="141"/>
        <v>#N/A</v>
      </c>
      <c r="LI71" s="169" t="e">
        <f t="shared" si="141"/>
        <v>#N/A</v>
      </c>
      <c r="LJ71" s="169" t="e">
        <f t="shared" si="141"/>
        <v>#N/A</v>
      </c>
      <c r="LK71" s="169" t="e">
        <f t="shared" si="141"/>
        <v>#N/A</v>
      </c>
      <c r="LL71" s="169" t="e">
        <f t="shared" si="141"/>
        <v>#N/A</v>
      </c>
      <c r="LM71" s="169" t="e">
        <f t="shared" si="141"/>
        <v>#N/A</v>
      </c>
      <c r="LN71" s="169" t="e">
        <f t="shared" si="141"/>
        <v>#N/A</v>
      </c>
      <c r="LO71" s="169" t="e">
        <f t="shared" si="151"/>
        <v>#N/A</v>
      </c>
      <c r="LP71" s="169" t="e">
        <f t="shared" si="151"/>
        <v>#N/A</v>
      </c>
      <c r="LQ71" s="169" t="e">
        <f t="shared" si="152"/>
        <v>#N/A</v>
      </c>
      <c r="LR71" s="169" t="e">
        <f t="shared" si="152"/>
        <v>#N/A</v>
      </c>
      <c r="LS71" s="169" t="e">
        <f t="shared" si="152"/>
        <v>#N/A</v>
      </c>
      <c r="LT71" s="169" t="e">
        <f t="shared" si="152"/>
        <v>#N/A</v>
      </c>
      <c r="LU71" s="169" t="e">
        <f t="shared" si="152"/>
        <v>#N/A</v>
      </c>
      <c r="LV71" s="169" t="e">
        <f t="shared" si="152"/>
        <v>#N/A</v>
      </c>
      <c r="LW71" s="169" t="e">
        <f t="shared" si="152"/>
        <v>#N/A</v>
      </c>
      <c r="LX71" s="169" t="e">
        <f t="shared" si="152"/>
        <v>#N/A</v>
      </c>
      <c r="LY71" s="169" t="e">
        <f t="shared" si="152"/>
        <v>#N/A</v>
      </c>
      <c r="LZ71" s="169" t="e">
        <f t="shared" si="152"/>
        <v>#N/A</v>
      </c>
      <c r="MA71" s="169" t="e">
        <f t="shared" si="152"/>
        <v>#N/A</v>
      </c>
      <c r="MB71" s="169" t="e">
        <f t="shared" si="152"/>
        <v>#N/A</v>
      </c>
      <c r="MC71" s="169" t="e">
        <f t="shared" si="152"/>
        <v>#N/A</v>
      </c>
      <c r="MD71" s="169" t="e">
        <f t="shared" si="152"/>
        <v>#N/A</v>
      </c>
      <c r="ME71" s="169" t="e">
        <f t="shared" si="152"/>
        <v>#N/A</v>
      </c>
      <c r="MF71" s="169" t="e">
        <f t="shared" si="142"/>
        <v>#N/A</v>
      </c>
      <c r="MG71" s="169" t="e">
        <f t="shared" si="142"/>
        <v>#N/A</v>
      </c>
      <c r="MH71" s="169" t="e">
        <f t="shared" si="142"/>
        <v>#N/A</v>
      </c>
      <c r="MI71" s="169" t="e">
        <f t="shared" si="142"/>
        <v>#N/A</v>
      </c>
      <c r="MJ71" s="169" t="e">
        <f t="shared" si="142"/>
        <v>#N/A</v>
      </c>
      <c r="MK71" s="169" t="e">
        <f t="shared" si="142"/>
        <v>#N/A</v>
      </c>
      <c r="ML71" s="169" t="e">
        <f t="shared" si="142"/>
        <v>#N/A</v>
      </c>
      <c r="MM71" s="169" t="e">
        <f t="shared" si="142"/>
        <v>#N/A</v>
      </c>
      <c r="MN71" s="169" t="e">
        <f t="shared" si="142"/>
        <v>#N/A</v>
      </c>
      <c r="MO71" s="169" t="e">
        <f t="shared" si="142"/>
        <v>#N/A</v>
      </c>
      <c r="MP71" s="169" t="e">
        <f t="shared" si="142"/>
        <v>#N/A</v>
      </c>
      <c r="MQ71" s="169" t="e">
        <f t="shared" si="142"/>
        <v>#N/A</v>
      </c>
      <c r="MR71" s="169" t="e">
        <f t="shared" si="142"/>
        <v>#N/A</v>
      </c>
      <c r="MS71" s="169" t="e">
        <f t="shared" si="142"/>
        <v>#N/A</v>
      </c>
      <c r="MT71" s="169" t="e">
        <f t="shared" si="142"/>
        <v>#N/A</v>
      </c>
      <c r="MU71" s="169" t="e">
        <f t="shared" si="142"/>
        <v>#N/A</v>
      </c>
      <c r="MV71" s="169" t="e">
        <f t="shared" si="153"/>
        <v>#N/A</v>
      </c>
      <c r="MW71" s="169" t="e">
        <f t="shared" si="153"/>
        <v>#N/A</v>
      </c>
      <c r="MX71" s="169" t="e">
        <f t="shared" si="153"/>
        <v>#N/A</v>
      </c>
      <c r="MY71" s="169" t="e">
        <f t="shared" si="153"/>
        <v>#N/A</v>
      </c>
      <c r="MZ71" s="169" t="e">
        <f t="shared" si="153"/>
        <v>#N/A</v>
      </c>
      <c r="NA71" s="169" t="e">
        <f t="shared" si="153"/>
        <v>#N/A</v>
      </c>
      <c r="NB71" s="169" t="e">
        <f t="shared" si="153"/>
        <v>#N/A</v>
      </c>
      <c r="NC71" s="169" t="e">
        <f t="shared" si="153"/>
        <v>#N/A</v>
      </c>
      <c r="ND71" s="169" t="e">
        <f t="shared" si="153"/>
        <v>#N/A</v>
      </c>
      <c r="NE71" s="169" t="e">
        <f t="shared" si="153"/>
        <v>#N/A</v>
      </c>
      <c r="NF71" s="169" t="e">
        <f t="shared" si="153"/>
        <v>#N/A</v>
      </c>
      <c r="NG71" s="169" t="e">
        <f t="shared" si="153"/>
        <v>#N/A</v>
      </c>
      <c r="NH71" s="169" t="e">
        <f t="shared" si="153"/>
        <v>#N/A</v>
      </c>
      <c r="NI71" s="169" t="e">
        <f t="shared" si="153"/>
        <v>#N/A</v>
      </c>
      <c r="NJ71" s="169" t="e">
        <f t="shared" si="153"/>
        <v>#N/A</v>
      </c>
      <c r="NK71" s="169" t="e">
        <f t="shared" si="153"/>
        <v>#N/A</v>
      </c>
      <c r="NL71" s="169" t="e">
        <f t="shared" si="143"/>
        <v>#N/A</v>
      </c>
      <c r="NM71" s="169" t="e">
        <f t="shared" si="143"/>
        <v>#N/A</v>
      </c>
      <c r="NN71" s="169" t="e">
        <f t="shared" si="143"/>
        <v>#N/A</v>
      </c>
      <c r="NO71" s="169" t="e">
        <f t="shared" si="143"/>
        <v>#N/A</v>
      </c>
      <c r="NP71" s="169" t="e">
        <f t="shared" si="143"/>
        <v>#N/A</v>
      </c>
      <c r="NQ71" s="169" t="e">
        <f t="shared" si="143"/>
        <v>#N/A</v>
      </c>
      <c r="NR71" s="169" t="e">
        <f t="shared" si="143"/>
        <v>#N/A</v>
      </c>
      <c r="NS71" s="169" t="e">
        <f t="shared" si="143"/>
        <v>#N/A</v>
      </c>
      <c r="NT71" s="169" t="e">
        <f t="shared" si="143"/>
        <v>#N/A</v>
      </c>
      <c r="NU71" s="169" t="e">
        <f t="shared" si="143"/>
        <v>#N/A</v>
      </c>
      <c r="NV71" s="169" t="e">
        <f t="shared" si="143"/>
        <v>#N/A</v>
      </c>
      <c r="NW71" s="169" t="e">
        <f t="shared" si="143"/>
        <v>#N/A</v>
      </c>
      <c r="NX71" s="169" t="e">
        <f t="shared" si="143"/>
        <v>#N/A</v>
      </c>
      <c r="NY71" s="169" t="e">
        <f t="shared" si="143"/>
        <v>#N/A</v>
      </c>
      <c r="NZ71" s="169" t="e">
        <f t="shared" si="143"/>
        <v>#N/A</v>
      </c>
      <c r="OA71" s="169" t="e">
        <f t="shared" si="154"/>
        <v>#N/A</v>
      </c>
      <c r="OB71" s="169" t="e">
        <f t="shared" si="154"/>
        <v>#N/A</v>
      </c>
      <c r="OC71" s="169" t="e">
        <f t="shared" si="155"/>
        <v>#N/A</v>
      </c>
      <c r="OD71" s="169" t="e">
        <f t="shared" si="155"/>
        <v>#N/A</v>
      </c>
      <c r="OE71" s="169" t="e">
        <f t="shared" si="155"/>
        <v>#N/A</v>
      </c>
      <c r="OF71" s="169" t="e">
        <f t="shared" si="155"/>
        <v>#N/A</v>
      </c>
      <c r="OG71" s="169" t="e">
        <f t="shared" si="155"/>
        <v>#N/A</v>
      </c>
      <c r="OH71" s="169" t="e">
        <f t="shared" si="155"/>
        <v>#N/A</v>
      </c>
      <c r="OI71" s="169" t="e">
        <f t="shared" si="155"/>
        <v>#N/A</v>
      </c>
      <c r="OJ71" s="169" t="e">
        <f t="shared" si="155"/>
        <v>#N/A</v>
      </c>
      <c r="OK71" s="169" t="e">
        <f t="shared" si="155"/>
        <v>#N/A</v>
      </c>
      <c r="OL71" s="169" t="e">
        <f t="shared" si="155"/>
        <v>#N/A</v>
      </c>
      <c r="OM71" s="169" t="e">
        <f t="shared" si="155"/>
        <v>#N/A</v>
      </c>
      <c r="ON71" s="169" t="e">
        <f t="shared" si="155"/>
        <v>#N/A</v>
      </c>
      <c r="OO71" s="169" t="e">
        <f t="shared" si="155"/>
        <v>#N/A</v>
      </c>
      <c r="OP71" s="169" t="e">
        <f t="shared" si="155"/>
        <v>#N/A</v>
      </c>
      <c r="OQ71" s="169" t="e">
        <f t="shared" si="155"/>
        <v>#N/A</v>
      </c>
      <c r="OR71" s="169" t="e">
        <f t="shared" si="144"/>
        <v>#N/A</v>
      </c>
      <c r="OS71" s="169" t="e">
        <f t="shared" si="144"/>
        <v>#N/A</v>
      </c>
      <c r="OT71" s="169" t="e">
        <f t="shared" si="144"/>
        <v>#N/A</v>
      </c>
      <c r="OU71" s="169" t="e">
        <f t="shared" si="144"/>
        <v>#N/A</v>
      </c>
      <c r="OV71" s="169" t="e">
        <f t="shared" si="144"/>
        <v>#N/A</v>
      </c>
      <c r="OW71" s="169" t="e">
        <f t="shared" si="144"/>
        <v>#N/A</v>
      </c>
      <c r="OX71" s="169" t="e">
        <f t="shared" si="144"/>
        <v>#N/A</v>
      </c>
      <c r="OY71" s="169" t="e">
        <f t="shared" si="144"/>
        <v>#N/A</v>
      </c>
      <c r="OZ71" s="169" t="e">
        <f t="shared" si="144"/>
        <v>#N/A</v>
      </c>
      <c r="PA71" s="169" t="e">
        <f t="shared" si="144"/>
        <v>#N/A</v>
      </c>
      <c r="PB71" s="169" t="e">
        <f t="shared" si="144"/>
        <v>#N/A</v>
      </c>
      <c r="PC71" s="169" t="e">
        <f t="shared" si="144"/>
        <v>#N/A</v>
      </c>
      <c r="PD71" s="169" t="e">
        <f t="shared" si="144"/>
        <v>#N/A</v>
      </c>
      <c r="PE71" s="169" t="e">
        <f t="shared" si="144"/>
        <v>#N/A</v>
      </c>
      <c r="PF71" s="169" t="e">
        <f t="shared" si="144"/>
        <v>#N/A</v>
      </c>
      <c r="PG71" s="169" t="e">
        <f t="shared" si="144"/>
        <v>#N/A</v>
      </c>
      <c r="PH71" s="169" t="e">
        <f t="shared" si="156"/>
        <v>#N/A</v>
      </c>
      <c r="PI71" s="169" t="e">
        <f t="shared" si="156"/>
        <v>#N/A</v>
      </c>
      <c r="PJ71" s="169" t="e">
        <f t="shared" si="156"/>
        <v>#N/A</v>
      </c>
      <c r="PK71" s="169" t="e">
        <f t="shared" si="156"/>
        <v>#N/A</v>
      </c>
      <c r="PL71" s="169" t="e">
        <f t="shared" si="156"/>
        <v>#N/A</v>
      </c>
      <c r="PM71" s="169" t="e">
        <f t="shared" si="156"/>
        <v>#N/A</v>
      </c>
      <c r="PN71" s="169" t="e">
        <f t="shared" si="156"/>
        <v>#N/A</v>
      </c>
      <c r="PO71" s="169" t="e">
        <f t="shared" si="156"/>
        <v>#N/A</v>
      </c>
    </row>
    <row r="72" spans="1:431" hidden="1" x14ac:dyDescent="0.75">
      <c r="A72" s="390"/>
      <c r="B72" s="396" t="str">
        <f>IF($R72="","",ROUND(_xlfn.NORM.INV(ABS(VLOOKUP($T$1,VLookups!$A$43:$B$44,2,FALSE)-B$2),$N72,$R72),0))</f>
        <v/>
      </c>
      <c r="C72" s="403" t="str">
        <f>IF(OR(D71="",B72=""),"",WORKDAY(C71,B71,$B$109:$B$148))</f>
        <v/>
      </c>
      <c r="D72" s="404" t="str">
        <f>IFERROR(IF(B72="","",WORKDAY(C72,B72-1,$B$109:$B$148)),"")</f>
        <v/>
      </c>
      <c r="E72" s="109"/>
      <c r="F72" s="117"/>
      <c r="G72" s="122" t="str">
        <f t="shared" si="157"/>
        <v/>
      </c>
      <c r="H72" s="95"/>
      <c r="I72" s="122" t="str">
        <f t="shared" si="158"/>
        <v/>
      </c>
      <c r="J72" s="117"/>
      <c r="K72" s="110"/>
      <c r="L72" s="124" t="str">
        <f t="shared" si="145"/>
        <v/>
      </c>
      <c r="M72" s="124" t="str">
        <f t="shared" si="146"/>
        <v/>
      </c>
      <c r="N72" s="73" t="str">
        <f t="shared" si="159"/>
        <v/>
      </c>
      <c r="O72" s="23"/>
      <c r="P72" s="57"/>
      <c r="Q72" s="280"/>
      <c r="R72" s="74" t="str">
        <f>IF(AND(G72&gt;0,H72&gt;0,I72&gt;0),IF(ISBLANK(Q72),IF(ISBLANK(O72),"",(I72-G72)*VLOOKUP(O72,VLookups!$A$4:$B$13,2,FALSE)),Q72),"")</f>
        <v/>
      </c>
      <c r="S72" s="75" t="str">
        <f t="shared" si="147"/>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0"/>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si="133"/>
        <v/>
      </c>
      <c r="AM72" s="49" t="str">
        <f t="shared" si="133"/>
        <v/>
      </c>
      <c r="AN72" s="49" t="str">
        <f t="shared" si="133"/>
        <v/>
      </c>
      <c r="AO72" s="49" t="str">
        <f t="shared" si="133"/>
        <v/>
      </c>
      <c r="AP72" s="49" t="str">
        <f t="shared" si="133"/>
        <v/>
      </c>
      <c r="AQ72" s="49" t="str">
        <f t="shared" si="133"/>
        <v/>
      </c>
      <c r="AR72" s="49" t="str">
        <f t="shared" si="133"/>
        <v/>
      </c>
      <c r="AS72" s="49" t="str">
        <f t="shared" ref="AS72:BH87" si="167">IF(ISNONTEXT($AC72),AT72-$AC72,"")</f>
        <v/>
      </c>
      <c r="AT72" s="49" t="str">
        <f t="shared" si="167"/>
        <v/>
      </c>
      <c r="AU72" s="49" t="str">
        <f t="shared" si="167"/>
        <v/>
      </c>
      <c r="AV72" s="49" t="str">
        <f t="shared" si="167"/>
        <v/>
      </c>
      <c r="AW72" s="49" t="str">
        <f t="shared" si="167"/>
        <v/>
      </c>
      <c r="AX72" s="49" t="str">
        <f t="shared" si="167"/>
        <v/>
      </c>
      <c r="AY72" s="49" t="str">
        <f t="shared" si="167"/>
        <v/>
      </c>
      <c r="AZ72" s="49" t="str">
        <f t="shared" si="167"/>
        <v/>
      </c>
      <c r="BA72" s="49" t="str">
        <f t="shared" si="167"/>
        <v/>
      </c>
      <c r="BB72" s="49" t="str">
        <f t="shared" si="167"/>
        <v/>
      </c>
      <c r="BC72" s="49" t="str">
        <f t="shared" si="167"/>
        <v/>
      </c>
      <c r="BD72" s="49" t="str">
        <f t="shared" si="167"/>
        <v/>
      </c>
      <c r="BE72" s="49" t="str">
        <f t="shared" si="167"/>
        <v/>
      </c>
      <c r="BF72" s="49" t="str">
        <f t="shared" si="167"/>
        <v/>
      </c>
      <c r="BG72" s="49" t="str">
        <f t="shared" si="167"/>
        <v/>
      </c>
      <c r="BH72" s="49" t="str">
        <f t="shared" si="167"/>
        <v/>
      </c>
      <c r="BI72" s="49" t="str">
        <f t="shared" ref="BI72:BX87" si="168">IF(ISNONTEXT($AC72),BJ72-$AC72,"")</f>
        <v/>
      </c>
      <c r="BJ72" s="49" t="str">
        <f t="shared" si="168"/>
        <v/>
      </c>
      <c r="BK72" s="49" t="str">
        <f t="shared" si="168"/>
        <v/>
      </c>
      <c r="BL72" s="49" t="str">
        <f t="shared" si="168"/>
        <v/>
      </c>
      <c r="BM72" s="49" t="str">
        <f t="shared" si="168"/>
        <v/>
      </c>
      <c r="BN72" s="49" t="str">
        <f t="shared" si="168"/>
        <v/>
      </c>
      <c r="BO72" s="49" t="str">
        <f t="shared" si="168"/>
        <v/>
      </c>
      <c r="BP72" s="49" t="str">
        <f t="shared" si="168"/>
        <v/>
      </c>
      <c r="BQ72" s="49" t="str">
        <f t="shared" si="168"/>
        <v/>
      </c>
      <c r="BR72" s="49" t="str">
        <f t="shared" si="168"/>
        <v/>
      </c>
      <c r="BS72" s="49" t="str">
        <f t="shared" si="168"/>
        <v/>
      </c>
      <c r="BT72" s="49" t="str">
        <f t="shared" si="168"/>
        <v/>
      </c>
      <c r="BU72" s="49" t="str">
        <f t="shared" si="168"/>
        <v/>
      </c>
      <c r="BV72" s="49" t="str">
        <f t="shared" si="168"/>
        <v/>
      </c>
      <c r="BW72" s="49" t="str">
        <f t="shared" si="168"/>
        <v/>
      </c>
      <c r="BX72" s="49" t="str">
        <f t="shared" si="168"/>
        <v/>
      </c>
      <c r="BY72" s="49" t="str">
        <f t="shared" si="164"/>
        <v/>
      </c>
      <c r="BZ72" s="49" t="str">
        <f t="shared" si="164"/>
        <v/>
      </c>
      <c r="CA72" s="49" t="str">
        <f t="shared" si="164"/>
        <v/>
      </c>
      <c r="CB72" s="49" t="str">
        <f t="shared" si="164"/>
        <v/>
      </c>
      <c r="CC72" s="49" t="str">
        <f t="shared" si="164"/>
        <v/>
      </c>
      <c r="CD72" s="49" t="str">
        <f t="shared" si="164"/>
        <v/>
      </c>
      <c r="CE72" s="49" t="str">
        <f t="shared" si="164"/>
        <v/>
      </c>
      <c r="CF72" s="49" t="str">
        <f t="shared" si="164"/>
        <v/>
      </c>
      <c r="CG72" s="49" t="str">
        <f t="shared" si="164"/>
        <v/>
      </c>
      <c r="CH72" s="49" t="str">
        <f t="shared" si="164"/>
        <v/>
      </c>
      <c r="CI72" s="49" t="str">
        <f t="shared" si="164"/>
        <v/>
      </c>
      <c r="CJ72" s="49" t="str">
        <f t="shared" si="164"/>
        <v/>
      </c>
      <c r="CK72" s="49" t="str">
        <f t="shared" si="164"/>
        <v/>
      </c>
      <c r="CL72" s="49" t="str">
        <f t="shared" si="164"/>
        <v/>
      </c>
      <c r="CM72" s="49" t="str">
        <f t="shared" si="164"/>
        <v/>
      </c>
      <c r="CN72" s="49" t="str">
        <f t="shared" ref="CN72:DC87" si="169">IF(ISNONTEXT($AC72),CO72-$AC72,"")</f>
        <v/>
      </c>
      <c r="CO72" s="49" t="str">
        <f t="shared" si="169"/>
        <v/>
      </c>
      <c r="CP72" s="49" t="str">
        <f t="shared" si="169"/>
        <v/>
      </c>
      <c r="CQ72" s="49" t="str">
        <f t="shared" si="169"/>
        <v/>
      </c>
      <c r="CR72" s="49" t="str">
        <f t="shared" si="169"/>
        <v/>
      </c>
      <c r="CS72" s="49" t="str">
        <f t="shared" si="169"/>
        <v/>
      </c>
      <c r="CT72" s="49" t="str">
        <f t="shared" si="169"/>
        <v/>
      </c>
      <c r="CU72" s="49" t="str">
        <f t="shared" si="169"/>
        <v/>
      </c>
      <c r="CV72" s="49" t="str">
        <f t="shared" si="169"/>
        <v/>
      </c>
      <c r="CW72" s="49" t="str">
        <f t="shared" si="169"/>
        <v/>
      </c>
      <c r="CX72" s="49" t="str">
        <f t="shared" si="169"/>
        <v/>
      </c>
      <c r="CY72" s="49" t="str">
        <f t="shared" si="169"/>
        <v/>
      </c>
      <c r="CZ72" s="49" t="str">
        <f t="shared" si="169"/>
        <v/>
      </c>
      <c r="DA72" s="49" t="str">
        <f t="shared" si="169"/>
        <v/>
      </c>
      <c r="DB72" s="49" t="str">
        <f t="shared" si="169"/>
        <v/>
      </c>
      <c r="DC72" s="49" t="str">
        <f t="shared" si="169"/>
        <v/>
      </c>
      <c r="DD72" s="49" t="str">
        <f t="shared" si="165"/>
        <v/>
      </c>
      <c r="DE72" s="49" t="str">
        <f t="shared" si="165"/>
        <v/>
      </c>
      <c r="DF72" s="49" t="str">
        <f t="shared" si="165"/>
        <v/>
      </c>
      <c r="DG72" s="49" t="str">
        <f t="shared" si="165"/>
        <v/>
      </c>
      <c r="DH72" s="49" t="str">
        <f t="shared" si="165"/>
        <v/>
      </c>
      <c r="DI72" s="49" t="str">
        <f t="shared" si="165"/>
        <v/>
      </c>
      <c r="DJ72" s="49" t="str">
        <f t="shared" si="165"/>
        <v/>
      </c>
      <c r="DK72" s="49" t="str">
        <f t="shared" si="165"/>
        <v/>
      </c>
      <c r="DL72" s="49" t="str">
        <f t="shared" si="165"/>
        <v/>
      </c>
      <c r="DM72" s="49" t="str">
        <f t="shared" si="165"/>
        <v/>
      </c>
      <c r="DN72" s="49" t="str">
        <f t="shared" si="165"/>
        <v/>
      </c>
      <c r="DO72" s="49" t="str">
        <f t="shared" si="165"/>
        <v/>
      </c>
      <c r="DP72" s="49" t="str">
        <f t="shared" si="165"/>
        <v/>
      </c>
      <c r="DQ72" s="49" t="str">
        <f t="shared" si="165"/>
        <v/>
      </c>
      <c r="DR72" s="49" t="str">
        <f t="shared" si="165"/>
        <v/>
      </c>
      <c r="DS72" s="49" t="str">
        <f t="shared" ref="DS72:DY87" si="170">IF(ISNONTEXT($AC72),DT72-$AC72,"")</f>
        <v/>
      </c>
      <c r="DT72" s="49" t="str">
        <f t="shared" si="170"/>
        <v/>
      </c>
      <c r="DU72" s="49" t="str">
        <f t="shared" si="170"/>
        <v/>
      </c>
      <c r="DV72" s="49" t="str">
        <f t="shared" si="170"/>
        <v/>
      </c>
      <c r="DW72" s="49" t="str">
        <f t="shared" si="170"/>
        <v/>
      </c>
      <c r="DX72" s="49" t="str">
        <f t="shared" si="170"/>
        <v/>
      </c>
      <c r="DY72" s="49" t="str">
        <f t="shared" si="170"/>
        <v/>
      </c>
      <c r="DZ72" s="183" t="str">
        <f t="shared" si="161"/>
        <v/>
      </c>
      <c r="EA72" s="49" t="str">
        <f t="shared" si="163"/>
        <v/>
      </c>
      <c r="EB72" s="49" t="str">
        <f t="shared" si="163"/>
        <v/>
      </c>
      <c r="EC72" s="49" t="str">
        <f t="shared" si="163"/>
        <v/>
      </c>
      <c r="ED72" s="49" t="str">
        <f t="shared" si="163"/>
        <v/>
      </c>
      <c r="EE72" s="49" t="str">
        <f t="shared" si="163"/>
        <v/>
      </c>
      <c r="EF72" s="49" t="str">
        <f t="shared" si="163"/>
        <v/>
      </c>
      <c r="EG72" s="49" t="str">
        <f t="shared" si="163"/>
        <v/>
      </c>
      <c r="EH72" s="49" t="str">
        <f t="shared" si="163"/>
        <v/>
      </c>
      <c r="EI72" s="49" t="str">
        <f t="shared" si="163"/>
        <v/>
      </c>
      <c r="EJ72" s="49" t="str">
        <f t="shared" si="163"/>
        <v/>
      </c>
      <c r="EK72" s="49" t="str">
        <f t="shared" si="163"/>
        <v/>
      </c>
      <c r="EL72" s="49" t="str">
        <f t="shared" si="163"/>
        <v/>
      </c>
      <c r="EM72" s="49" t="str">
        <f t="shared" si="163"/>
        <v/>
      </c>
      <c r="EN72" s="49" t="str">
        <f t="shared" si="163"/>
        <v/>
      </c>
      <c r="EO72" s="49" t="str">
        <f t="shared" si="163"/>
        <v/>
      </c>
      <c r="EP72" s="49" t="str">
        <f t="shared" si="162"/>
        <v/>
      </c>
      <c r="EQ72" s="49" t="str">
        <f t="shared" si="126"/>
        <v/>
      </c>
      <c r="ER72" s="49" t="str">
        <f t="shared" si="126"/>
        <v/>
      </c>
      <c r="ES72" s="49" t="str">
        <f t="shared" si="126"/>
        <v/>
      </c>
      <c r="ET72" s="49" t="str">
        <f t="shared" ref="ET72:FI92" si="171">IF(ISNONTEXT($AC72),ES72+$AC72,"")</f>
        <v/>
      </c>
      <c r="EU72" s="49" t="str">
        <f t="shared" si="171"/>
        <v/>
      </c>
      <c r="EV72" s="49" t="str">
        <f t="shared" si="171"/>
        <v/>
      </c>
      <c r="EW72" s="49" t="str">
        <f t="shared" si="171"/>
        <v/>
      </c>
      <c r="EX72" s="49" t="str">
        <f t="shared" si="171"/>
        <v/>
      </c>
      <c r="EY72" s="49" t="str">
        <f t="shared" si="171"/>
        <v/>
      </c>
      <c r="EZ72" s="49" t="str">
        <f t="shared" si="171"/>
        <v/>
      </c>
      <c r="FA72" s="49" t="str">
        <f t="shared" si="171"/>
        <v/>
      </c>
      <c r="FB72" s="49" t="str">
        <f t="shared" si="171"/>
        <v/>
      </c>
      <c r="FC72" s="49" t="str">
        <f t="shared" si="171"/>
        <v/>
      </c>
      <c r="FD72" s="49" t="str">
        <f t="shared" si="171"/>
        <v/>
      </c>
      <c r="FE72" s="49" t="str">
        <f t="shared" si="124"/>
        <v/>
      </c>
      <c r="FF72" s="49" t="str">
        <f t="shared" si="115"/>
        <v/>
      </c>
      <c r="FG72" s="49" t="str">
        <f t="shared" si="115"/>
        <v/>
      </c>
      <c r="FH72" s="49" t="str">
        <f t="shared" si="115"/>
        <v/>
      </c>
      <c r="FI72" s="49" t="str">
        <f t="shared" si="115"/>
        <v/>
      </c>
      <c r="FJ72" s="49" t="str">
        <f t="shared" si="115"/>
        <v/>
      </c>
      <c r="FK72" s="49" t="str">
        <f t="shared" si="115"/>
        <v/>
      </c>
      <c r="FL72" s="49" t="str">
        <f t="shared" si="115"/>
        <v/>
      </c>
      <c r="FM72" s="49" t="str">
        <f t="shared" si="115"/>
        <v/>
      </c>
      <c r="FN72" s="49" t="str">
        <f t="shared" si="115"/>
        <v/>
      </c>
      <c r="FO72" s="49" t="str">
        <f t="shared" si="115"/>
        <v/>
      </c>
      <c r="FP72" s="49" t="str">
        <f t="shared" si="115"/>
        <v/>
      </c>
      <c r="FQ72" s="49" t="str">
        <f t="shared" si="115"/>
        <v/>
      </c>
      <c r="FR72" s="49" t="str">
        <f t="shared" si="115"/>
        <v/>
      </c>
      <c r="FS72" s="49" t="str">
        <f t="shared" si="115"/>
        <v/>
      </c>
      <c r="FT72" s="49" t="str">
        <f t="shared" si="115"/>
        <v/>
      </c>
      <c r="FU72" s="49" t="str">
        <f t="shared" ref="FU72:GJ103" si="172">IF(ISNONTEXT($AC72),FT72+$AC72,"")</f>
        <v/>
      </c>
      <c r="FV72" s="49" t="str">
        <f t="shared" si="148"/>
        <v/>
      </c>
      <c r="FW72" s="49" t="str">
        <f t="shared" si="148"/>
        <v/>
      </c>
      <c r="FX72" s="49" t="str">
        <f t="shared" si="148"/>
        <v/>
      </c>
      <c r="FY72" s="49" t="str">
        <f t="shared" si="148"/>
        <v/>
      </c>
      <c r="FZ72" s="49" t="str">
        <f t="shared" si="148"/>
        <v/>
      </c>
      <c r="GA72" s="49" t="str">
        <f t="shared" si="148"/>
        <v/>
      </c>
      <c r="GB72" s="49" t="str">
        <f t="shared" si="148"/>
        <v/>
      </c>
      <c r="GC72" s="49" t="str">
        <f t="shared" si="135"/>
        <v/>
      </c>
      <c r="GD72" s="49" t="str">
        <f t="shared" si="135"/>
        <v/>
      </c>
      <c r="GE72" s="49" t="str">
        <f t="shared" si="135"/>
        <v/>
      </c>
      <c r="GF72" s="49" t="str">
        <f t="shared" si="135"/>
        <v/>
      </c>
      <c r="GG72" s="49" t="str">
        <f t="shared" si="135"/>
        <v/>
      </c>
      <c r="GH72" s="49" t="str">
        <f t="shared" si="135"/>
        <v/>
      </c>
      <c r="GI72" s="49" t="str">
        <f t="shared" si="135"/>
        <v/>
      </c>
      <c r="GJ72" s="49" t="str">
        <f t="shared" si="135"/>
        <v/>
      </c>
      <c r="GK72" s="49" t="str">
        <f t="shared" si="135"/>
        <v/>
      </c>
      <c r="GL72" s="49" t="str">
        <f t="shared" si="135"/>
        <v/>
      </c>
      <c r="GM72" s="49" t="str">
        <f t="shared" si="135"/>
        <v/>
      </c>
      <c r="GN72" s="49" t="str">
        <f t="shared" si="135"/>
        <v/>
      </c>
      <c r="GO72" s="49" t="str">
        <f t="shared" si="135"/>
        <v/>
      </c>
      <c r="GP72" s="49" t="str">
        <f t="shared" si="135"/>
        <v/>
      </c>
      <c r="GQ72" s="49" t="str">
        <f t="shared" si="135"/>
        <v/>
      </c>
      <c r="GR72" s="49" t="str">
        <f t="shared" si="135"/>
        <v/>
      </c>
      <c r="GS72" s="49" t="str">
        <f t="shared" si="136"/>
        <v/>
      </c>
      <c r="GT72" s="49" t="str">
        <f t="shared" si="136"/>
        <v/>
      </c>
      <c r="GU72" s="49" t="str">
        <f t="shared" si="136"/>
        <v/>
      </c>
      <c r="GV72" s="49" t="str">
        <f t="shared" si="136"/>
        <v/>
      </c>
      <c r="GW72" s="49" t="str">
        <f t="shared" si="136"/>
        <v/>
      </c>
      <c r="GX72" s="49" t="str">
        <f t="shared" si="136"/>
        <v/>
      </c>
      <c r="GY72" s="49" t="str">
        <f t="shared" si="136"/>
        <v/>
      </c>
      <c r="GZ72" s="49" t="str">
        <f t="shared" si="136"/>
        <v/>
      </c>
      <c r="HA72" s="49" t="str">
        <f t="shared" si="136"/>
        <v/>
      </c>
      <c r="HB72" s="49" t="str">
        <f t="shared" si="136"/>
        <v/>
      </c>
      <c r="HC72" s="49" t="str">
        <f t="shared" si="136"/>
        <v/>
      </c>
      <c r="HD72" s="49" t="str">
        <f t="shared" si="136"/>
        <v/>
      </c>
      <c r="HE72" s="49" t="str">
        <f t="shared" si="136"/>
        <v/>
      </c>
      <c r="HF72" s="49" t="str">
        <f t="shared" si="136"/>
        <v/>
      </c>
      <c r="HG72" s="49" t="str">
        <f t="shared" si="136"/>
        <v/>
      </c>
      <c r="HH72" s="49" t="str">
        <f t="shared" si="136"/>
        <v/>
      </c>
      <c r="HI72" s="49" t="str">
        <f t="shared" si="137"/>
        <v/>
      </c>
      <c r="HJ72" s="49" t="str">
        <f t="shared" si="137"/>
        <v/>
      </c>
      <c r="HK72" s="49" t="str">
        <f t="shared" si="137"/>
        <v/>
      </c>
      <c r="HL72" s="49" t="str">
        <f t="shared" si="137"/>
        <v/>
      </c>
      <c r="HM72" s="49" t="str">
        <f t="shared" si="107"/>
        <v/>
      </c>
      <c r="HN72" s="49" t="str">
        <f t="shared" si="107"/>
        <v/>
      </c>
      <c r="HO72" s="49" t="str">
        <f t="shared" si="107"/>
        <v/>
      </c>
      <c r="HP72" s="49" t="str">
        <f t="shared" si="75"/>
        <v/>
      </c>
      <c r="HQ72" s="49" t="str">
        <f t="shared" si="75"/>
        <v/>
      </c>
      <c r="HR72" s="49" t="str">
        <f t="shared" si="44"/>
        <v/>
      </c>
      <c r="HS72" s="49" t="str">
        <f t="shared" si="44"/>
        <v/>
      </c>
      <c r="HT72" s="49" t="str">
        <f t="shared" si="44"/>
        <v/>
      </c>
      <c r="HU72" s="49" t="str">
        <f t="shared" si="44"/>
        <v/>
      </c>
      <c r="HV72" s="49" t="str">
        <f t="shared" si="138"/>
        <v/>
      </c>
      <c r="HW72" s="169" t="e">
        <f t="shared" si="102"/>
        <v>#N/A</v>
      </c>
      <c r="HX72" s="169" t="e">
        <f t="shared" si="102"/>
        <v>#N/A</v>
      </c>
      <c r="HY72" s="169" t="e">
        <f t="shared" si="102"/>
        <v>#N/A</v>
      </c>
      <c r="HZ72" s="169" t="e">
        <f t="shared" si="102"/>
        <v>#N/A</v>
      </c>
      <c r="IA72" s="169" t="e">
        <f t="shared" si="134"/>
        <v>#N/A</v>
      </c>
      <c r="IB72" s="169" t="e">
        <f t="shared" si="134"/>
        <v>#N/A</v>
      </c>
      <c r="IC72" s="169" t="e">
        <f t="shared" si="134"/>
        <v>#N/A</v>
      </c>
      <c r="ID72" s="169" t="e">
        <f t="shared" si="134"/>
        <v>#N/A</v>
      </c>
      <c r="IE72" s="169" t="e">
        <f t="shared" si="134"/>
        <v>#N/A</v>
      </c>
      <c r="IF72" s="169" t="e">
        <f t="shared" si="134"/>
        <v>#N/A</v>
      </c>
      <c r="IG72" s="169" t="e">
        <f t="shared" si="134"/>
        <v>#N/A</v>
      </c>
      <c r="IH72" s="169" t="e">
        <f t="shared" si="134"/>
        <v>#N/A</v>
      </c>
      <c r="II72" s="169" t="e">
        <f t="shared" si="134"/>
        <v>#N/A</v>
      </c>
      <c r="IJ72" s="169" t="e">
        <f t="shared" si="134"/>
        <v>#N/A</v>
      </c>
      <c r="IK72" s="169" t="e">
        <f t="shared" si="134"/>
        <v>#N/A</v>
      </c>
      <c r="IL72" s="169" t="e">
        <f t="shared" si="134"/>
        <v>#N/A</v>
      </c>
      <c r="IM72" s="169" t="e">
        <f t="shared" si="134"/>
        <v>#N/A</v>
      </c>
      <c r="IN72" s="169" t="e">
        <f t="shared" si="134"/>
        <v>#N/A</v>
      </c>
      <c r="IO72" s="169" t="e">
        <f t="shared" si="134"/>
        <v>#N/A</v>
      </c>
      <c r="IP72" s="169" t="e">
        <f t="shared" si="139"/>
        <v>#N/A</v>
      </c>
      <c r="IQ72" s="169" t="e">
        <f t="shared" si="139"/>
        <v>#N/A</v>
      </c>
      <c r="IR72" s="169" t="e">
        <f t="shared" si="139"/>
        <v>#N/A</v>
      </c>
      <c r="IS72" s="169" t="e">
        <f t="shared" si="139"/>
        <v>#N/A</v>
      </c>
      <c r="IT72" s="169" t="e">
        <f t="shared" si="139"/>
        <v>#N/A</v>
      </c>
      <c r="IU72" s="169" t="e">
        <f t="shared" si="139"/>
        <v>#N/A</v>
      </c>
      <c r="IV72" s="169" t="e">
        <f t="shared" si="139"/>
        <v>#N/A</v>
      </c>
      <c r="IW72" s="169" t="e">
        <f t="shared" si="139"/>
        <v>#N/A</v>
      </c>
      <c r="IX72" s="169" t="e">
        <f t="shared" si="139"/>
        <v>#N/A</v>
      </c>
      <c r="IY72" s="169" t="e">
        <f t="shared" si="139"/>
        <v>#N/A</v>
      </c>
      <c r="IZ72" s="169" t="e">
        <f t="shared" si="139"/>
        <v>#N/A</v>
      </c>
      <c r="JA72" s="169" t="e">
        <f t="shared" si="139"/>
        <v>#N/A</v>
      </c>
      <c r="JB72" s="169" t="e">
        <f t="shared" si="139"/>
        <v>#N/A</v>
      </c>
      <c r="JC72" s="169" t="e">
        <f t="shared" si="139"/>
        <v>#N/A</v>
      </c>
      <c r="JD72" s="169" t="e">
        <f t="shared" si="139"/>
        <v>#N/A</v>
      </c>
      <c r="JE72" s="169" t="e">
        <f t="shared" si="149"/>
        <v>#N/A</v>
      </c>
      <c r="JF72" s="169" t="e">
        <f t="shared" si="149"/>
        <v>#N/A</v>
      </c>
      <c r="JG72" s="169" t="e">
        <f t="shared" si="149"/>
        <v>#N/A</v>
      </c>
      <c r="JH72" s="169" t="e">
        <f t="shared" si="149"/>
        <v>#N/A</v>
      </c>
      <c r="JI72" s="169" t="e">
        <f t="shared" si="149"/>
        <v>#N/A</v>
      </c>
      <c r="JJ72" s="169" t="e">
        <f t="shared" si="149"/>
        <v>#N/A</v>
      </c>
      <c r="JK72" s="169" t="e">
        <f t="shared" si="149"/>
        <v>#N/A</v>
      </c>
      <c r="JL72" s="169" t="e">
        <f t="shared" si="149"/>
        <v>#N/A</v>
      </c>
      <c r="JM72" s="169" t="e">
        <f t="shared" si="149"/>
        <v>#N/A</v>
      </c>
      <c r="JN72" s="169" t="e">
        <f t="shared" si="149"/>
        <v>#N/A</v>
      </c>
      <c r="JO72" s="169" t="e">
        <f t="shared" si="149"/>
        <v>#N/A</v>
      </c>
      <c r="JP72" s="169" t="e">
        <f t="shared" si="149"/>
        <v>#N/A</v>
      </c>
      <c r="JQ72" s="169" t="e">
        <f t="shared" si="149"/>
        <v>#N/A</v>
      </c>
      <c r="JR72" s="169" t="e">
        <f t="shared" si="149"/>
        <v>#N/A</v>
      </c>
      <c r="JS72" s="169" t="e">
        <f t="shared" si="149"/>
        <v>#N/A</v>
      </c>
      <c r="JT72" s="169" t="e">
        <f t="shared" si="140"/>
        <v>#N/A</v>
      </c>
      <c r="JU72" s="169" t="e">
        <f t="shared" si="140"/>
        <v>#N/A</v>
      </c>
      <c r="JV72" s="169" t="e">
        <f t="shared" si="140"/>
        <v>#N/A</v>
      </c>
      <c r="JW72" s="169" t="e">
        <f t="shared" si="140"/>
        <v>#N/A</v>
      </c>
      <c r="JX72" s="169" t="e">
        <f t="shared" si="140"/>
        <v>#N/A</v>
      </c>
      <c r="JY72" s="169" t="e">
        <f t="shared" si="140"/>
        <v>#N/A</v>
      </c>
      <c r="JZ72" s="169" t="e">
        <f t="shared" si="140"/>
        <v>#N/A</v>
      </c>
      <c r="KA72" s="169" t="e">
        <f t="shared" si="140"/>
        <v>#N/A</v>
      </c>
      <c r="KB72" s="169" t="e">
        <f t="shared" si="140"/>
        <v>#N/A</v>
      </c>
      <c r="KC72" s="169" t="e">
        <f t="shared" si="140"/>
        <v>#N/A</v>
      </c>
      <c r="KD72" s="169" t="e">
        <f t="shared" si="140"/>
        <v>#N/A</v>
      </c>
      <c r="KE72" s="169" t="e">
        <f t="shared" si="140"/>
        <v>#N/A</v>
      </c>
      <c r="KF72" s="169" t="e">
        <f t="shared" si="140"/>
        <v>#N/A</v>
      </c>
      <c r="KG72" s="169" t="e">
        <f t="shared" si="140"/>
        <v>#N/A</v>
      </c>
      <c r="KH72" s="169" t="e">
        <f t="shared" si="140"/>
        <v>#N/A</v>
      </c>
      <c r="KI72" s="169" t="e">
        <f t="shared" si="140"/>
        <v>#N/A</v>
      </c>
      <c r="KJ72" s="169" t="e">
        <f t="shared" si="150"/>
        <v>#N/A</v>
      </c>
      <c r="KK72" s="169" t="e">
        <f t="shared" si="150"/>
        <v>#N/A</v>
      </c>
      <c r="KL72" s="169" t="e">
        <f t="shared" si="150"/>
        <v>#N/A</v>
      </c>
      <c r="KM72" s="169" t="e">
        <f t="shared" si="150"/>
        <v>#N/A</v>
      </c>
      <c r="KN72" s="169" t="e">
        <f t="shared" si="150"/>
        <v>#N/A</v>
      </c>
      <c r="KO72" s="169" t="e">
        <f t="shared" si="150"/>
        <v>#N/A</v>
      </c>
      <c r="KP72" s="169" t="e">
        <f t="shared" si="150"/>
        <v>#N/A</v>
      </c>
      <c r="KQ72" s="169" t="e">
        <f t="shared" si="150"/>
        <v>#N/A</v>
      </c>
      <c r="KR72" s="169" t="e">
        <f t="shared" si="150"/>
        <v>#N/A</v>
      </c>
      <c r="KS72" s="169" t="e">
        <f t="shared" si="150"/>
        <v>#N/A</v>
      </c>
      <c r="KT72" s="169" t="e">
        <f t="shared" si="150"/>
        <v>#N/A</v>
      </c>
      <c r="KU72" s="169" t="e">
        <f t="shared" si="150"/>
        <v>#N/A</v>
      </c>
      <c r="KV72" s="169" t="e">
        <f t="shared" si="150"/>
        <v>#N/A</v>
      </c>
      <c r="KW72" s="169" t="e">
        <f t="shared" si="150"/>
        <v>#N/A</v>
      </c>
      <c r="KX72" s="169" t="e">
        <f t="shared" si="150"/>
        <v>#N/A</v>
      </c>
      <c r="KY72" s="169" t="e">
        <f t="shared" si="150"/>
        <v>#N/A</v>
      </c>
      <c r="KZ72" s="169" t="e">
        <f t="shared" si="141"/>
        <v>#N/A</v>
      </c>
      <c r="LA72" s="169" t="e">
        <f t="shared" si="141"/>
        <v>#N/A</v>
      </c>
      <c r="LB72" s="169" t="e">
        <f t="shared" si="141"/>
        <v>#N/A</v>
      </c>
      <c r="LC72" s="169" t="e">
        <f t="shared" si="141"/>
        <v>#N/A</v>
      </c>
      <c r="LD72" s="169" t="e">
        <f t="shared" si="141"/>
        <v>#N/A</v>
      </c>
      <c r="LE72" s="169" t="e">
        <f t="shared" si="141"/>
        <v>#N/A</v>
      </c>
      <c r="LF72" s="169" t="e">
        <f t="shared" si="141"/>
        <v>#N/A</v>
      </c>
      <c r="LG72" s="169" t="e">
        <f t="shared" si="141"/>
        <v>#N/A</v>
      </c>
      <c r="LH72" s="169" t="e">
        <f t="shared" si="141"/>
        <v>#N/A</v>
      </c>
      <c r="LI72" s="169" t="e">
        <f t="shared" si="141"/>
        <v>#N/A</v>
      </c>
      <c r="LJ72" s="169" t="e">
        <f t="shared" si="141"/>
        <v>#N/A</v>
      </c>
      <c r="LK72" s="169" t="e">
        <f t="shared" si="141"/>
        <v>#N/A</v>
      </c>
      <c r="LL72" s="169" t="e">
        <f t="shared" si="141"/>
        <v>#N/A</v>
      </c>
      <c r="LM72" s="169" t="e">
        <f t="shared" si="141"/>
        <v>#N/A</v>
      </c>
      <c r="LN72" s="169" t="e">
        <f t="shared" si="141"/>
        <v>#N/A</v>
      </c>
      <c r="LO72" s="169" t="e">
        <f t="shared" si="151"/>
        <v>#N/A</v>
      </c>
      <c r="LP72" s="169" t="e">
        <f t="shared" si="151"/>
        <v>#N/A</v>
      </c>
      <c r="LQ72" s="169" t="e">
        <f t="shared" si="152"/>
        <v>#N/A</v>
      </c>
      <c r="LR72" s="169" t="e">
        <f t="shared" si="152"/>
        <v>#N/A</v>
      </c>
      <c r="LS72" s="169" t="e">
        <f t="shared" si="152"/>
        <v>#N/A</v>
      </c>
      <c r="LT72" s="169" t="e">
        <f t="shared" si="152"/>
        <v>#N/A</v>
      </c>
      <c r="LU72" s="169" t="e">
        <f t="shared" si="152"/>
        <v>#N/A</v>
      </c>
      <c r="LV72" s="169" t="e">
        <f t="shared" si="152"/>
        <v>#N/A</v>
      </c>
      <c r="LW72" s="169" t="e">
        <f t="shared" si="152"/>
        <v>#N/A</v>
      </c>
      <c r="LX72" s="169" t="e">
        <f t="shared" si="152"/>
        <v>#N/A</v>
      </c>
      <c r="LY72" s="169" t="e">
        <f t="shared" si="152"/>
        <v>#N/A</v>
      </c>
      <c r="LZ72" s="169" t="e">
        <f t="shared" si="152"/>
        <v>#N/A</v>
      </c>
      <c r="MA72" s="169" t="e">
        <f t="shared" si="152"/>
        <v>#N/A</v>
      </c>
      <c r="MB72" s="169" t="e">
        <f t="shared" si="152"/>
        <v>#N/A</v>
      </c>
      <c r="MC72" s="169" t="e">
        <f t="shared" si="152"/>
        <v>#N/A</v>
      </c>
      <c r="MD72" s="169" t="e">
        <f t="shared" si="152"/>
        <v>#N/A</v>
      </c>
      <c r="ME72" s="169" t="e">
        <f t="shared" si="152"/>
        <v>#N/A</v>
      </c>
      <c r="MF72" s="169" t="e">
        <f t="shared" si="142"/>
        <v>#N/A</v>
      </c>
      <c r="MG72" s="169" t="e">
        <f t="shared" si="142"/>
        <v>#N/A</v>
      </c>
      <c r="MH72" s="169" t="e">
        <f t="shared" si="142"/>
        <v>#N/A</v>
      </c>
      <c r="MI72" s="169" t="e">
        <f t="shared" si="142"/>
        <v>#N/A</v>
      </c>
      <c r="MJ72" s="169" t="e">
        <f t="shared" si="142"/>
        <v>#N/A</v>
      </c>
      <c r="MK72" s="169" t="e">
        <f t="shared" si="142"/>
        <v>#N/A</v>
      </c>
      <c r="ML72" s="169" t="e">
        <f t="shared" si="142"/>
        <v>#N/A</v>
      </c>
      <c r="MM72" s="169" t="e">
        <f t="shared" si="142"/>
        <v>#N/A</v>
      </c>
      <c r="MN72" s="169" t="e">
        <f t="shared" si="142"/>
        <v>#N/A</v>
      </c>
      <c r="MO72" s="169" t="e">
        <f t="shared" si="142"/>
        <v>#N/A</v>
      </c>
      <c r="MP72" s="169" t="e">
        <f t="shared" si="142"/>
        <v>#N/A</v>
      </c>
      <c r="MQ72" s="169" t="e">
        <f t="shared" si="142"/>
        <v>#N/A</v>
      </c>
      <c r="MR72" s="169" t="e">
        <f t="shared" si="142"/>
        <v>#N/A</v>
      </c>
      <c r="MS72" s="169" t="e">
        <f t="shared" si="142"/>
        <v>#N/A</v>
      </c>
      <c r="MT72" s="169" t="e">
        <f t="shared" si="142"/>
        <v>#N/A</v>
      </c>
      <c r="MU72" s="169" t="e">
        <f t="shared" si="142"/>
        <v>#N/A</v>
      </c>
      <c r="MV72" s="169" t="e">
        <f t="shared" si="153"/>
        <v>#N/A</v>
      </c>
      <c r="MW72" s="169" t="e">
        <f t="shared" si="153"/>
        <v>#N/A</v>
      </c>
      <c r="MX72" s="169" t="e">
        <f t="shared" si="153"/>
        <v>#N/A</v>
      </c>
      <c r="MY72" s="169" t="e">
        <f t="shared" si="153"/>
        <v>#N/A</v>
      </c>
      <c r="MZ72" s="169" t="e">
        <f t="shared" si="153"/>
        <v>#N/A</v>
      </c>
      <c r="NA72" s="169" t="e">
        <f t="shared" si="153"/>
        <v>#N/A</v>
      </c>
      <c r="NB72" s="169" t="e">
        <f t="shared" si="153"/>
        <v>#N/A</v>
      </c>
      <c r="NC72" s="169" t="e">
        <f t="shared" si="153"/>
        <v>#N/A</v>
      </c>
      <c r="ND72" s="169" t="e">
        <f t="shared" si="153"/>
        <v>#N/A</v>
      </c>
      <c r="NE72" s="169" t="e">
        <f t="shared" si="153"/>
        <v>#N/A</v>
      </c>
      <c r="NF72" s="169" t="e">
        <f t="shared" si="153"/>
        <v>#N/A</v>
      </c>
      <c r="NG72" s="169" t="e">
        <f t="shared" si="153"/>
        <v>#N/A</v>
      </c>
      <c r="NH72" s="169" t="e">
        <f t="shared" si="153"/>
        <v>#N/A</v>
      </c>
      <c r="NI72" s="169" t="e">
        <f t="shared" si="153"/>
        <v>#N/A</v>
      </c>
      <c r="NJ72" s="169" t="e">
        <f t="shared" si="153"/>
        <v>#N/A</v>
      </c>
      <c r="NK72" s="169" t="e">
        <f t="shared" si="153"/>
        <v>#N/A</v>
      </c>
      <c r="NL72" s="169" t="e">
        <f t="shared" si="143"/>
        <v>#N/A</v>
      </c>
      <c r="NM72" s="169" t="e">
        <f t="shared" si="143"/>
        <v>#N/A</v>
      </c>
      <c r="NN72" s="169" t="e">
        <f t="shared" si="143"/>
        <v>#N/A</v>
      </c>
      <c r="NO72" s="169" t="e">
        <f t="shared" si="143"/>
        <v>#N/A</v>
      </c>
      <c r="NP72" s="169" t="e">
        <f t="shared" si="143"/>
        <v>#N/A</v>
      </c>
      <c r="NQ72" s="169" t="e">
        <f t="shared" si="143"/>
        <v>#N/A</v>
      </c>
      <c r="NR72" s="169" t="e">
        <f t="shared" si="143"/>
        <v>#N/A</v>
      </c>
      <c r="NS72" s="169" t="e">
        <f t="shared" si="143"/>
        <v>#N/A</v>
      </c>
      <c r="NT72" s="169" t="e">
        <f t="shared" si="143"/>
        <v>#N/A</v>
      </c>
      <c r="NU72" s="169" t="e">
        <f t="shared" si="143"/>
        <v>#N/A</v>
      </c>
      <c r="NV72" s="169" t="e">
        <f t="shared" si="143"/>
        <v>#N/A</v>
      </c>
      <c r="NW72" s="169" t="e">
        <f t="shared" si="143"/>
        <v>#N/A</v>
      </c>
      <c r="NX72" s="169" t="e">
        <f t="shared" si="143"/>
        <v>#N/A</v>
      </c>
      <c r="NY72" s="169" t="e">
        <f t="shared" si="143"/>
        <v>#N/A</v>
      </c>
      <c r="NZ72" s="169" t="e">
        <f t="shared" si="143"/>
        <v>#N/A</v>
      </c>
      <c r="OA72" s="169" t="e">
        <f t="shared" si="154"/>
        <v>#N/A</v>
      </c>
      <c r="OB72" s="169" t="e">
        <f t="shared" si="154"/>
        <v>#N/A</v>
      </c>
      <c r="OC72" s="169" t="e">
        <f t="shared" si="155"/>
        <v>#N/A</v>
      </c>
      <c r="OD72" s="169" t="e">
        <f t="shared" si="155"/>
        <v>#N/A</v>
      </c>
      <c r="OE72" s="169" t="e">
        <f t="shared" si="155"/>
        <v>#N/A</v>
      </c>
      <c r="OF72" s="169" t="e">
        <f t="shared" si="155"/>
        <v>#N/A</v>
      </c>
      <c r="OG72" s="169" t="e">
        <f t="shared" si="155"/>
        <v>#N/A</v>
      </c>
      <c r="OH72" s="169" t="e">
        <f t="shared" si="155"/>
        <v>#N/A</v>
      </c>
      <c r="OI72" s="169" t="e">
        <f t="shared" si="155"/>
        <v>#N/A</v>
      </c>
      <c r="OJ72" s="169" t="e">
        <f t="shared" si="155"/>
        <v>#N/A</v>
      </c>
      <c r="OK72" s="169" t="e">
        <f t="shared" si="155"/>
        <v>#N/A</v>
      </c>
      <c r="OL72" s="169" t="e">
        <f t="shared" si="155"/>
        <v>#N/A</v>
      </c>
      <c r="OM72" s="169" t="e">
        <f t="shared" si="155"/>
        <v>#N/A</v>
      </c>
      <c r="ON72" s="169" t="e">
        <f t="shared" si="155"/>
        <v>#N/A</v>
      </c>
      <c r="OO72" s="169" t="e">
        <f t="shared" si="155"/>
        <v>#N/A</v>
      </c>
      <c r="OP72" s="169" t="e">
        <f t="shared" si="155"/>
        <v>#N/A</v>
      </c>
      <c r="OQ72" s="169" t="e">
        <f t="shared" si="155"/>
        <v>#N/A</v>
      </c>
      <c r="OR72" s="169" t="e">
        <f t="shared" si="144"/>
        <v>#N/A</v>
      </c>
      <c r="OS72" s="169" t="e">
        <f t="shared" si="144"/>
        <v>#N/A</v>
      </c>
      <c r="OT72" s="169" t="e">
        <f t="shared" si="144"/>
        <v>#N/A</v>
      </c>
      <c r="OU72" s="169" t="e">
        <f t="shared" si="144"/>
        <v>#N/A</v>
      </c>
      <c r="OV72" s="169" t="e">
        <f t="shared" si="144"/>
        <v>#N/A</v>
      </c>
      <c r="OW72" s="169" t="e">
        <f t="shared" si="144"/>
        <v>#N/A</v>
      </c>
      <c r="OX72" s="169" t="e">
        <f t="shared" si="144"/>
        <v>#N/A</v>
      </c>
      <c r="OY72" s="169" t="e">
        <f t="shared" si="144"/>
        <v>#N/A</v>
      </c>
      <c r="OZ72" s="169" t="e">
        <f t="shared" si="144"/>
        <v>#N/A</v>
      </c>
      <c r="PA72" s="169" t="e">
        <f t="shared" si="144"/>
        <v>#N/A</v>
      </c>
      <c r="PB72" s="169" t="e">
        <f t="shared" si="144"/>
        <v>#N/A</v>
      </c>
      <c r="PC72" s="169" t="e">
        <f t="shared" si="144"/>
        <v>#N/A</v>
      </c>
      <c r="PD72" s="169" t="e">
        <f t="shared" si="144"/>
        <v>#N/A</v>
      </c>
      <c r="PE72" s="169" t="e">
        <f t="shared" si="144"/>
        <v>#N/A</v>
      </c>
      <c r="PF72" s="169" t="e">
        <f t="shared" si="144"/>
        <v>#N/A</v>
      </c>
      <c r="PG72" s="169" t="e">
        <f t="shared" si="144"/>
        <v>#N/A</v>
      </c>
      <c r="PH72" s="169" t="e">
        <f t="shared" si="156"/>
        <v>#N/A</v>
      </c>
      <c r="PI72" s="169" t="e">
        <f t="shared" si="156"/>
        <v>#N/A</v>
      </c>
      <c r="PJ72" s="169" t="e">
        <f t="shared" si="156"/>
        <v>#N/A</v>
      </c>
      <c r="PK72" s="169" t="e">
        <f t="shared" si="156"/>
        <v>#N/A</v>
      </c>
      <c r="PL72" s="169" t="e">
        <f t="shared" si="156"/>
        <v>#N/A</v>
      </c>
      <c r="PM72" s="169" t="e">
        <f t="shared" si="156"/>
        <v>#N/A</v>
      </c>
      <c r="PN72" s="169" t="e">
        <f t="shared" si="156"/>
        <v>#N/A</v>
      </c>
      <c r="PO72" s="169" t="e">
        <f t="shared" si="156"/>
        <v>#N/A</v>
      </c>
    </row>
    <row r="73" spans="1:431" hidden="1" x14ac:dyDescent="0.75">
      <c r="A73" s="390"/>
      <c r="B73" s="396" t="str">
        <f>IF($R73="","",ROUND(_xlfn.NORM.INV(ABS(VLOOKUP($T$1,VLookups!$A$43:$B$44,2,FALSE)-B$2),$N73,$R73),0))</f>
        <v/>
      </c>
      <c r="C73" s="403" t="str">
        <f>IF(OR(D72="",B73=""),"",WORKDAY(C72,B72,$B$109:$B$148))</f>
        <v/>
      </c>
      <c r="D73" s="404" t="str">
        <f>IFERROR(IF(B73="","",WORKDAY(C73,B73-1,$B$109:$B$148)),"")</f>
        <v/>
      </c>
      <c r="E73" s="109"/>
      <c r="F73" s="117"/>
      <c r="G73" s="122" t="str">
        <f t="shared" si="157"/>
        <v/>
      </c>
      <c r="H73" s="95"/>
      <c r="I73" s="122" t="str">
        <f t="shared" si="158"/>
        <v/>
      </c>
      <c r="J73" s="117"/>
      <c r="K73" s="110"/>
      <c r="L73" s="124" t="str">
        <f t="shared" si="145"/>
        <v/>
      </c>
      <c r="M73" s="124" t="str">
        <f t="shared" si="146"/>
        <v/>
      </c>
      <c r="N73" s="73" t="str">
        <f t="shared" si="159"/>
        <v/>
      </c>
      <c r="O73" s="23"/>
      <c r="P73" s="57"/>
      <c r="Q73" s="280"/>
      <c r="R73" s="74" t="str">
        <f>IF(AND(G73&gt;0,H73&gt;0,I73&gt;0),IF(ISBLANK(Q73),IF(ISBLANK(O73),"",(I73-G73)*VLOOKUP(O73,VLookups!$A$4:$B$13,2,FALSE)),Q73),"")</f>
        <v/>
      </c>
      <c r="S73" s="75" t="str">
        <f t="shared" si="147"/>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0"/>
        <v/>
      </c>
      <c r="AD73" s="49" t="str">
        <f t="shared" ref="AD73:AS88" si="173">IF(ISNONTEXT($AC73),AE73-$AC73,"")</f>
        <v/>
      </c>
      <c r="AE73" s="49" t="str">
        <f t="shared" si="173"/>
        <v/>
      </c>
      <c r="AF73" s="49" t="str">
        <f t="shared" si="173"/>
        <v/>
      </c>
      <c r="AG73" s="49" t="str">
        <f t="shared" si="173"/>
        <v/>
      </c>
      <c r="AH73" s="49" t="str">
        <f t="shared" si="173"/>
        <v/>
      </c>
      <c r="AI73" s="49" t="str">
        <f t="shared" si="173"/>
        <v/>
      </c>
      <c r="AJ73" s="49" t="str">
        <f t="shared" si="173"/>
        <v/>
      </c>
      <c r="AK73" s="49" t="str">
        <f t="shared" si="173"/>
        <v/>
      </c>
      <c r="AL73" s="49" t="str">
        <f t="shared" si="173"/>
        <v/>
      </c>
      <c r="AM73" s="49" t="str">
        <f t="shared" si="173"/>
        <v/>
      </c>
      <c r="AN73" s="49" t="str">
        <f t="shared" si="173"/>
        <v/>
      </c>
      <c r="AO73" s="49" t="str">
        <f t="shared" si="173"/>
        <v/>
      </c>
      <c r="AP73" s="49" t="str">
        <f t="shared" si="173"/>
        <v/>
      </c>
      <c r="AQ73" s="49" t="str">
        <f t="shared" si="173"/>
        <v/>
      </c>
      <c r="AR73" s="49" t="str">
        <f t="shared" si="173"/>
        <v/>
      </c>
      <c r="AS73" s="49" t="str">
        <f t="shared" si="173"/>
        <v/>
      </c>
      <c r="AT73" s="49" t="str">
        <f t="shared" si="167"/>
        <v/>
      </c>
      <c r="AU73" s="49" t="str">
        <f t="shared" si="167"/>
        <v/>
      </c>
      <c r="AV73" s="49" t="str">
        <f t="shared" si="167"/>
        <v/>
      </c>
      <c r="AW73" s="49" t="str">
        <f t="shared" si="167"/>
        <v/>
      </c>
      <c r="AX73" s="49" t="str">
        <f t="shared" si="167"/>
        <v/>
      </c>
      <c r="AY73" s="49" t="str">
        <f t="shared" si="167"/>
        <v/>
      </c>
      <c r="AZ73" s="49" t="str">
        <f t="shared" si="167"/>
        <v/>
      </c>
      <c r="BA73" s="49" t="str">
        <f t="shared" si="167"/>
        <v/>
      </c>
      <c r="BB73" s="49" t="str">
        <f t="shared" si="167"/>
        <v/>
      </c>
      <c r="BC73" s="49" t="str">
        <f t="shared" si="167"/>
        <v/>
      </c>
      <c r="BD73" s="49" t="str">
        <f t="shared" si="167"/>
        <v/>
      </c>
      <c r="BE73" s="49" t="str">
        <f t="shared" si="167"/>
        <v/>
      </c>
      <c r="BF73" s="49" t="str">
        <f t="shared" si="167"/>
        <v/>
      </c>
      <c r="BG73" s="49" t="str">
        <f t="shared" si="167"/>
        <v/>
      </c>
      <c r="BH73" s="49" t="str">
        <f t="shared" si="167"/>
        <v/>
      </c>
      <c r="BI73" s="49" t="str">
        <f t="shared" si="168"/>
        <v/>
      </c>
      <c r="BJ73" s="49" t="str">
        <f t="shared" si="168"/>
        <v/>
      </c>
      <c r="BK73" s="49" t="str">
        <f t="shared" si="168"/>
        <v/>
      </c>
      <c r="BL73" s="49" t="str">
        <f t="shared" si="168"/>
        <v/>
      </c>
      <c r="BM73" s="49" t="str">
        <f t="shared" si="168"/>
        <v/>
      </c>
      <c r="BN73" s="49" t="str">
        <f t="shared" si="168"/>
        <v/>
      </c>
      <c r="BO73" s="49" t="str">
        <f t="shared" si="168"/>
        <v/>
      </c>
      <c r="BP73" s="49" t="str">
        <f t="shared" si="168"/>
        <v/>
      </c>
      <c r="BQ73" s="49" t="str">
        <f t="shared" si="168"/>
        <v/>
      </c>
      <c r="BR73" s="49" t="str">
        <f t="shared" si="168"/>
        <v/>
      </c>
      <c r="BS73" s="49" t="str">
        <f t="shared" si="168"/>
        <v/>
      </c>
      <c r="BT73" s="49" t="str">
        <f t="shared" si="168"/>
        <v/>
      </c>
      <c r="BU73" s="49" t="str">
        <f t="shared" si="168"/>
        <v/>
      </c>
      <c r="BV73" s="49" t="str">
        <f t="shared" si="168"/>
        <v/>
      </c>
      <c r="BW73" s="49" t="str">
        <f t="shared" si="168"/>
        <v/>
      </c>
      <c r="BX73" s="49" t="str">
        <f t="shared" si="168"/>
        <v/>
      </c>
      <c r="BY73" s="49" t="str">
        <f t="shared" si="164"/>
        <v/>
      </c>
      <c r="BZ73" s="49" t="str">
        <f t="shared" si="164"/>
        <v/>
      </c>
      <c r="CA73" s="49" t="str">
        <f t="shared" si="164"/>
        <v/>
      </c>
      <c r="CB73" s="49" t="str">
        <f t="shared" si="164"/>
        <v/>
      </c>
      <c r="CC73" s="49" t="str">
        <f t="shared" si="164"/>
        <v/>
      </c>
      <c r="CD73" s="49" t="str">
        <f t="shared" si="164"/>
        <v/>
      </c>
      <c r="CE73" s="49" t="str">
        <f t="shared" si="164"/>
        <v/>
      </c>
      <c r="CF73" s="49" t="str">
        <f t="shared" si="164"/>
        <v/>
      </c>
      <c r="CG73" s="49" t="str">
        <f t="shared" si="164"/>
        <v/>
      </c>
      <c r="CH73" s="49" t="str">
        <f t="shared" si="164"/>
        <v/>
      </c>
      <c r="CI73" s="49" t="str">
        <f t="shared" si="164"/>
        <v/>
      </c>
      <c r="CJ73" s="49" t="str">
        <f t="shared" si="164"/>
        <v/>
      </c>
      <c r="CK73" s="49" t="str">
        <f t="shared" si="164"/>
        <v/>
      </c>
      <c r="CL73" s="49" t="str">
        <f t="shared" si="164"/>
        <v/>
      </c>
      <c r="CM73" s="49" t="str">
        <f t="shared" si="164"/>
        <v/>
      </c>
      <c r="CN73" s="49" t="str">
        <f t="shared" si="169"/>
        <v/>
      </c>
      <c r="CO73" s="49" t="str">
        <f t="shared" si="169"/>
        <v/>
      </c>
      <c r="CP73" s="49" t="str">
        <f t="shared" si="169"/>
        <v/>
      </c>
      <c r="CQ73" s="49" t="str">
        <f t="shared" si="169"/>
        <v/>
      </c>
      <c r="CR73" s="49" t="str">
        <f t="shared" si="169"/>
        <v/>
      </c>
      <c r="CS73" s="49" t="str">
        <f t="shared" si="169"/>
        <v/>
      </c>
      <c r="CT73" s="49" t="str">
        <f t="shared" si="169"/>
        <v/>
      </c>
      <c r="CU73" s="49" t="str">
        <f t="shared" si="169"/>
        <v/>
      </c>
      <c r="CV73" s="49" t="str">
        <f t="shared" si="169"/>
        <v/>
      </c>
      <c r="CW73" s="49" t="str">
        <f t="shared" si="169"/>
        <v/>
      </c>
      <c r="CX73" s="49" t="str">
        <f t="shared" si="169"/>
        <v/>
      </c>
      <c r="CY73" s="49" t="str">
        <f t="shared" si="169"/>
        <v/>
      </c>
      <c r="CZ73" s="49" t="str">
        <f t="shared" si="169"/>
        <v/>
      </c>
      <c r="DA73" s="49" t="str">
        <f t="shared" si="169"/>
        <v/>
      </c>
      <c r="DB73" s="49" t="str">
        <f t="shared" si="169"/>
        <v/>
      </c>
      <c r="DC73" s="49" t="str">
        <f t="shared" si="169"/>
        <v/>
      </c>
      <c r="DD73" s="49" t="str">
        <f t="shared" si="165"/>
        <v/>
      </c>
      <c r="DE73" s="49" t="str">
        <f t="shared" si="165"/>
        <v/>
      </c>
      <c r="DF73" s="49" t="str">
        <f t="shared" si="165"/>
        <v/>
      </c>
      <c r="DG73" s="49" t="str">
        <f t="shared" si="165"/>
        <v/>
      </c>
      <c r="DH73" s="49" t="str">
        <f t="shared" si="165"/>
        <v/>
      </c>
      <c r="DI73" s="49" t="str">
        <f t="shared" si="165"/>
        <v/>
      </c>
      <c r="DJ73" s="49" t="str">
        <f t="shared" si="165"/>
        <v/>
      </c>
      <c r="DK73" s="49" t="str">
        <f t="shared" si="165"/>
        <v/>
      </c>
      <c r="DL73" s="49" t="str">
        <f t="shared" si="165"/>
        <v/>
      </c>
      <c r="DM73" s="49" t="str">
        <f t="shared" si="165"/>
        <v/>
      </c>
      <c r="DN73" s="49" t="str">
        <f t="shared" si="165"/>
        <v/>
      </c>
      <c r="DO73" s="49" t="str">
        <f t="shared" si="165"/>
        <v/>
      </c>
      <c r="DP73" s="49" t="str">
        <f t="shared" si="165"/>
        <v/>
      </c>
      <c r="DQ73" s="49" t="str">
        <f t="shared" si="165"/>
        <v/>
      </c>
      <c r="DR73" s="49" t="str">
        <f t="shared" si="165"/>
        <v/>
      </c>
      <c r="DS73" s="49" t="str">
        <f t="shared" si="170"/>
        <v/>
      </c>
      <c r="DT73" s="49" t="str">
        <f t="shared" si="170"/>
        <v/>
      </c>
      <c r="DU73" s="49" t="str">
        <f t="shared" si="170"/>
        <v/>
      </c>
      <c r="DV73" s="49" t="str">
        <f t="shared" si="170"/>
        <v/>
      </c>
      <c r="DW73" s="49" t="str">
        <f t="shared" si="170"/>
        <v/>
      </c>
      <c r="DX73" s="49" t="str">
        <f t="shared" si="170"/>
        <v/>
      </c>
      <c r="DY73" s="49" t="str">
        <f t="shared" si="170"/>
        <v/>
      </c>
      <c r="DZ73" s="183" t="str">
        <f t="shared" si="161"/>
        <v/>
      </c>
      <c r="EA73" s="49" t="str">
        <f t="shared" si="163"/>
        <v/>
      </c>
      <c r="EB73" s="49" t="str">
        <f t="shared" si="163"/>
        <v/>
      </c>
      <c r="EC73" s="49" t="str">
        <f t="shared" si="163"/>
        <v/>
      </c>
      <c r="ED73" s="49" t="str">
        <f t="shared" si="163"/>
        <v/>
      </c>
      <c r="EE73" s="49" t="str">
        <f t="shared" si="163"/>
        <v/>
      </c>
      <c r="EF73" s="49" t="str">
        <f t="shared" si="163"/>
        <v/>
      </c>
      <c r="EG73" s="49" t="str">
        <f t="shared" si="163"/>
        <v/>
      </c>
      <c r="EH73" s="49" t="str">
        <f t="shared" si="163"/>
        <v/>
      </c>
      <c r="EI73" s="49" t="str">
        <f t="shared" si="163"/>
        <v/>
      </c>
      <c r="EJ73" s="49" t="str">
        <f t="shared" si="163"/>
        <v/>
      </c>
      <c r="EK73" s="49" t="str">
        <f t="shared" si="163"/>
        <v/>
      </c>
      <c r="EL73" s="49" t="str">
        <f t="shared" si="163"/>
        <v/>
      </c>
      <c r="EM73" s="49" t="str">
        <f t="shared" si="163"/>
        <v/>
      </c>
      <c r="EN73" s="49" t="str">
        <f t="shared" si="163"/>
        <v/>
      </c>
      <c r="EO73" s="49" t="str">
        <f t="shared" si="163"/>
        <v/>
      </c>
      <c r="EP73" s="49" t="str">
        <f t="shared" si="162"/>
        <v/>
      </c>
      <c r="EQ73" s="49" t="str">
        <f t="shared" si="162"/>
        <v/>
      </c>
      <c r="ER73" s="49" t="str">
        <f t="shared" si="162"/>
        <v/>
      </c>
      <c r="ES73" s="49" t="str">
        <f t="shared" si="162"/>
        <v/>
      </c>
      <c r="ET73" s="49" t="str">
        <f t="shared" si="171"/>
        <v/>
      </c>
      <c r="EU73" s="49" t="str">
        <f t="shared" si="171"/>
        <v/>
      </c>
      <c r="EV73" s="49" t="str">
        <f t="shared" si="171"/>
        <v/>
      </c>
      <c r="EW73" s="49" t="str">
        <f t="shared" si="171"/>
        <v/>
      </c>
      <c r="EX73" s="49" t="str">
        <f t="shared" si="171"/>
        <v/>
      </c>
      <c r="EY73" s="49" t="str">
        <f t="shared" si="171"/>
        <v/>
      </c>
      <c r="EZ73" s="49" t="str">
        <f t="shared" si="171"/>
        <v/>
      </c>
      <c r="FA73" s="49" t="str">
        <f t="shared" si="171"/>
        <v/>
      </c>
      <c r="FB73" s="49" t="str">
        <f t="shared" si="171"/>
        <v/>
      </c>
      <c r="FC73" s="49" t="str">
        <f t="shared" si="171"/>
        <v/>
      </c>
      <c r="FD73" s="49" t="str">
        <f t="shared" si="171"/>
        <v/>
      </c>
      <c r="FE73" s="49" t="str">
        <f t="shared" si="124"/>
        <v/>
      </c>
      <c r="FF73" s="49" t="str">
        <f t="shared" si="124"/>
        <v/>
      </c>
      <c r="FG73" s="49" t="str">
        <f t="shared" si="124"/>
        <v/>
      </c>
      <c r="FH73" s="49" t="str">
        <f t="shared" si="124"/>
        <v/>
      </c>
      <c r="FI73" s="49" t="str">
        <f t="shared" si="124"/>
        <v/>
      </c>
      <c r="FJ73" s="49" t="str">
        <f t="shared" si="124"/>
        <v/>
      </c>
      <c r="FK73" s="49" t="str">
        <f t="shared" si="124"/>
        <v/>
      </c>
      <c r="FL73" s="49" t="str">
        <f t="shared" si="124"/>
        <v/>
      </c>
      <c r="FM73" s="49" t="str">
        <f t="shared" si="124"/>
        <v/>
      </c>
      <c r="FN73" s="49" t="str">
        <f t="shared" si="124"/>
        <v/>
      </c>
      <c r="FO73" s="49" t="str">
        <f t="shared" si="124"/>
        <v/>
      </c>
      <c r="FP73" s="49" t="str">
        <f t="shared" si="124"/>
        <v/>
      </c>
      <c r="FQ73" s="49" t="str">
        <f t="shared" si="124"/>
        <v/>
      </c>
      <c r="FR73" s="49" t="str">
        <f t="shared" si="124"/>
        <v/>
      </c>
      <c r="FS73" s="49" t="str">
        <f t="shared" si="124"/>
        <v/>
      </c>
      <c r="FT73" s="49" t="str">
        <f t="shared" si="124"/>
        <v/>
      </c>
      <c r="FU73" s="49" t="str">
        <f t="shared" si="172"/>
        <v/>
      </c>
      <c r="FV73" s="49" t="str">
        <f t="shared" si="148"/>
        <v/>
      </c>
      <c r="FW73" s="49" t="str">
        <f t="shared" si="148"/>
        <v/>
      </c>
      <c r="FX73" s="49" t="str">
        <f t="shared" si="148"/>
        <v/>
      </c>
      <c r="FY73" s="49" t="str">
        <f t="shared" si="148"/>
        <v/>
      </c>
      <c r="FZ73" s="49" t="str">
        <f t="shared" si="148"/>
        <v/>
      </c>
      <c r="GA73" s="49" t="str">
        <f t="shared" si="148"/>
        <v/>
      </c>
      <c r="GB73" s="49" t="str">
        <f t="shared" si="148"/>
        <v/>
      </c>
      <c r="GC73" s="49" t="str">
        <f t="shared" si="135"/>
        <v/>
      </c>
      <c r="GD73" s="49" t="str">
        <f t="shared" si="135"/>
        <v/>
      </c>
      <c r="GE73" s="49" t="str">
        <f t="shared" si="135"/>
        <v/>
      </c>
      <c r="GF73" s="49" t="str">
        <f t="shared" si="135"/>
        <v/>
      </c>
      <c r="GG73" s="49" t="str">
        <f t="shared" si="135"/>
        <v/>
      </c>
      <c r="GH73" s="49" t="str">
        <f t="shared" si="135"/>
        <v/>
      </c>
      <c r="GI73" s="49" t="str">
        <f t="shared" si="135"/>
        <v/>
      </c>
      <c r="GJ73" s="49" t="str">
        <f t="shared" si="135"/>
        <v/>
      </c>
      <c r="GK73" s="49" t="str">
        <f t="shared" si="135"/>
        <v/>
      </c>
      <c r="GL73" s="49" t="str">
        <f t="shared" si="135"/>
        <v/>
      </c>
      <c r="GM73" s="49" t="str">
        <f t="shared" si="135"/>
        <v/>
      </c>
      <c r="GN73" s="49" t="str">
        <f t="shared" si="135"/>
        <v/>
      </c>
      <c r="GO73" s="49" t="str">
        <f t="shared" si="135"/>
        <v/>
      </c>
      <c r="GP73" s="49" t="str">
        <f t="shared" si="135"/>
        <v/>
      </c>
      <c r="GQ73" s="49" t="str">
        <f t="shared" si="135"/>
        <v/>
      </c>
      <c r="GR73" s="49" t="str">
        <f t="shared" si="135"/>
        <v/>
      </c>
      <c r="GS73" s="49" t="str">
        <f t="shared" si="136"/>
        <v/>
      </c>
      <c r="GT73" s="49" t="str">
        <f t="shared" si="136"/>
        <v/>
      </c>
      <c r="GU73" s="49" t="str">
        <f t="shared" si="136"/>
        <v/>
      </c>
      <c r="GV73" s="49" t="str">
        <f t="shared" si="136"/>
        <v/>
      </c>
      <c r="GW73" s="49" t="str">
        <f t="shared" si="136"/>
        <v/>
      </c>
      <c r="GX73" s="49" t="str">
        <f t="shared" si="136"/>
        <v/>
      </c>
      <c r="GY73" s="49" t="str">
        <f t="shared" si="136"/>
        <v/>
      </c>
      <c r="GZ73" s="49" t="str">
        <f t="shared" si="136"/>
        <v/>
      </c>
      <c r="HA73" s="49" t="str">
        <f t="shared" si="136"/>
        <v/>
      </c>
      <c r="HB73" s="49" t="str">
        <f t="shared" si="136"/>
        <v/>
      </c>
      <c r="HC73" s="49" t="str">
        <f t="shared" si="136"/>
        <v/>
      </c>
      <c r="HD73" s="49" t="str">
        <f t="shared" si="136"/>
        <v/>
      </c>
      <c r="HE73" s="49" t="str">
        <f t="shared" si="136"/>
        <v/>
      </c>
      <c r="HF73" s="49" t="str">
        <f t="shared" si="136"/>
        <v/>
      </c>
      <c r="HG73" s="49" t="str">
        <f t="shared" si="136"/>
        <v/>
      </c>
      <c r="HH73" s="49" t="str">
        <f t="shared" si="136"/>
        <v/>
      </c>
      <c r="HI73" s="49" t="str">
        <f t="shared" si="137"/>
        <v/>
      </c>
      <c r="HJ73" s="49" t="str">
        <f t="shared" si="137"/>
        <v/>
      </c>
      <c r="HK73" s="49" t="str">
        <f t="shared" si="137"/>
        <v/>
      </c>
      <c r="HL73" s="49" t="str">
        <f t="shared" si="137"/>
        <v/>
      </c>
      <c r="HM73" s="49" t="str">
        <f t="shared" si="107"/>
        <v/>
      </c>
      <c r="HN73" s="49" t="str">
        <f t="shared" si="107"/>
        <v/>
      </c>
      <c r="HO73" s="49" t="str">
        <f t="shared" si="107"/>
        <v/>
      </c>
      <c r="HP73" s="49" t="str">
        <f t="shared" si="75"/>
        <v/>
      </c>
      <c r="HQ73" s="49" t="str">
        <f t="shared" si="75"/>
        <v/>
      </c>
      <c r="HR73" s="49" t="str">
        <f t="shared" si="44"/>
        <v/>
      </c>
      <c r="HS73" s="49" t="str">
        <f t="shared" si="44"/>
        <v/>
      </c>
      <c r="HT73" s="49" t="str">
        <f t="shared" si="44"/>
        <v/>
      </c>
      <c r="HU73" s="49" t="str">
        <f t="shared" si="44"/>
        <v/>
      </c>
      <c r="HV73" s="49" t="str">
        <f t="shared" si="138"/>
        <v/>
      </c>
      <c r="HW73" s="169" t="e">
        <f t="shared" si="102"/>
        <v>#N/A</v>
      </c>
      <c r="HX73" s="169" t="e">
        <f t="shared" si="102"/>
        <v>#N/A</v>
      </c>
      <c r="HY73" s="169" t="e">
        <f t="shared" si="102"/>
        <v>#N/A</v>
      </c>
      <c r="HZ73" s="169" t="e">
        <f t="shared" si="102"/>
        <v>#N/A</v>
      </c>
      <c r="IA73" s="169" t="e">
        <f t="shared" si="134"/>
        <v>#N/A</v>
      </c>
      <c r="IB73" s="169" t="e">
        <f t="shared" si="134"/>
        <v>#N/A</v>
      </c>
      <c r="IC73" s="169" t="e">
        <f t="shared" si="134"/>
        <v>#N/A</v>
      </c>
      <c r="ID73" s="169" t="e">
        <f t="shared" si="134"/>
        <v>#N/A</v>
      </c>
      <c r="IE73" s="169" t="e">
        <f t="shared" si="134"/>
        <v>#N/A</v>
      </c>
      <c r="IF73" s="169" t="e">
        <f t="shared" si="134"/>
        <v>#N/A</v>
      </c>
      <c r="IG73" s="169" t="e">
        <f t="shared" si="134"/>
        <v>#N/A</v>
      </c>
      <c r="IH73" s="169" t="e">
        <f t="shared" si="134"/>
        <v>#N/A</v>
      </c>
      <c r="II73" s="169" t="e">
        <f t="shared" si="134"/>
        <v>#N/A</v>
      </c>
      <c r="IJ73" s="169" t="e">
        <f t="shared" si="134"/>
        <v>#N/A</v>
      </c>
      <c r="IK73" s="169" t="e">
        <f t="shared" si="134"/>
        <v>#N/A</v>
      </c>
      <c r="IL73" s="169" t="e">
        <f t="shared" si="134"/>
        <v>#N/A</v>
      </c>
      <c r="IM73" s="169" t="e">
        <f t="shared" si="134"/>
        <v>#N/A</v>
      </c>
      <c r="IN73" s="169" t="e">
        <f t="shared" si="134"/>
        <v>#N/A</v>
      </c>
      <c r="IO73" s="169" t="e">
        <f t="shared" si="134"/>
        <v>#N/A</v>
      </c>
      <c r="IP73" s="169" t="e">
        <f t="shared" si="139"/>
        <v>#N/A</v>
      </c>
      <c r="IQ73" s="169" t="e">
        <f t="shared" si="139"/>
        <v>#N/A</v>
      </c>
      <c r="IR73" s="169" t="e">
        <f t="shared" si="139"/>
        <v>#N/A</v>
      </c>
      <c r="IS73" s="169" t="e">
        <f t="shared" si="139"/>
        <v>#N/A</v>
      </c>
      <c r="IT73" s="169" t="e">
        <f t="shared" si="139"/>
        <v>#N/A</v>
      </c>
      <c r="IU73" s="169" t="e">
        <f t="shared" si="139"/>
        <v>#N/A</v>
      </c>
      <c r="IV73" s="169" t="e">
        <f t="shared" si="139"/>
        <v>#N/A</v>
      </c>
      <c r="IW73" s="169" t="e">
        <f t="shared" si="139"/>
        <v>#N/A</v>
      </c>
      <c r="IX73" s="169" t="e">
        <f t="shared" si="139"/>
        <v>#N/A</v>
      </c>
      <c r="IY73" s="169" t="e">
        <f t="shared" si="139"/>
        <v>#N/A</v>
      </c>
      <c r="IZ73" s="169" t="e">
        <f t="shared" si="139"/>
        <v>#N/A</v>
      </c>
      <c r="JA73" s="169" t="e">
        <f t="shared" si="139"/>
        <v>#N/A</v>
      </c>
      <c r="JB73" s="169" t="e">
        <f t="shared" si="139"/>
        <v>#N/A</v>
      </c>
      <c r="JC73" s="169" t="e">
        <f t="shared" si="139"/>
        <v>#N/A</v>
      </c>
      <c r="JD73" s="169" t="e">
        <f t="shared" si="139"/>
        <v>#N/A</v>
      </c>
      <c r="JE73" s="169" t="e">
        <f t="shared" si="149"/>
        <v>#N/A</v>
      </c>
      <c r="JF73" s="169" t="e">
        <f t="shared" si="149"/>
        <v>#N/A</v>
      </c>
      <c r="JG73" s="169" t="e">
        <f t="shared" si="149"/>
        <v>#N/A</v>
      </c>
      <c r="JH73" s="169" t="e">
        <f t="shared" si="149"/>
        <v>#N/A</v>
      </c>
      <c r="JI73" s="169" t="e">
        <f t="shared" si="149"/>
        <v>#N/A</v>
      </c>
      <c r="JJ73" s="169" t="e">
        <f t="shared" si="149"/>
        <v>#N/A</v>
      </c>
      <c r="JK73" s="169" t="e">
        <f t="shared" si="149"/>
        <v>#N/A</v>
      </c>
      <c r="JL73" s="169" t="e">
        <f t="shared" si="149"/>
        <v>#N/A</v>
      </c>
      <c r="JM73" s="169" t="e">
        <f t="shared" si="149"/>
        <v>#N/A</v>
      </c>
      <c r="JN73" s="169" t="e">
        <f t="shared" si="149"/>
        <v>#N/A</v>
      </c>
      <c r="JO73" s="169" t="e">
        <f t="shared" si="149"/>
        <v>#N/A</v>
      </c>
      <c r="JP73" s="169" t="e">
        <f t="shared" si="149"/>
        <v>#N/A</v>
      </c>
      <c r="JQ73" s="169" t="e">
        <f t="shared" si="149"/>
        <v>#N/A</v>
      </c>
      <c r="JR73" s="169" t="e">
        <f t="shared" si="149"/>
        <v>#N/A</v>
      </c>
      <c r="JS73" s="169" t="e">
        <f t="shared" si="149"/>
        <v>#N/A</v>
      </c>
      <c r="JT73" s="169" t="e">
        <f t="shared" si="140"/>
        <v>#N/A</v>
      </c>
      <c r="JU73" s="169" t="e">
        <f t="shared" si="140"/>
        <v>#N/A</v>
      </c>
      <c r="JV73" s="169" t="e">
        <f t="shared" si="140"/>
        <v>#N/A</v>
      </c>
      <c r="JW73" s="169" t="e">
        <f t="shared" si="140"/>
        <v>#N/A</v>
      </c>
      <c r="JX73" s="169" t="e">
        <f t="shared" si="140"/>
        <v>#N/A</v>
      </c>
      <c r="JY73" s="169" t="e">
        <f t="shared" si="140"/>
        <v>#N/A</v>
      </c>
      <c r="JZ73" s="169" t="e">
        <f t="shared" si="140"/>
        <v>#N/A</v>
      </c>
      <c r="KA73" s="169" t="e">
        <f t="shared" si="140"/>
        <v>#N/A</v>
      </c>
      <c r="KB73" s="169" t="e">
        <f t="shared" si="140"/>
        <v>#N/A</v>
      </c>
      <c r="KC73" s="169" t="e">
        <f t="shared" si="140"/>
        <v>#N/A</v>
      </c>
      <c r="KD73" s="169" t="e">
        <f t="shared" si="140"/>
        <v>#N/A</v>
      </c>
      <c r="KE73" s="169" t="e">
        <f t="shared" si="140"/>
        <v>#N/A</v>
      </c>
      <c r="KF73" s="169" t="e">
        <f t="shared" si="140"/>
        <v>#N/A</v>
      </c>
      <c r="KG73" s="169" t="e">
        <f t="shared" si="140"/>
        <v>#N/A</v>
      </c>
      <c r="KH73" s="169" t="e">
        <f t="shared" si="140"/>
        <v>#N/A</v>
      </c>
      <c r="KI73" s="169" t="e">
        <f t="shared" si="140"/>
        <v>#N/A</v>
      </c>
      <c r="KJ73" s="169" t="e">
        <f t="shared" si="150"/>
        <v>#N/A</v>
      </c>
      <c r="KK73" s="169" t="e">
        <f t="shared" si="150"/>
        <v>#N/A</v>
      </c>
      <c r="KL73" s="169" t="e">
        <f t="shared" si="150"/>
        <v>#N/A</v>
      </c>
      <c r="KM73" s="169" t="e">
        <f t="shared" si="150"/>
        <v>#N/A</v>
      </c>
      <c r="KN73" s="169" t="e">
        <f t="shared" si="150"/>
        <v>#N/A</v>
      </c>
      <c r="KO73" s="169" t="e">
        <f t="shared" si="150"/>
        <v>#N/A</v>
      </c>
      <c r="KP73" s="169" t="e">
        <f t="shared" si="150"/>
        <v>#N/A</v>
      </c>
      <c r="KQ73" s="169" t="e">
        <f t="shared" si="150"/>
        <v>#N/A</v>
      </c>
      <c r="KR73" s="169" t="e">
        <f t="shared" si="150"/>
        <v>#N/A</v>
      </c>
      <c r="KS73" s="169" t="e">
        <f t="shared" si="150"/>
        <v>#N/A</v>
      </c>
      <c r="KT73" s="169" t="e">
        <f t="shared" si="150"/>
        <v>#N/A</v>
      </c>
      <c r="KU73" s="169" t="e">
        <f t="shared" si="150"/>
        <v>#N/A</v>
      </c>
      <c r="KV73" s="169" t="e">
        <f t="shared" si="150"/>
        <v>#N/A</v>
      </c>
      <c r="KW73" s="169" t="e">
        <f t="shared" si="150"/>
        <v>#N/A</v>
      </c>
      <c r="KX73" s="169" t="e">
        <f t="shared" si="150"/>
        <v>#N/A</v>
      </c>
      <c r="KY73" s="169" t="e">
        <f t="shared" si="150"/>
        <v>#N/A</v>
      </c>
      <c r="KZ73" s="169" t="e">
        <f t="shared" si="141"/>
        <v>#N/A</v>
      </c>
      <c r="LA73" s="169" t="e">
        <f t="shared" si="141"/>
        <v>#N/A</v>
      </c>
      <c r="LB73" s="169" t="e">
        <f t="shared" si="141"/>
        <v>#N/A</v>
      </c>
      <c r="LC73" s="169" t="e">
        <f t="shared" si="141"/>
        <v>#N/A</v>
      </c>
      <c r="LD73" s="169" t="e">
        <f t="shared" si="141"/>
        <v>#N/A</v>
      </c>
      <c r="LE73" s="169" t="e">
        <f t="shared" si="141"/>
        <v>#N/A</v>
      </c>
      <c r="LF73" s="169" t="e">
        <f t="shared" si="141"/>
        <v>#N/A</v>
      </c>
      <c r="LG73" s="169" t="e">
        <f t="shared" si="141"/>
        <v>#N/A</v>
      </c>
      <c r="LH73" s="169" t="e">
        <f t="shared" si="141"/>
        <v>#N/A</v>
      </c>
      <c r="LI73" s="169" t="e">
        <f t="shared" si="141"/>
        <v>#N/A</v>
      </c>
      <c r="LJ73" s="169" t="e">
        <f t="shared" si="141"/>
        <v>#N/A</v>
      </c>
      <c r="LK73" s="169" t="e">
        <f t="shared" si="141"/>
        <v>#N/A</v>
      </c>
      <c r="LL73" s="169" t="e">
        <f t="shared" si="141"/>
        <v>#N/A</v>
      </c>
      <c r="LM73" s="169" t="e">
        <f t="shared" si="141"/>
        <v>#N/A</v>
      </c>
      <c r="LN73" s="169" t="e">
        <f t="shared" si="141"/>
        <v>#N/A</v>
      </c>
      <c r="LO73" s="169" t="e">
        <f t="shared" si="151"/>
        <v>#N/A</v>
      </c>
      <c r="LP73" s="169" t="e">
        <f t="shared" si="151"/>
        <v>#N/A</v>
      </c>
      <c r="LQ73" s="169" t="e">
        <f t="shared" si="152"/>
        <v>#N/A</v>
      </c>
      <c r="LR73" s="169" t="e">
        <f t="shared" si="152"/>
        <v>#N/A</v>
      </c>
      <c r="LS73" s="169" t="e">
        <f t="shared" si="152"/>
        <v>#N/A</v>
      </c>
      <c r="LT73" s="169" t="e">
        <f t="shared" si="152"/>
        <v>#N/A</v>
      </c>
      <c r="LU73" s="169" t="e">
        <f t="shared" si="152"/>
        <v>#N/A</v>
      </c>
      <c r="LV73" s="169" t="e">
        <f t="shared" si="152"/>
        <v>#N/A</v>
      </c>
      <c r="LW73" s="169" t="e">
        <f t="shared" si="152"/>
        <v>#N/A</v>
      </c>
      <c r="LX73" s="169" t="e">
        <f t="shared" si="152"/>
        <v>#N/A</v>
      </c>
      <c r="LY73" s="169" t="e">
        <f t="shared" si="152"/>
        <v>#N/A</v>
      </c>
      <c r="LZ73" s="169" t="e">
        <f t="shared" si="152"/>
        <v>#N/A</v>
      </c>
      <c r="MA73" s="169" t="e">
        <f t="shared" si="152"/>
        <v>#N/A</v>
      </c>
      <c r="MB73" s="169" t="e">
        <f t="shared" si="152"/>
        <v>#N/A</v>
      </c>
      <c r="MC73" s="169" t="e">
        <f t="shared" si="152"/>
        <v>#N/A</v>
      </c>
      <c r="MD73" s="169" t="e">
        <f t="shared" si="152"/>
        <v>#N/A</v>
      </c>
      <c r="ME73" s="169" t="e">
        <f t="shared" si="152"/>
        <v>#N/A</v>
      </c>
      <c r="MF73" s="169" t="e">
        <f t="shared" si="142"/>
        <v>#N/A</v>
      </c>
      <c r="MG73" s="169" t="e">
        <f t="shared" si="142"/>
        <v>#N/A</v>
      </c>
      <c r="MH73" s="169" t="e">
        <f t="shared" si="142"/>
        <v>#N/A</v>
      </c>
      <c r="MI73" s="169" t="e">
        <f t="shared" si="142"/>
        <v>#N/A</v>
      </c>
      <c r="MJ73" s="169" t="e">
        <f t="shared" si="142"/>
        <v>#N/A</v>
      </c>
      <c r="MK73" s="169" t="e">
        <f t="shared" si="142"/>
        <v>#N/A</v>
      </c>
      <c r="ML73" s="169" t="e">
        <f t="shared" si="142"/>
        <v>#N/A</v>
      </c>
      <c r="MM73" s="169" t="e">
        <f t="shared" si="142"/>
        <v>#N/A</v>
      </c>
      <c r="MN73" s="169" t="e">
        <f t="shared" si="142"/>
        <v>#N/A</v>
      </c>
      <c r="MO73" s="169" t="e">
        <f t="shared" si="142"/>
        <v>#N/A</v>
      </c>
      <c r="MP73" s="169" t="e">
        <f t="shared" si="142"/>
        <v>#N/A</v>
      </c>
      <c r="MQ73" s="169" t="e">
        <f t="shared" si="142"/>
        <v>#N/A</v>
      </c>
      <c r="MR73" s="169" t="e">
        <f t="shared" si="142"/>
        <v>#N/A</v>
      </c>
      <c r="MS73" s="169" t="e">
        <f t="shared" si="142"/>
        <v>#N/A</v>
      </c>
      <c r="MT73" s="169" t="e">
        <f t="shared" si="142"/>
        <v>#N/A</v>
      </c>
      <c r="MU73" s="169" t="e">
        <f t="shared" si="142"/>
        <v>#N/A</v>
      </c>
      <c r="MV73" s="169" t="e">
        <f t="shared" si="153"/>
        <v>#N/A</v>
      </c>
      <c r="MW73" s="169" t="e">
        <f t="shared" si="153"/>
        <v>#N/A</v>
      </c>
      <c r="MX73" s="169" t="e">
        <f t="shared" si="153"/>
        <v>#N/A</v>
      </c>
      <c r="MY73" s="169" t="e">
        <f t="shared" si="153"/>
        <v>#N/A</v>
      </c>
      <c r="MZ73" s="169" t="e">
        <f t="shared" si="153"/>
        <v>#N/A</v>
      </c>
      <c r="NA73" s="169" t="e">
        <f t="shared" si="153"/>
        <v>#N/A</v>
      </c>
      <c r="NB73" s="169" t="e">
        <f t="shared" si="153"/>
        <v>#N/A</v>
      </c>
      <c r="NC73" s="169" t="e">
        <f t="shared" si="153"/>
        <v>#N/A</v>
      </c>
      <c r="ND73" s="169" t="e">
        <f t="shared" si="153"/>
        <v>#N/A</v>
      </c>
      <c r="NE73" s="169" t="e">
        <f t="shared" si="153"/>
        <v>#N/A</v>
      </c>
      <c r="NF73" s="169" t="e">
        <f t="shared" si="153"/>
        <v>#N/A</v>
      </c>
      <c r="NG73" s="169" t="e">
        <f t="shared" si="153"/>
        <v>#N/A</v>
      </c>
      <c r="NH73" s="169" t="e">
        <f t="shared" si="153"/>
        <v>#N/A</v>
      </c>
      <c r="NI73" s="169" t="e">
        <f t="shared" si="153"/>
        <v>#N/A</v>
      </c>
      <c r="NJ73" s="169" t="e">
        <f t="shared" si="153"/>
        <v>#N/A</v>
      </c>
      <c r="NK73" s="169" t="e">
        <f t="shared" si="153"/>
        <v>#N/A</v>
      </c>
      <c r="NL73" s="169" t="e">
        <f t="shared" si="143"/>
        <v>#N/A</v>
      </c>
      <c r="NM73" s="169" t="e">
        <f t="shared" si="143"/>
        <v>#N/A</v>
      </c>
      <c r="NN73" s="169" t="e">
        <f t="shared" si="143"/>
        <v>#N/A</v>
      </c>
      <c r="NO73" s="169" t="e">
        <f t="shared" si="143"/>
        <v>#N/A</v>
      </c>
      <c r="NP73" s="169" t="e">
        <f t="shared" si="143"/>
        <v>#N/A</v>
      </c>
      <c r="NQ73" s="169" t="e">
        <f t="shared" si="143"/>
        <v>#N/A</v>
      </c>
      <c r="NR73" s="169" t="e">
        <f t="shared" si="143"/>
        <v>#N/A</v>
      </c>
      <c r="NS73" s="169" t="e">
        <f t="shared" si="143"/>
        <v>#N/A</v>
      </c>
      <c r="NT73" s="169" t="e">
        <f t="shared" si="143"/>
        <v>#N/A</v>
      </c>
      <c r="NU73" s="169" t="e">
        <f t="shared" si="143"/>
        <v>#N/A</v>
      </c>
      <c r="NV73" s="169" t="e">
        <f t="shared" si="143"/>
        <v>#N/A</v>
      </c>
      <c r="NW73" s="169" t="e">
        <f t="shared" si="143"/>
        <v>#N/A</v>
      </c>
      <c r="NX73" s="169" t="e">
        <f t="shared" si="143"/>
        <v>#N/A</v>
      </c>
      <c r="NY73" s="169" t="e">
        <f t="shared" si="143"/>
        <v>#N/A</v>
      </c>
      <c r="NZ73" s="169" t="e">
        <f t="shared" si="143"/>
        <v>#N/A</v>
      </c>
      <c r="OA73" s="169" t="e">
        <f t="shared" si="154"/>
        <v>#N/A</v>
      </c>
      <c r="OB73" s="169" t="e">
        <f t="shared" si="154"/>
        <v>#N/A</v>
      </c>
      <c r="OC73" s="169" t="e">
        <f t="shared" si="155"/>
        <v>#N/A</v>
      </c>
      <c r="OD73" s="169" t="e">
        <f t="shared" si="155"/>
        <v>#N/A</v>
      </c>
      <c r="OE73" s="169" t="e">
        <f t="shared" si="155"/>
        <v>#N/A</v>
      </c>
      <c r="OF73" s="169" t="e">
        <f t="shared" si="155"/>
        <v>#N/A</v>
      </c>
      <c r="OG73" s="169" t="e">
        <f t="shared" si="155"/>
        <v>#N/A</v>
      </c>
      <c r="OH73" s="169" t="e">
        <f t="shared" si="155"/>
        <v>#N/A</v>
      </c>
      <c r="OI73" s="169" t="e">
        <f t="shared" si="155"/>
        <v>#N/A</v>
      </c>
      <c r="OJ73" s="169" t="e">
        <f t="shared" si="155"/>
        <v>#N/A</v>
      </c>
      <c r="OK73" s="169" t="e">
        <f t="shared" si="155"/>
        <v>#N/A</v>
      </c>
      <c r="OL73" s="169" t="e">
        <f t="shared" si="155"/>
        <v>#N/A</v>
      </c>
      <c r="OM73" s="169" t="e">
        <f t="shared" si="155"/>
        <v>#N/A</v>
      </c>
      <c r="ON73" s="169" t="e">
        <f t="shared" si="155"/>
        <v>#N/A</v>
      </c>
      <c r="OO73" s="169" t="e">
        <f t="shared" si="155"/>
        <v>#N/A</v>
      </c>
      <c r="OP73" s="169" t="e">
        <f t="shared" si="155"/>
        <v>#N/A</v>
      </c>
      <c r="OQ73" s="169" t="e">
        <f t="shared" si="155"/>
        <v>#N/A</v>
      </c>
      <c r="OR73" s="169" t="e">
        <f t="shared" si="144"/>
        <v>#N/A</v>
      </c>
      <c r="OS73" s="169" t="e">
        <f t="shared" si="144"/>
        <v>#N/A</v>
      </c>
      <c r="OT73" s="169" t="e">
        <f t="shared" si="144"/>
        <v>#N/A</v>
      </c>
      <c r="OU73" s="169" t="e">
        <f t="shared" si="144"/>
        <v>#N/A</v>
      </c>
      <c r="OV73" s="169" t="e">
        <f t="shared" si="144"/>
        <v>#N/A</v>
      </c>
      <c r="OW73" s="169" t="e">
        <f t="shared" si="144"/>
        <v>#N/A</v>
      </c>
      <c r="OX73" s="169" t="e">
        <f t="shared" si="144"/>
        <v>#N/A</v>
      </c>
      <c r="OY73" s="169" t="e">
        <f t="shared" si="144"/>
        <v>#N/A</v>
      </c>
      <c r="OZ73" s="169" t="e">
        <f t="shared" si="144"/>
        <v>#N/A</v>
      </c>
      <c r="PA73" s="169" t="e">
        <f t="shared" si="144"/>
        <v>#N/A</v>
      </c>
      <c r="PB73" s="169" t="e">
        <f t="shared" si="144"/>
        <v>#N/A</v>
      </c>
      <c r="PC73" s="169" t="e">
        <f t="shared" si="144"/>
        <v>#N/A</v>
      </c>
      <c r="PD73" s="169" t="e">
        <f t="shared" si="144"/>
        <v>#N/A</v>
      </c>
      <c r="PE73" s="169" t="e">
        <f t="shared" si="144"/>
        <v>#N/A</v>
      </c>
      <c r="PF73" s="169" t="e">
        <f t="shared" si="144"/>
        <v>#N/A</v>
      </c>
      <c r="PG73" s="169" t="e">
        <f t="shared" si="144"/>
        <v>#N/A</v>
      </c>
      <c r="PH73" s="169" t="e">
        <f t="shared" si="156"/>
        <v>#N/A</v>
      </c>
      <c r="PI73" s="169" t="e">
        <f t="shared" si="156"/>
        <v>#N/A</v>
      </c>
      <c r="PJ73" s="169" t="e">
        <f t="shared" si="156"/>
        <v>#N/A</v>
      </c>
      <c r="PK73" s="169" t="e">
        <f t="shared" si="156"/>
        <v>#N/A</v>
      </c>
      <c r="PL73" s="169" t="e">
        <f t="shared" si="156"/>
        <v>#N/A</v>
      </c>
      <c r="PM73" s="169" t="e">
        <f t="shared" si="156"/>
        <v>#N/A</v>
      </c>
      <c r="PN73" s="169" t="e">
        <f t="shared" si="156"/>
        <v>#N/A</v>
      </c>
      <c r="PO73" s="169" t="e">
        <f t="shared" si="156"/>
        <v>#N/A</v>
      </c>
    </row>
    <row r="74" spans="1:431" hidden="1" x14ac:dyDescent="0.75">
      <c r="A74" s="390"/>
      <c r="B74" s="396" t="str">
        <f>IF($R74="","",ROUND(_xlfn.NORM.INV(ABS(VLOOKUP($T$1,VLookups!$A$43:$B$44,2,FALSE)-B$2),$N74,$R74),0))</f>
        <v/>
      </c>
      <c r="C74" s="403" t="str">
        <f>IF(OR(D73="",B74=""),"",WORKDAY(C73,B73,$B$109:$B$148))</f>
        <v/>
      </c>
      <c r="D74" s="404" t="str">
        <f>IFERROR(IF(B74="","",WORKDAY(C74,B74-1,$B$109:$B$148)),"")</f>
        <v/>
      </c>
      <c r="E74" s="109"/>
      <c r="F74" s="117"/>
      <c r="G74" s="122" t="str">
        <f t="shared" si="157"/>
        <v/>
      </c>
      <c r="H74" s="95"/>
      <c r="I74" s="122" t="str">
        <f t="shared" si="158"/>
        <v/>
      </c>
      <c r="J74" s="117"/>
      <c r="K74" s="110"/>
      <c r="L74" s="124" t="str">
        <f t="shared" si="145"/>
        <v/>
      </c>
      <c r="M74" s="124" t="str">
        <f t="shared" si="146"/>
        <v/>
      </c>
      <c r="N74" s="73" t="str">
        <f t="shared" si="159"/>
        <v/>
      </c>
      <c r="O74" s="23"/>
      <c r="P74" s="57"/>
      <c r="Q74" s="280"/>
      <c r="R74" s="74" t="str">
        <f>IF(AND(G74&gt;0,H74&gt;0,I74&gt;0),IF(ISBLANK(Q74),IF(ISBLANK(O74),"",(I74-G74)*VLOOKUP(O74,VLookups!$A$4:$B$13,2,FALSE)),Q74),"")</f>
        <v/>
      </c>
      <c r="S74" s="75" t="str">
        <f t="shared" si="147"/>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0"/>
        <v/>
      </c>
      <c r="AD74" s="49" t="str">
        <f t="shared" si="173"/>
        <v/>
      </c>
      <c r="AE74" s="49" t="str">
        <f t="shared" si="173"/>
        <v/>
      </c>
      <c r="AF74" s="49" t="str">
        <f t="shared" si="173"/>
        <v/>
      </c>
      <c r="AG74" s="49" t="str">
        <f t="shared" si="173"/>
        <v/>
      </c>
      <c r="AH74" s="49" t="str">
        <f t="shared" si="173"/>
        <v/>
      </c>
      <c r="AI74" s="49" t="str">
        <f t="shared" si="173"/>
        <v/>
      </c>
      <c r="AJ74" s="49" t="str">
        <f t="shared" si="173"/>
        <v/>
      </c>
      <c r="AK74" s="49" t="str">
        <f t="shared" si="173"/>
        <v/>
      </c>
      <c r="AL74" s="49" t="str">
        <f t="shared" si="173"/>
        <v/>
      </c>
      <c r="AM74" s="49" t="str">
        <f t="shared" si="173"/>
        <v/>
      </c>
      <c r="AN74" s="49" t="str">
        <f t="shared" si="173"/>
        <v/>
      </c>
      <c r="AO74" s="49" t="str">
        <f t="shared" si="173"/>
        <v/>
      </c>
      <c r="AP74" s="49" t="str">
        <f t="shared" si="173"/>
        <v/>
      </c>
      <c r="AQ74" s="49" t="str">
        <f t="shared" si="173"/>
        <v/>
      </c>
      <c r="AR74" s="49" t="str">
        <f t="shared" si="173"/>
        <v/>
      </c>
      <c r="AS74" s="49" t="str">
        <f t="shared" si="173"/>
        <v/>
      </c>
      <c r="AT74" s="49" t="str">
        <f t="shared" si="167"/>
        <v/>
      </c>
      <c r="AU74" s="49" t="str">
        <f t="shared" si="167"/>
        <v/>
      </c>
      <c r="AV74" s="49" t="str">
        <f t="shared" si="167"/>
        <v/>
      </c>
      <c r="AW74" s="49" t="str">
        <f t="shared" si="167"/>
        <v/>
      </c>
      <c r="AX74" s="49" t="str">
        <f t="shared" si="167"/>
        <v/>
      </c>
      <c r="AY74" s="49" t="str">
        <f t="shared" si="167"/>
        <v/>
      </c>
      <c r="AZ74" s="49" t="str">
        <f t="shared" si="167"/>
        <v/>
      </c>
      <c r="BA74" s="49" t="str">
        <f t="shared" si="167"/>
        <v/>
      </c>
      <c r="BB74" s="49" t="str">
        <f t="shared" si="167"/>
        <v/>
      </c>
      <c r="BC74" s="49" t="str">
        <f t="shared" si="167"/>
        <v/>
      </c>
      <c r="BD74" s="49" t="str">
        <f t="shared" si="167"/>
        <v/>
      </c>
      <c r="BE74" s="49" t="str">
        <f t="shared" si="167"/>
        <v/>
      </c>
      <c r="BF74" s="49" t="str">
        <f t="shared" si="167"/>
        <v/>
      </c>
      <c r="BG74" s="49" t="str">
        <f t="shared" si="167"/>
        <v/>
      </c>
      <c r="BH74" s="49" t="str">
        <f t="shared" si="167"/>
        <v/>
      </c>
      <c r="BI74" s="49" t="str">
        <f t="shared" si="168"/>
        <v/>
      </c>
      <c r="BJ74" s="49" t="str">
        <f t="shared" si="168"/>
        <v/>
      </c>
      <c r="BK74" s="49" t="str">
        <f t="shared" si="168"/>
        <v/>
      </c>
      <c r="BL74" s="49" t="str">
        <f t="shared" si="168"/>
        <v/>
      </c>
      <c r="BM74" s="49" t="str">
        <f t="shared" si="168"/>
        <v/>
      </c>
      <c r="BN74" s="49" t="str">
        <f t="shared" si="168"/>
        <v/>
      </c>
      <c r="BO74" s="49" t="str">
        <f t="shared" si="168"/>
        <v/>
      </c>
      <c r="BP74" s="49" t="str">
        <f t="shared" si="168"/>
        <v/>
      </c>
      <c r="BQ74" s="49" t="str">
        <f t="shared" si="168"/>
        <v/>
      </c>
      <c r="BR74" s="49" t="str">
        <f t="shared" si="168"/>
        <v/>
      </c>
      <c r="BS74" s="49" t="str">
        <f t="shared" si="168"/>
        <v/>
      </c>
      <c r="BT74" s="49" t="str">
        <f t="shared" si="168"/>
        <v/>
      </c>
      <c r="BU74" s="49" t="str">
        <f t="shared" si="168"/>
        <v/>
      </c>
      <c r="BV74" s="49" t="str">
        <f t="shared" si="168"/>
        <v/>
      </c>
      <c r="BW74" s="49" t="str">
        <f t="shared" si="168"/>
        <v/>
      </c>
      <c r="BX74" s="49" t="str">
        <f t="shared" si="168"/>
        <v/>
      </c>
      <c r="BY74" s="49" t="str">
        <f t="shared" si="164"/>
        <v/>
      </c>
      <c r="BZ74" s="49" t="str">
        <f t="shared" si="164"/>
        <v/>
      </c>
      <c r="CA74" s="49" t="str">
        <f t="shared" si="164"/>
        <v/>
      </c>
      <c r="CB74" s="49" t="str">
        <f t="shared" si="164"/>
        <v/>
      </c>
      <c r="CC74" s="49" t="str">
        <f t="shared" si="164"/>
        <v/>
      </c>
      <c r="CD74" s="49" t="str">
        <f t="shared" si="164"/>
        <v/>
      </c>
      <c r="CE74" s="49" t="str">
        <f t="shared" si="164"/>
        <v/>
      </c>
      <c r="CF74" s="49" t="str">
        <f t="shared" si="164"/>
        <v/>
      </c>
      <c r="CG74" s="49" t="str">
        <f t="shared" si="164"/>
        <v/>
      </c>
      <c r="CH74" s="49" t="str">
        <f t="shared" si="164"/>
        <v/>
      </c>
      <c r="CI74" s="49" t="str">
        <f t="shared" si="164"/>
        <v/>
      </c>
      <c r="CJ74" s="49" t="str">
        <f t="shared" si="164"/>
        <v/>
      </c>
      <c r="CK74" s="49" t="str">
        <f t="shared" si="164"/>
        <v/>
      </c>
      <c r="CL74" s="49" t="str">
        <f t="shared" si="164"/>
        <v/>
      </c>
      <c r="CM74" s="49" t="str">
        <f t="shared" si="164"/>
        <v/>
      </c>
      <c r="CN74" s="49" t="str">
        <f t="shared" si="169"/>
        <v/>
      </c>
      <c r="CO74" s="49" t="str">
        <f t="shared" si="169"/>
        <v/>
      </c>
      <c r="CP74" s="49" t="str">
        <f t="shared" si="169"/>
        <v/>
      </c>
      <c r="CQ74" s="49" t="str">
        <f t="shared" si="169"/>
        <v/>
      </c>
      <c r="CR74" s="49" t="str">
        <f t="shared" si="169"/>
        <v/>
      </c>
      <c r="CS74" s="49" t="str">
        <f t="shared" si="169"/>
        <v/>
      </c>
      <c r="CT74" s="49" t="str">
        <f t="shared" si="169"/>
        <v/>
      </c>
      <c r="CU74" s="49" t="str">
        <f t="shared" si="169"/>
        <v/>
      </c>
      <c r="CV74" s="49" t="str">
        <f t="shared" si="169"/>
        <v/>
      </c>
      <c r="CW74" s="49" t="str">
        <f t="shared" si="169"/>
        <v/>
      </c>
      <c r="CX74" s="49" t="str">
        <f t="shared" si="169"/>
        <v/>
      </c>
      <c r="CY74" s="49" t="str">
        <f t="shared" si="169"/>
        <v/>
      </c>
      <c r="CZ74" s="49" t="str">
        <f t="shared" si="169"/>
        <v/>
      </c>
      <c r="DA74" s="49" t="str">
        <f t="shared" si="169"/>
        <v/>
      </c>
      <c r="DB74" s="49" t="str">
        <f t="shared" si="169"/>
        <v/>
      </c>
      <c r="DC74" s="49" t="str">
        <f t="shared" si="169"/>
        <v/>
      </c>
      <c r="DD74" s="49" t="str">
        <f t="shared" si="165"/>
        <v/>
      </c>
      <c r="DE74" s="49" t="str">
        <f t="shared" si="165"/>
        <v/>
      </c>
      <c r="DF74" s="49" t="str">
        <f t="shared" si="165"/>
        <v/>
      </c>
      <c r="DG74" s="49" t="str">
        <f t="shared" si="165"/>
        <v/>
      </c>
      <c r="DH74" s="49" t="str">
        <f t="shared" si="165"/>
        <v/>
      </c>
      <c r="DI74" s="49" t="str">
        <f t="shared" si="165"/>
        <v/>
      </c>
      <c r="DJ74" s="49" t="str">
        <f t="shared" si="165"/>
        <v/>
      </c>
      <c r="DK74" s="49" t="str">
        <f t="shared" si="165"/>
        <v/>
      </c>
      <c r="DL74" s="49" t="str">
        <f t="shared" si="165"/>
        <v/>
      </c>
      <c r="DM74" s="49" t="str">
        <f t="shared" si="165"/>
        <v/>
      </c>
      <c r="DN74" s="49" t="str">
        <f t="shared" si="165"/>
        <v/>
      </c>
      <c r="DO74" s="49" t="str">
        <f t="shared" si="165"/>
        <v/>
      </c>
      <c r="DP74" s="49" t="str">
        <f t="shared" si="165"/>
        <v/>
      </c>
      <c r="DQ74" s="49" t="str">
        <f t="shared" si="165"/>
        <v/>
      </c>
      <c r="DR74" s="49" t="str">
        <f t="shared" si="165"/>
        <v/>
      </c>
      <c r="DS74" s="49" t="str">
        <f t="shared" si="170"/>
        <v/>
      </c>
      <c r="DT74" s="49" t="str">
        <f t="shared" si="170"/>
        <v/>
      </c>
      <c r="DU74" s="49" t="str">
        <f t="shared" si="170"/>
        <v/>
      </c>
      <c r="DV74" s="49" t="str">
        <f t="shared" si="170"/>
        <v/>
      </c>
      <c r="DW74" s="49" t="str">
        <f t="shared" si="170"/>
        <v/>
      </c>
      <c r="DX74" s="49" t="str">
        <f t="shared" si="170"/>
        <v/>
      </c>
      <c r="DY74" s="49" t="str">
        <f t="shared" si="170"/>
        <v/>
      </c>
      <c r="DZ74" s="183" t="str">
        <f t="shared" si="161"/>
        <v/>
      </c>
      <c r="EA74" s="49" t="str">
        <f t="shared" si="163"/>
        <v/>
      </c>
      <c r="EB74" s="49" t="str">
        <f t="shared" si="163"/>
        <v/>
      </c>
      <c r="EC74" s="49" t="str">
        <f t="shared" si="163"/>
        <v/>
      </c>
      <c r="ED74" s="49" t="str">
        <f t="shared" si="163"/>
        <v/>
      </c>
      <c r="EE74" s="49" t="str">
        <f t="shared" si="163"/>
        <v/>
      </c>
      <c r="EF74" s="49" t="str">
        <f t="shared" si="163"/>
        <v/>
      </c>
      <c r="EG74" s="49" t="str">
        <f t="shared" si="163"/>
        <v/>
      </c>
      <c r="EH74" s="49" t="str">
        <f t="shared" si="163"/>
        <v/>
      </c>
      <c r="EI74" s="49" t="str">
        <f t="shared" si="163"/>
        <v/>
      </c>
      <c r="EJ74" s="49" t="str">
        <f t="shared" si="163"/>
        <v/>
      </c>
      <c r="EK74" s="49" t="str">
        <f t="shared" si="163"/>
        <v/>
      </c>
      <c r="EL74" s="49" t="str">
        <f t="shared" si="163"/>
        <v/>
      </c>
      <c r="EM74" s="49" t="str">
        <f t="shared" si="163"/>
        <v/>
      </c>
      <c r="EN74" s="49" t="str">
        <f t="shared" si="163"/>
        <v/>
      </c>
      <c r="EO74" s="49" t="str">
        <f t="shared" si="163"/>
        <v/>
      </c>
      <c r="EP74" s="49" t="str">
        <f t="shared" si="162"/>
        <v/>
      </c>
      <c r="EQ74" s="49" t="str">
        <f t="shared" si="162"/>
        <v/>
      </c>
      <c r="ER74" s="49" t="str">
        <f t="shared" si="162"/>
        <v/>
      </c>
      <c r="ES74" s="49" t="str">
        <f t="shared" si="162"/>
        <v/>
      </c>
      <c r="ET74" s="49" t="str">
        <f t="shared" si="171"/>
        <v/>
      </c>
      <c r="EU74" s="49" t="str">
        <f t="shared" si="171"/>
        <v/>
      </c>
      <c r="EV74" s="49" t="str">
        <f t="shared" si="171"/>
        <v/>
      </c>
      <c r="EW74" s="49" t="str">
        <f t="shared" si="171"/>
        <v/>
      </c>
      <c r="EX74" s="49" t="str">
        <f t="shared" si="171"/>
        <v/>
      </c>
      <c r="EY74" s="49" t="str">
        <f t="shared" si="171"/>
        <v/>
      </c>
      <c r="EZ74" s="49" t="str">
        <f t="shared" si="171"/>
        <v/>
      </c>
      <c r="FA74" s="49" t="str">
        <f t="shared" si="171"/>
        <v/>
      </c>
      <c r="FB74" s="49" t="str">
        <f t="shared" si="171"/>
        <v/>
      </c>
      <c r="FC74" s="49" t="str">
        <f t="shared" si="171"/>
        <v/>
      </c>
      <c r="FD74" s="49" t="str">
        <f t="shared" si="171"/>
        <v/>
      </c>
      <c r="FE74" s="49" t="str">
        <f t="shared" si="124"/>
        <v/>
      </c>
      <c r="FF74" s="49" t="str">
        <f t="shared" si="124"/>
        <v/>
      </c>
      <c r="FG74" s="49" t="str">
        <f t="shared" si="124"/>
        <v/>
      </c>
      <c r="FH74" s="49" t="str">
        <f t="shared" si="124"/>
        <v/>
      </c>
      <c r="FI74" s="49" t="str">
        <f t="shared" si="124"/>
        <v/>
      </c>
      <c r="FJ74" s="49" t="str">
        <f t="shared" si="124"/>
        <v/>
      </c>
      <c r="FK74" s="49" t="str">
        <f t="shared" si="124"/>
        <v/>
      </c>
      <c r="FL74" s="49" t="str">
        <f t="shared" si="124"/>
        <v/>
      </c>
      <c r="FM74" s="49" t="str">
        <f t="shared" si="124"/>
        <v/>
      </c>
      <c r="FN74" s="49" t="str">
        <f t="shared" si="124"/>
        <v/>
      </c>
      <c r="FO74" s="49" t="str">
        <f t="shared" si="124"/>
        <v/>
      </c>
      <c r="FP74" s="49" t="str">
        <f t="shared" si="124"/>
        <v/>
      </c>
      <c r="FQ74" s="49" t="str">
        <f t="shared" si="124"/>
        <v/>
      </c>
      <c r="FR74" s="49" t="str">
        <f t="shared" si="124"/>
        <v/>
      </c>
      <c r="FS74" s="49" t="str">
        <f t="shared" si="124"/>
        <v/>
      </c>
      <c r="FT74" s="49" t="str">
        <f t="shared" si="124"/>
        <v/>
      </c>
      <c r="FU74" s="49" t="str">
        <f t="shared" si="172"/>
        <v/>
      </c>
      <c r="FV74" s="49" t="str">
        <f t="shared" si="148"/>
        <v/>
      </c>
      <c r="FW74" s="49" t="str">
        <f t="shared" si="148"/>
        <v/>
      </c>
      <c r="FX74" s="49" t="str">
        <f t="shared" si="148"/>
        <v/>
      </c>
      <c r="FY74" s="49" t="str">
        <f t="shared" si="148"/>
        <v/>
      </c>
      <c r="FZ74" s="49" t="str">
        <f t="shared" si="148"/>
        <v/>
      </c>
      <c r="GA74" s="49" t="str">
        <f t="shared" si="148"/>
        <v/>
      </c>
      <c r="GB74" s="49" t="str">
        <f t="shared" si="148"/>
        <v/>
      </c>
      <c r="GC74" s="49" t="str">
        <f t="shared" si="135"/>
        <v/>
      </c>
      <c r="GD74" s="49" t="str">
        <f t="shared" si="135"/>
        <v/>
      </c>
      <c r="GE74" s="49" t="str">
        <f t="shared" si="135"/>
        <v/>
      </c>
      <c r="GF74" s="49" t="str">
        <f t="shared" si="135"/>
        <v/>
      </c>
      <c r="GG74" s="49" t="str">
        <f t="shared" si="135"/>
        <v/>
      </c>
      <c r="GH74" s="49" t="str">
        <f t="shared" si="135"/>
        <v/>
      </c>
      <c r="GI74" s="49" t="str">
        <f t="shared" si="135"/>
        <v/>
      </c>
      <c r="GJ74" s="49" t="str">
        <f t="shared" si="135"/>
        <v/>
      </c>
      <c r="GK74" s="49" t="str">
        <f t="shared" si="135"/>
        <v/>
      </c>
      <c r="GL74" s="49" t="str">
        <f t="shared" si="135"/>
        <v/>
      </c>
      <c r="GM74" s="49" t="str">
        <f t="shared" si="135"/>
        <v/>
      </c>
      <c r="GN74" s="49" t="str">
        <f t="shared" si="135"/>
        <v/>
      </c>
      <c r="GO74" s="49" t="str">
        <f t="shared" si="135"/>
        <v/>
      </c>
      <c r="GP74" s="49" t="str">
        <f t="shared" si="135"/>
        <v/>
      </c>
      <c r="GQ74" s="49" t="str">
        <f t="shared" si="135"/>
        <v/>
      </c>
      <c r="GR74" s="49" t="str">
        <f t="shared" si="135"/>
        <v/>
      </c>
      <c r="GS74" s="49" t="str">
        <f t="shared" si="136"/>
        <v/>
      </c>
      <c r="GT74" s="49" t="str">
        <f t="shared" si="136"/>
        <v/>
      </c>
      <c r="GU74" s="49" t="str">
        <f t="shared" si="136"/>
        <v/>
      </c>
      <c r="GV74" s="49" t="str">
        <f t="shared" si="136"/>
        <v/>
      </c>
      <c r="GW74" s="49" t="str">
        <f t="shared" si="136"/>
        <v/>
      </c>
      <c r="GX74" s="49" t="str">
        <f t="shared" si="136"/>
        <v/>
      </c>
      <c r="GY74" s="49" t="str">
        <f t="shared" si="136"/>
        <v/>
      </c>
      <c r="GZ74" s="49" t="str">
        <f t="shared" si="136"/>
        <v/>
      </c>
      <c r="HA74" s="49" t="str">
        <f t="shared" si="136"/>
        <v/>
      </c>
      <c r="HB74" s="49" t="str">
        <f t="shared" si="136"/>
        <v/>
      </c>
      <c r="HC74" s="49" t="str">
        <f t="shared" si="136"/>
        <v/>
      </c>
      <c r="HD74" s="49" t="str">
        <f t="shared" si="136"/>
        <v/>
      </c>
      <c r="HE74" s="49" t="str">
        <f t="shared" si="136"/>
        <v/>
      </c>
      <c r="HF74" s="49" t="str">
        <f t="shared" si="136"/>
        <v/>
      </c>
      <c r="HG74" s="49" t="str">
        <f t="shared" si="136"/>
        <v/>
      </c>
      <c r="HH74" s="49" t="str">
        <f t="shared" si="136"/>
        <v/>
      </c>
      <c r="HI74" s="49" t="str">
        <f t="shared" si="137"/>
        <v/>
      </c>
      <c r="HJ74" s="49" t="str">
        <f t="shared" si="137"/>
        <v/>
      </c>
      <c r="HK74" s="49" t="str">
        <f t="shared" si="137"/>
        <v/>
      </c>
      <c r="HL74" s="49" t="str">
        <f t="shared" si="137"/>
        <v/>
      </c>
      <c r="HM74" s="49" t="str">
        <f t="shared" si="107"/>
        <v/>
      </c>
      <c r="HN74" s="49" t="str">
        <f t="shared" si="107"/>
        <v/>
      </c>
      <c r="HO74" s="49" t="str">
        <f t="shared" si="107"/>
        <v/>
      </c>
      <c r="HP74" s="49" t="str">
        <f t="shared" si="75"/>
        <v/>
      </c>
      <c r="HQ74" s="49" t="str">
        <f t="shared" si="75"/>
        <v/>
      </c>
      <c r="HR74" s="49" t="str">
        <f t="shared" si="44"/>
        <v/>
      </c>
      <c r="HS74" s="49" t="str">
        <f t="shared" si="44"/>
        <v/>
      </c>
      <c r="HT74" s="49" t="str">
        <f t="shared" si="44"/>
        <v/>
      </c>
      <c r="HU74" s="49" t="str">
        <f t="shared" si="44"/>
        <v/>
      </c>
      <c r="HV74" s="49" t="str">
        <f t="shared" si="138"/>
        <v/>
      </c>
      <c r="HW74" s="169" t="e">
        <f t="shared" si="102"/>
        <v>#N/A</v>
      </c>
      <c r="HX74" s="169" t="e">
        <f t="shared" si="102"/>
        <v>#N/A</v>
      </c>
      <c r="HY74" s="169" t="e">
        <f t="shared" si="102"/>
        <v>#N/A</v>
      </c>
      <c r="HZ74" s="169" t="e">
        <f t="shared" si="102"/>
        <v>#N/A</v>
      </c>
      <c r="IA74" s="169" t="e">
        <f t="shared" si="134"/>
        <v>#N/A</v>
      </c>
      <c r="IB74" s="169" t="e">
        <f t="shared" si="134"/>
        <v>#N/A</v>
      </c>
      <c r="IC74" s="169" t="e">
        <f t="shared" si="134"/>
        <v>#N/A</v>
      </c>
      <c r="ID74" s="169" t="e">
        <f t="shared" si="134"/>
        <v>#N/A</v>
      </c>
      <c r="IE74" s="169" t="e">
        <f t="shared" si="134"/>
        <v>#N/A</v>
      </c>
      <c r="IF74" s="169" t="e">
        <f t="shared" si="134"/>
        <v>#N/A</v>
      </c>
      <c r="IG74" s="169" t="e">
        <f t="shared" si="134"/>
        <v>#N/A</v>
      </c>
      <c r="IH74" s="169" t="e">
        <f t="shared" si="134"/>
        <v>#N/A</v>
      </c>
      <c r="II74" s="169" t="e">
        <f t="shared" si="134"/>
        <v>#N/A</v>
      </c>
      <c r="IJ74" s="169" t="e">
        <f t="shared" si="134"/>
        <v>#N/A</v>
      </c>
      <c r="IK74" s="169" t="e">
        <f t="shared" si="134"/>
        <v>#N/A</v>
      </c>
      <c r="IL74" s="169" t="e">
        <f t="shared" si="134"/>
        <v>#N/A</v>
      </c>
      <c r="IM74" s="169" t="e">
        <f t="shared" si="134"/>
        <v>#N/A</v>
      </c>
      <c r="IN74" s="169" t="e">
        <f t="shared" si="134"/>
        <v>#N/A</v>
      </c>
      <c r="IO74" s="169" t="e">
        <f t="shared" si="134"/>
        <v>#N/A</v>
      </c>
      <c r="IP74" s="169" t="e">
        <f t="shared" si="139"/>
        <v>#N/A</v>
      </c>
      <c r="IQ74" s="169" t="e">
        <f t="shared" si="139"/>
        <v>#N/A</v>
      </c>
      <c r="IR74" s="169" t="e">
        <f t="shared" si="139"/>
        <v>#N/A</v>
      </c>
      <c r="IS74" s="169" t="e">
        <f t="shared" si="139"/>
        <v>#N/A</v>
      </c>
      <c r="IT74" s="169" t="e">
        <f t="shared" si="139"/>
        <v>#N/A</v>
      </c>
      <c r="IU74" s="169" t="e">
        <f t="shared" si="139"/>
        <v>#N/A</v>
      </c>
      <c r="IV74" s="169" t="e">
        <f t="shared" si="139"/>
        <v>#N/A</v>
      </c>
      <c r="IW74" s="169" t="e">
        <f t="shared" si="139"/>
        <v>#N/A</v>
      </c>
      <c r="IX74" s="169" t="e">
        <f t="shared" si="139"/>
        <v>#N/A</v>
      </c>
      <c r="IY74" s="169" t="e">
        <f t="shared" si="139"/>
        <v>#N/A</v>
      </c>
      <c r="IZ74" s="169" t="e">
        <f t="shared" si="139"/>
        <v>#N/A</v>
      </c>
      <c r="JA74" s="169" t="e">
        <f t="shared" si="139"/>
        <v>#N/A</v>
      </c>
      <c r="JB74" s="169" t="e">
        <f t="shared" si="139"/>
        <v>#N/A</v>
      </c>
      <c r="JC74" s="169" t="e">
        <f t="shared" si="139"/>
        <v>#N/A</v>
      </c>
      <c r="JD74" s="169" t="e">
        <f t="shared" si="139"/>
        <v>#N/A</v>
      </c>
      <c r="JE74" s="169" t="e">
        <f t="shared" si="149"/>
        <v>#N/A</v>
      </c>
      <c r="JF74" s="169" t="e">
        <f t="shared" si="149"/>
        <v>#N/A</v>
      </c>
      <c r="JG74" s="169" t="e">
        <f t="shared" si="149"/>
        <v>#N/A</v>
      </c>
      <c r="JH74" s="169" t="e">
        <f t="shared" si="149"/>
        <v>#N/A</v>
      </c>
      <c r="JI74" s="169" t="e">
        <f t="shared" si="149"/>
        <v>#N/A</v>
      </c>
      <c r="JJ74" s="169" t="e">
        <f t="shared" si="149"/>
        <v>#N/A</v>
      </c>
      <c r="JK74" s="169" t="e">
        <f t="shared" si="149"/>
        <v>#N/A</v>
      </c>
      <c r="JL74" s="169" t="e">
        <f t="shared" si="149"/>
        <v>#N/A</v>
      </c>
      <c r="JM74" s="169" t="e">
        <f t="shared" si="149"/>
        <v>#N/A</v>
      </c>
      <c r="JN74" s="169" t="e">
        <f t="shared" si="149"/>
        <v>#N/A</v>
      </c>
      <c r="JO74" s="169" t="e">
        <f t="shared" si="149"/>
        <v>#N/A</v>
      </c>
      <c r="JP74" s="169" t="e">
        <f t="shared" si="149"/>
        <v>#N/A</v>
      </c>
      <c r="JQ74" s="169" t="e">
        <f t="shared" si="149"/>
        <v>#N/A</v>
      </c>
      <c r="JR74" s="169" t="e">
        <f t="shared" si="149"/>
        <v>#N/A</v>
      </c>
      <c r="JS74" s="169" t="e">
        <f t="shared" si="149"/>
        <v>#N/A</v>
      </c>
      <c r="JT74" s="169" t="e">
        <f t="shared" si="140"/>
        <v>#N/A</v>
      </c>
      <c r="JU74" s="169" t="e">
        <f t="shared" si="140"/>
        <v>#N/A</v>
      </c>
      <c r="JV74" s="169" t="e">
        <f t="shared" si="140"/>
        <v>#N/A</v>
      </c>
      <c r="JW74" s="169" t="e">
        <f t="shared" si="140"/>
        <v>#N/A</v>
      </c>
      <c r="JX74" s="169" t="e">
        <f t="shared" si="140"/>
        <v>#N/A</v>
      </c>
      <c r="JY74" s="169" t="e">
        <f t="shared" si="140"/>
        <v>#N/A</v>
      </c>
      <c r="JZ74" s="169" t="e">
        <f t="shared" si="140"/>
        <v>#N/A</v>
      </c>
      <c r="KA74" s="169" t="e">
        <f t="shared" si="140"/>
        <v>#N/A</v>
      </c>
      <c r="KB74" s="169" t="e">
        <f t="shared" si="140"/>
        <v>#N/A</v>
      </c>
      <c r="KC74" s="169" t="e">
        <f t="shared" si="140"/>
        <v>#N/A</v>
      </c>
      <c r="KD74" s="169" t="e">
        <f t="shared" si="140"/>
        <v>#N/A</v>
      </c>
      <c r="KE74" s="169" t="e">
        <f t="shared" si="140"/>
        <v>#N/A</v>
      </c>
      <c r="KF74" s="169" t="e">
        <f t="shared" si="140"/>
        <v>#N/A</v>
      </c>
      <c r="KG74" s="169" t="e">
        <f t="shared" si="140"/>
        <v>#N/A</v>
      </c>
      <c r="KH74" s="169" t="e">
        <f t="shared" si="140"/>
        <v>#N/A</v>
      </c>
      <c r="KI74" s="169" t="e">
        <f t="shared" si="140"/>
        <v>#N/A</v>
      </c>
      <c r="KJ74" s="169" t="e">
        <f t="shared" si="150"/>
        <v>#N/A</v>
      </c>
      <c r="KK74" s="169" t="e">
        <f t="shared" si="150"/>
        <v>#N/A</v>
      </c>
      <c r="KL74" s="169" t="e">
        <f t="shared" si="150"/>
        <v>#N/A</v>
      </c>
      <c r="KM74" s="169" t="e">
        <f t="shared" si="150"/>
        <v>#N/A</v>
      </c>
      <c r="KN74" s="169" t="e">
        <f t="shared" si="150"/>
        <v>#N/A</v>
      </c>
      <c r="KO74" s="169" t="e">
        <f t="shared" si="150"/>
        <v>#N/A</v>
      </c>
      <c r="KP74" s="169" t="e">
        <f t="shared" si="150"/>
        <v>#N/A</v>
      </c>
      <c r="KQ74" s="169" t="e">
        <f t="shared" si="150"/>
        <v>#N/A</v>
      </c>
      <c r="KR74" s="169" t="e">
        <f t="shared" si="150"/>
        <v>#N/A</v>
      </c>
      <c r="KS74" s="169" t="e">
        <f t="shared" si="150"/>
        <v>#N/A</v>
      </c>
      <c r="KT74" s="169" t="e">
        <f t="shared" si="150"/>
        <v>#N/A</v>
      </c>
      <c r="KU74" s="169" t="e">
        <f t="shared" si="150"/>
        <v>#N/A</v>
      </c>
      <c r="KV74" s="169" t="e">
        <f t="shared" si="150"/>
        <v>#N/A</v>
      </c>
      <c r="KW74" s="169" t="e">
        <f t="shared" si="150"/>
        <v>#N/A</v>
      </c>
      <c r="KX74" s="169" t="e">
        <f t="shared" si="150"/>
        <v>#N/A</v>
      </c>
      <c r="KY74" s="169" t="e">
        <f t="shared" si="150"/>
        <v>#N/A</v>
      </c>
      <c r="KZ74" s="169" t="e">
        <f t="shared" si="141"/>
        <v>#N/A</v>
      </c>
      <c r="LA74" s="169" t="e">
        <f t="shared" si="141"/>
        <v>#N/A</v>
      </c>
      <c r="LB74" s="169" t="e">
        <f t="shared" si="141"/>
        <v>#N/A</v>
      </c>
      <c r="LC74" s="169" t="e">
        <f t="shared" si="141"/>
        <v>#N/A</v>
      </c>
      <c r="LD74" s="169" t="e">
        <f t="shared" si="141"/>
        <v>#N/A</v>
      </c>
      <c r="LE74" s="169" t="e">
        <f t="shared" si="141"/>
        <v>#N/A</v>
      </c>
      <c r="LF74" s="169" t="e">
        <f t="shared" si="141"/>
        <v>#N/A</v>
      </c>
      <c r="LG74" s="169" t="e">
        <f t="shared" si="141"/>
        <v>#N/A</v>
      </c>
      <c r="LH74" s="169" t="e">
        <f t="shared" si="141"/>
        <v>#N/A</v>
      </c>
      <c r="LI74" s="169" t="e">
        <f t="shared" si="141"/>
        <v>#N/A</v>
      </c>
      <c r="LJ74" s="169" t="e">
        <f t="shared" si="141"/>
        <v>#N/A</v>
      </c>
      <c r="LK74" s="169" t="e">
        <f t="shared" si="141"/>
        <v>#N/A</v>
      </c>
      <c r="LL74" s="169" t="e">
        <f t="shared" si="141"/>
        <v>#N/A</v>
      </c>
      <c r="LM74" s="169" t="e">
        <f t="shared" si="141"/>
        <v>#N/A</v>
      </c>
      <c r="LN74" s="169" t="e">
        <f t="shared" si="141"/>
        <v>#N/A</v>
      </c>
      <c r="LO74" s="169" t="e">
        <f t="shared" si="151"/>
        <v>#N/A</v>
      </c>
      <c r="LP74" s="169" t="e">
        <f t="shared" si="151"/>
        <v>#N/A</v>
      </c>
      <c r="LQ74" s="169" t="e">
        <f t="shared" si="152"/>
        <v>#N/A</v>
      </c>
      <c r="LR74" s="169" t="e">
        <f t="shared" si="152"/>
        <v>#N/A</v>
      </c>
      <c r="LS74" s="169" t="e">
        <f t="shared" si="152"/>
        <v>#N/A</v>
      </c>
      <c r="LT74" s="169" t="e">
        <f t="shared" si="152"/>
        <v>#N/A</v>
      </c>
      <c r="LU74" s="169" t="e">
        <f t="shared" si="152"/>
        <v>#N/A</v>
      </c>
      <c r="LV74" s="169" t="e">
        <f t="shared" si="152"/>
        <v>#N/A</v>
      </c>
      <c r="LW74" s="169" t="e">
        <f t="shared" si="152"/>
        <v>#N/A</v>
      </c>
      <c r="LX74" s="169" t="e">
        <f t="shared" si="152"/>
        <v>#N/A</v>
      </c>
      <c r="LY74" s="169" t="e">
        <f t="shared" si="152"/>
        <v>#N/A</v>
      </c>
      <c r="LZ74" s="169" t="e">
        <f t="shared" si="152"/>
        <v>#N/A</v>
      </c>
      <c r="MA74" s="169" t="e">
        <f t="shared" si="152"/>
        <v>#N/A</v>
      </c>
      <c r="MB74" s="169" t="e">
        <f t="shared" si="152"/>
        <v>#N/A</v>
      </c>
      <c r="MC74" s="169" t="e">
        <f t="shared" si="152"/>
        <v>#N/A</v>
      </c>
      <c r="MD74" s="169" t="e">
        <f t="shared" si="152"/>
        <v>#N/A</v>
      </c>
      <c r="ME74" s="169" t="e">
        <f t="shared" si="152"/>
        <v>#N/A</v>
      </c>
      <c r="MF74" s="169" t="e">
        <f t="shared" si="142"/>
        <v>#N/A</v>
      </c>
      <c r="MG74" s="169" t="e">
        <f t="shared" si="142"/>
        <v>#N/A</v>
      </c>
      <c r="MH74" s="169" t="e">
        <f t="shared" si="142"/>
        <v>#N/A</v>
      </c>
      <c r="MI74" s="169" t="e">
        <f t="shared" si="142"/>
        <v>#N/A</v>
      </c>
      <c r="MJ74" s="169" t="e">
        <f t="shared" si="142"/>
        <v>#N/A</v>
      </c>
      <c r="MK74" s="169" t="e">
        <f t="shared" si="142"/>
        <v>#N/A</v>
      </c>
      <c r="ML74" s="169" t="e">
        <f t="shared" si="142"/>
        <v>#N/A</v>
      </c>
      <c r="MM74" s="169" t="e">
        <f t="shared" si="142"/>
        <v>#N/A</v>
      </c>
      <c r="MN74" s="169" t="e">
        <f t="shared" si="142"/>
        <v>#N/A</v>
      </c>
      <c r="MO74" s="169" t="e">
        <f t="shared" si="142"/>
        <v>#N/A</v>
      </c>
      <c r="MP74" s="169" t="e">
        <f t="shared" si="142"/>
        <v>#N/A</v>
      </c>
      <c r="MQ74" s="169" t="e">
        <f t="shared" si="142"/>
        <v>#N/A</v>
      </c>
      <c r="MR74" s="169" t="e">
        <f t="shared" si="142"/>
        <v>#N/A</v>
      </c>
      <c r="MS74" s="169" t="e">
        <f t="shared" si="142"/>
        <v>#N/A</v>
      </c>
      <c r="MT74" s="169" t="e">
        <f t="shared" si="142"/>
        <v>#N/A</v>
      </c>
      <c r="MU74" s="169" t="e">
        <f t="shared" si="142"/>
        <v>#N/A</v>
      </c>
      <c r="MV74" s="169" t="e">
        <f t="shared" si="153"/>
        <v>#N/A</v>
      </c>
      <c r="MW74" s="169" t="e">
        <f t="shared" si="153"/>
        <v>#N/A</v>
      </c>
      <c r="MX74" s="169" t="e">
        <f t="shared" si="153"/>
        <v>#N/A</v>
      </c>
      <c r="MY74" s="169" t="e">
        <f t="shared" si="153"/>
        <v>#N/A</v>
      </c>
      <c r="MZ74" s="169" t="e">
        <f t="shared" si="153"/>
        <v>#N/A</v>
      </c>
      <c r="NA74" s="169" t="e">
        <f t="shared" si="153"/>
        <v>#N/A</v>
      </c>
      <c r="NB74" s="169" t="e">
        <f t="shared" si="153"/>
        <v>#N/A</v>
      </c>
      <c r="NC74" s="169" t="e">
        <f t="shared" si="153"/>
        <v>#N/A</v>
      </c>
      <c r="ND74" s="169" t="e">
        <f t="shared" si="153"/>
        <v>#N/A</v>
      </c>
      <c r="NE74" s="169" t="e">
        <f t="shared" si="153"/>
        <v>#N/A</v>
      </c>
      <c r="NF74" s="169" t="e">
        <f t="shared" si="153"/>
        <v>#N/A</v>
      </c>
      <c r="NG74" s="169" t="e">
        <f t="shared" si="153"/>
        <v>#N/A</v>
      </c>
      <c r="NH74" s="169" t="e">
        <f t="shared" si="153"/>
        <v>#N/A</v>
      </c>
      <c r="NI74" s="169" t="e">
        <f t="shared" si="153"/>
        <v>#N/A</v>
      </c>
      <c r="NJ74" s="169" t="e">
        <f t="shared" si="153"/>
        <v>#N/A</v>
      </c>
      <c r="NK74" s="169" t="e">
        <f t="shared" si="153"/>
        <v>#N/A</v>
      </c>
      <c r="NL74" s="169" t="e">
        <f t="shared" si="143"/>
        <v>#N/A</v>
      </c>
      <c r="NM74" s="169" t="e">
        <f t="shared" si="143"/>
        <v>#N/A</v>
      </c>
      <c r="NN74" s="169" t="e">
        <f t="shared" si="143"/>
        <v>#N/A</v>
      </c>
      <c r="NO74" s="169" t="e">
        <f t="shared" si="143"/>
        <v>#N/A</v>
      </c>
      <c r="NP74" s="169" t="e">
        <f t="shared" si="143"/>
        <v>#N/A</v>
      </c>
      <c r="NQ74" s="169" t="e">
        <f t="shared" si="143"/>
        <v>#N/A</v>
      </c>
      <c r="NR74" s="169" t="e">
        <f t="shared" si="143"/>
        <v>#N/A</v>
      </c>
      <c r="NS74" s="169" t="e">
        <f t="shared" si="143"/>
        <v>#N/A</v>
      </c>
      <c r="NT74" s="169" t="e">
        <f t="shared" si="143"/>
        <v>#N/A</v>
      </c>
      <c r="NU74" s="169" t="e">
        <f t="shared" si="143"/>
        <v>#N/A</v>
      </c>
      <c r="NV74" s="169" t="e">
        <f t="shared" si="143"/>
        <v>#N/A</v>
      </c>
      <c r="NW74" s="169" t="e">
        <f t="shared" si="143"/>
        <v>#N/A</v>
      </c>
      <c r="NX74" s="169" t="e">
        <f t="shared" si="143"/>
        <v>#N/A</v>
      </c>
      <c r="NY74" s="169" t="e">
        <f t="shared" si="143"/>
        <v>#N/A</v>
      </c>
      <c r="NZ74" s="169" t="e">
        <f t="shared" si="143"/>
        <v>#N/A</v>
      </c>
      <c r="OA74" s="169" t="e">
        <f t="shared" si="154"/>
        <v>#N/A</v>
      </c>
      <c r="OB74" s="169" t="e">
        <f t="shared" si="154"/>
        <v>#N/A</v>
      </c>
      <c r="OC74" s="169" t="e">
        <f t="shared" si="155"/>
        <v>#N/A</v>
      </c>
      <c r="OD74" s="169" t="e">
        <f t="shared" si="155"/>
        <v>#N/A</v>
      </c>
      <c r="OE74" s="169" t="e">
        <f t="shared" si="155"/>
        <v>#N/A</v>
      </c>
      <c r="OF74" s="169" t="e">
        <f t="shared" si="155"/>
        <v>#N/A</v>
      </c>
      <c r="OG74" s="169" t="e">
        <f t="shared" si="155"/>
        <v>#N/A</v>
      </c>
      <c r="OH74" s="169" t="e">
        <f t="shared" si="155"/>
        <v>#N/A</v>
      </c>
      <c r="OI74" s="169" t="e">
        <f t="shared" si="155"/>
        <v>#N/A</v>
      </c>
      <c r="OJ74" s="169" t="e">
        <f t="shared" si="155"/>
        <v>#N/A</v>
      </c>
      <c r="OK74" s="169" t="e">
        <f t="shared" si="155"/>
        <v>#N/A</v>
      </c>
      <c r="OL74" s="169" t="e">
        <f t="shared" si="155"/>
        <v>#N/A</v>
      </c>
      <c r="OM74" s="169" t="e">
        <f t="shared" si="155"/>
        <v>#N/A</v>
      </c>
      <c r="ON74" s="169" t="e">
        <f t="shared" si="155"/>
        <v>#N/A</v>
      </c>
      <c r="OO74" s="169" t="e">
        <f t="shared" si="155"/>
        <v>#N/A</v>
      </c>
      <c r="OP74" s="169" t="e">
        <f t="shared" si="155"/>
        <v>#N/A</v>
      </c>
      <c r="OQ74" s="169" t="e">
        <f t="shared" si="155"/>
        <v>#N/A</v>
      </c>
      <c r="OR74" s="169" t="e">
        <f t="shared" si="144"/>
        <v>#N/A</v>
      </c>
      <c r="OS74" s="169" t="e">
        <f t="shared" si="144"/>
        <v>#N/A</v>
      </c>
      <c r="OT74" s="169" t="e">
        <f t="shared" si="144"/>
        <v>#N/A</v>
      </c>
      <c r="OU74" s="169" t="e">
        <f t="shared" si="144"/>
        <v>#N/A</v>
      </c>
      <c r="OV74" s="169" t="e">
        <f t="shared" si="144"/>
        <v>#N/A</v>
      </c>
      <c r="OW74" s="169" t="e">
        <f t="shared" si="144"/>
        <v>#N/A</v>
      </c>
      <c r="OX74" s="169" t="e">
        <f t="shared" si="144"/>
        <v>#N/A</v>
      </c>
      <c r="OY74" s="169" t="e">
        <f t="shared" si="144"/>
        <v>#N/A</v>
      </c>
      <c r="OZ74" s="169" t="e">
        <f t="shared" si="144"/>
        <v>#N/A</v>
      </c>
      <c r="PA74" s="169" t="e">
        <f t="shared" si="144"/>
        <v>#N/A</v>
      </c>
      <c r="PB74" s="169" t="e">
        <f t="shared" si="144"/>
        <v>#N/A</v>
      </c>
      <c r="PC74" s="169" t="e">
        <f t="shared" si="144"/>
        <v>#N/A</v>
      </c>
      <c r="PD74" s="169" t="e">
        <f t="shared" si="144"/>
        <v>#N/A</v>
      </c>
      <c r="PE74" s="169" t="e">
        <f t="shared" si="144"/>
        <v>#N/A</v>
      </c>
      <c r="PF74" s="169" t="e">
        <f t="shared" si="144"/>
        <v>#N/A</v>
      </c>
      <c r="PG74" s="169" t="e">
        <f t="shared" si="144"/>
        <v>#N/A</v>
      </c>
      <c r="PH74" s="169" t="e">
        <f t="shared" si="156"/>
        <v>#N/A</v>
      </c>
      <c r="PI74" s="169" t="e">
        <f t="shared" si="156"/>
        <v>#N/A</v>
      </c>
      <c r="PJ74" s="169" t="e">
        <f t="shared" si="156"/>
        <v>#N/A</v>
      </c>
      <c r="PK74" s="169" t="e">
        <f t="shared" si="156"/>
        <v>#N/A</v>
      </c>
      <c r="PL74" s="169" t="e">
        <f t="shared" si="156"/>
        <v>#N/A</v>
      </c>
      <c r="PM74" s="169" t="e">
        <f t="shared" si="156"/>
        <v>#N/A</v>
      </c>
      <c r="PN74" s="169" t="e">
        <f t="shared" si="156"/>
        <v>#N/A</v>
      </c>
      <c r="PO74" s="169" t="e">
        <f t="shared" si="156"/>
        <v>#N/A</v>
      </c>
    </row>
    <row r="75" spans="1:431" hidden="1" x14ac:dyDescent="0.75">
      <c r="A75" s="390"/>
      <c r="B75" s="396" t="str">
        <f>IF($R75="","",ROUND(_xlfn.NORM.INV(ABS(VLOOKUP($T$1,VLookups!$A$43:$B$44,2,FALSE)-B$2),$N75,$R75),0))</f>
        <v/>
      </c>
      <c r="C75" s="403" t="str">
        <f>IF(OR(D74="",B75=""),"",WORKDAY(C74,B74,$B$109:$B$148))</f>
        <v/>
      </c>
      <c r="D75" s="404" t="str">
        <f>IFERROR(IF(B75="","",WORKDAY(C75,B75-1,$B$109:$B$148)),"")</f>
        <v/>
      </c>
      <c r="E75" s="109"/>
      <c r="F75" s="117"/>
      <c r="G75" s="122" t="str">
        <f t="shared" si="157"/>
        <v/>
      </c>
      <c r="H75" s="95"/>
      <c r="I75" s="122" t="str">
        <f t="shared" si="158"/>
        <v/>
      </c>
      <c r="J75" s="117"/>
      <c r="K75" s="110"/>
      <c r="L75" s="124" t="str">
        <f t="shared" si="145"/>
        <v/>
      </c>
      <c r="M75" s="124" t="str">
        <f t="shared" si="146"/>
        <v/>
      </c>
      <c r="N75" s="73" t="str">
        <f t="shared" si="159"/>
        <v/>
      </c>
      <c r="O75" s="23"/>
      <c r="P75" s="57"/>
      <c r="Q75" s="280"/>
      <c r="R75" s="74" t="str">
        <f>IF(AND(G75&gt;0,H75&gt;0,I75&gt;0),IF(ISBLANK(Q75),IF(ISBLANK(O75),"",(I75-G75)*VLOOKUP(O75,VLookups!$A$4:$B$13,2,FALSE)),Q75),"")</f>
        <v/>
      </c>
      <c r="S75" s="75" t="str">
        <f t="shared" si="147"/>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0"/>
        <v/>
      </c>
      <c r="AD75" s="49" t="str">
        <f t="shared" si="173"/>
        <v/>
      </c>
      <c r="AE75" s="49" t="str">
        <f t="shared" si="173"/>
        <v/>
      </c>
      <c r="AF75" s="49" t="str">
        <f t="shared" si="173"/>
        <v/>
      </c>
      <c r="AG75" s="49" t="str">
        <f t="shared" si="173"/>
        <v/>
      </c>
      <c r="AH75" s="49" t="str">
        <f t="shared" si="173"/>
        <v/>
      </c>
      <c r="AI75" s="49" t="str">
        <f t="shared" si="173"/>
        <v/>
      </c>
      <c r="AJ75" s="49" t="str">
        <f t="shared" si="173"/>
        <v/>
      </c>
      <c r="AK75" s="49" t="str">
        <f t="shared" si="173"/>
        <v/>
      </c>
      <c r="AL75" s="49" t="str">
        <f t="shared" si="173"/>
        <v/>
      </c>
      <c r="AM75" s="49" t="str">
        <f t="shared" si="173"/>
        <v/>
      </c>
      <c r="AN75" s="49" t="str">
        <f t="shared" si="173"/>
        <v/>
      </c>
      <c r="AO75" s="49" t="str">
        <f t="shared" si="173"/>
        <v/>
      </c>
      <c r="AP75" s="49" t="str">
        <f t="shared" si="173"/>
        <v/>
      </c>
      <c r="AQ75" s="49" t="str">
        <f t="shared" si="173"/>
        <v/>
      </c>
      <c r="AR75" s="49" t="str">
        <f t="shared" si="173"/>
        <v/>
      </c>
      <c r="AS75" s="49" t="str">
        <f t="shared" si="173"/>
        <v/>
      </c>
      <c r="AT75" s="49" t="str">
        <f t="shared" si="167"/>
        <v/>
      </c>
      <c r="AU75" s="49" t="str">
        <f t="shared" si="167"/>
        <v/>
      </c>
      <c r="AV75" s="49" t="str">
        <f t="shared" si="167"/>
        <v/>
      </c>
      <c r="AW75" s="49" t="str">
        <f t="shared" si="167"/>
        <v/>
      </c>
      <c r="AX75" s="49" t="str">
        <f t="shared" si="167"/>
        <v/>
      </c>
      <c r="AY75" s="49" t="str">
        <f t="shared" si="167"/>
        <v/>
      </c>
      <c r="AZ75" s="49" t="str">
        <f t="shared" si="167"/>
        <v/>
      </c>
      <c r="BA75" s="49" t="str">
        <f t="shared" si="167"/>
        <v/>
      </c>
      <c r="BB75" s="49" t="str">
        <f t="shared" si="167"/>
        <v/>
      </c>
      <c r="BC75" s="49" t="str">
        <f t="shared" si="167"/>
        <v/>
      </c>
      <c r="BD75" s="49" t="str">
        <f t="shared" si="167"/>
        <v/>
      </c>
      <c r="BE75" s="49" t="str">
        <f t="shared" si="167"/>
        <v/>
      </c>
      <c r="BF75" s="49" t="str">
        <f t="shared" si="167"/>
        <v/>
      </c>
      <c r="BG75" s="49" t="str">
        <f t="shared" si="167"/>
        <v/>
      </c>
      <c r="BH75" s="49" t="str">
        <f t="shared" si="167"/>
        <v/>
      </c>
      <c r="BI75" s="49" t="str">
        <f t="shared" si="168"/>
        <v/>
      </c>
      <c r="BJ75" s="49" t="str">
        <f t="shared" si="168"/>
        <v/>
      </c>
      <c r="BK75" s="49" t="str">
        <f t="shared" si="168"/>
        <v/>
      </c>
      <c r="BL75" s="49" t="str">
        <f t="shared" si="168"/>
        <v/>
      </c>
      <c r="BM75" s="49" t="str">
        <f t="shared" si="168"/>
        <v/>
      </c>
      <c r="BN75" s="49" t="str">
        <f t="shared" si="168"/>
        <v/>
      </c>
      <c r="BO75" s="49" t="str">
        <f t="shared" si="168"/>
        <v/>
      </c>
      <c r="BP75" s="49" t="str">
        <f t="shared" si="168"/>
        <v/>
      </c>
      <c r="BQ75" s="49" t="str">
        <f t="shared" si="168"/>
        <v/>
      </c>
      <c r="BR75" s="49" t="str">
        <f t="shared" si="168"/>
        <v/>
      </c>
      <c r="BS75" s="49" t="str">
        <f t="shared" si="168"/>
        <v/>
      </c>
      <c r="BT75" s="49" t="str">
        <f t="shared" si="168"/>
        <v/>
      </c>
      <c r="BU75" s="49" t="str">
        <f t="shared" si="168"/>
        <v/>
      </c>
      <c r="BV75" s="49" t="str">
        <f t="shared" si="168"/>
        <v/>
      </c>
      <c r="BW75" s="49" t="str">
        <f t="shared" si="168"/>
        <v/>
      </c>
      <c r="BX75" s="49" t="str">
        <f t="shared" si="168"/>
        <v/>
      </c>
      <c r="BY75" s="49" t="str">
        <f t="shared" si="164"/>
        <v/>
      </c>
      <c r="BZ75" s="49" t="str">
        <f t="shared" si="164"/>
        <v/>
      </c>
      <c r="CA75" s="49" t="str">
        <f t="shared" si="164"/>
        <v/>
      </c>
      <c r="CB75" s="49" t="str">
        <f t="shared" si="164"/>
        <v/>
      </c>
      <c r="CC75" s="49" t="str">
        <f t="shared" si="164"/>
        <v/>
      </c>
      <c r="CD75" s="49" t="str">
        <f t="shared" si="164"/>
        <v/>
      </c>
      <c r="CE75" s="49" t="str">
        <f t="shared" si="164"/>
        <v/>
      </c>
      <c r="CF75" s="49" t="str">
        <f t="shared" si="164"/>
        <v/>
      </c>
      <c r="CG75" s="49" t="str">
        <f t="shared" si="164"/>
        <v/>
      </c>
      <c r="CH75" s="49" t="str">
        <f t="shared" si="164"/>
        <v/>
      </c>
      <c r="CI75" s="49" t="str">
        <f t="shared" si="164"/>
        <v/>
      </c>
      <c r="CJ75" s="49" t="str">
        <f t="shared" si="164"/>
        <v/>
      </c>
      <c r="CK75" s="49" t="str">
        <f t="shared" si="164"/>
        <v/>
      </c>
      <c r="CL75" s="49" t="str">
        <f t="shared" si="164"/>
        <v/>
      </c>
      <c r="CM75" s="49" t="str">
        <f t="shared" si="164"/>
        <v/>
      </c>
      <c r="CN75" s="49" t="str">
        <f t="shared" si="169"/>
        <v/>
      </c>
      <c r="CO75" s="49" t="str">
        <f t="shared" si="169"/>
        <v/>
      </c>
      <c r="CP75" s="49" t="str">
        <f t="shared" si="169"/>
        <v/>
      </c>
      <c r="CQ75" s="49" t="str">
        <f t="shared" si="169"/>
        <v/>
      </c>
      <c r="CR75" s="49" t="str">
        <f t="shared" si="169"/>
        <v/>
      </c>
      <c r="CS75" s="49" t="str">
        <f t="shared" si="169"/>
        <v/>
      </c>
      <c r="CT75" s="49" t="str">
        <f t="shared" si="169"/>
        <v/>
      </c>
      <c r="CU75" s="49" t="str">
        <f t="shared" si="169"/>
        <v/>
      </c>
      <c r="CV75" s="49" t="str">
        <f t="shared" si="169"/>
        <v/>
      </c>
      <c r="CW75" s="49" t="str">
        <f t="shared" si="169"/>
        <v/>
      </c>
      <c r="CX75" s="49" t="str">
        <f t="shared" si="169"/>
        <v/>
      </c>
      <c r="CY75" s="49" t="str">
        <f t="shared" si="169"/>
        <v/>
      </c>
      <c r="CZ75" s="49" t="str">
        <f t="shared" si="169"/>
        <v/>
      </c>
      <c r="DA75" s="49" t="str">
        <f t="shared" si="169"/>
        <v/>
      </c>
      <c r="DB75" s="49" t="str">
        <f t="shared" si="169"/>
        <v/>
      </c>
      <c r="DC75" s="49" t="str">
        <f t="shared" si="169"/>
        <v/>
      </c>
      <c r="DD75" s="49" t="str">
        <f t="shared" si="165"/>
        <v/>
      </c>
      <c r="DE75" s="49" t="str">
        <f t="shared" si="165"/>
        <v/>
      </c>
      <c r="DF75" s="49" t="str">
        <f t="shared" si="165"/>
        <v/>
      </c>
      <c r="DG75" s="49" t="str">
        <f t="shared" si="165"/>
        <v/>
      </c>
      <c r="DH75" s="49" t="str">
        <f t="shared" si="165"/>
        <v/>
      </c>
      <c r="DI75" s="49" t="str">
        <f t="shared" si="165"/>
        <v/>
      </c>
      <c r="DJ75" s="49" t="str">
        <f t="shared" si="165"/>
        <v/>
      </c>
      <c r="DK75" s="49" t="str">
        <f t="shared" si="165"/>
        <v/>
      </c>
      <c r="DL75" s="49" t="str">
        <f t="shared" si="165"/>
        <v/>
      </c>
      <c r="DM75" s="49" t="str">
        <f t="shared" si="165"/>
        <v/>
      </c>
      <c r="DN75" s="49" t="str">
        <f t="shared" si="165"/>
        <v/>
      </c>
      <c r="DO75" s="49" t="str">
        <f t="shared" si="165"/>
        <v/>
      </c>
      <c r="DP75" s="49" t="str">
        <f t="shared" si="165"/>
        <v/>
      </c>
      <c r="DQ75" s="49" t="str">
        <f t="shared" si="165"/>
        <v/>
      </c>
      <c r="DR75" s="49" t="str">
        <f t="shared" si="165"/>
        <v/>
      </c>
      <c r="DS75" s="49" t="str">
        <f t="shared" si="170"/>
        <v/>
      </c>
      <c r="DT75" s="49" t="str">
        <f t="shared" si="170"/>
        <v/>
      </c>
      <c r="DU75" s="49" t="str">
        <f t="shared" si="170"/>
        <v/>
      </c>
      <c r="DV75" s="49" t="str">
        <f t="shared" si="170"/>
        <v/>
      </c>
      <c r="DW75" s="49" t="str">
        <f t="shared" si="170"/>
        <v/>
      </c>
      <c r="DX75" s="49" t="str">
        <f t="shared" si="170"/>
        <v/>
      </c>
      <c r="DY75" s="49" t="str">
        <f t="shared" si="170"/>
        <v/>
      </c>
      <c r="DZ75" s="183" t="str">
        <f t="shared" si="161"/>
        <v/>
      </c>
      <c r="EA75" s="49" t="str">
        <f t="shared" si="163"/>
        <v/>
      </c>
      <c r="EB75" s="49" t="str">
        <f t="shared" si="163"/>
        <v/>
      </c>
      <c r="EC75" s="49" t="str">
        <f t="shared" si="163"/>
        <v/>
      </c>
      <c r="ED75" s="49" t="str">
        <f t="shared" si="163"/>
        <v/>
      </c>
      <c r="EE75" s="49" t="str">
        <f t="shared" si="163"/>
        <v/>
      </c>
      <c r="EF75" s="49" t="str">
        <f t="shared" si="163"/>
        <v/>
      </c>
      <c r="EG75" s="49" t="str">
        <f t="shared" si="163"/>
        <v/>
      </c>
      <c r="EH75" s="49" t="str">
        <f t="shared" si="163"/>
        <v/>
      </c>
      <c r="EI75" s="49" t="str">
        <f t="shared" si="163"/>
        <v/>
      </c>
      <c r="EJ75" s="49" t="str">
        <f t="shared" si="163"/>
        <v/>
      </c>
      <c r="EK75" s="49" t="str">
        <f t="shared" si="163"/>
        <v/>
      </c>
      <c r="EL75" s="49" t="str">
        <f t="shared" si="163"/>
        <v/>
      </c>
      <c r="EM75" s="49" t="str">
        <f t="shared" si="163"/>
        <v/>
      </c>
      <c r="EN75" s="49" t="str">
        <f t="shared" si="163"/>
        <v/>
      </c>
      <c r="EO75" s="49" t="str">
        <f t="shared" si="163"/>
        <v/>
      </c>
      <c r="EP75" s="49" t="str">
        <f t="shared" si="162"/>
        <v/>
      </c>
      <c r="EQ75" s="49" t="str">
        <f t="shared" si="162"/>
        <v/>
      </c>
      <c r="ER75" s="49" t="str">
        <f t="shared" si="162"/>
        <v/>
      </c>
      <c r="ES75" s="49" t="str">
        <f t="shared" si="162"/>
        <v/>
      </c>
      <c r="ET75" s="49" t="str">
        <f t="shared" si="171"/>
        <v/>
      </c>
      <c r="EU75" s="49" t="str">
        <f t="shared" si="171"/>
        <v/>
      </c>
      <c r="EV75" s="49" t="str">
        <f t="shared" si="171"/>
        <v/>
      </c>
      <c r="EW75" s="49" t="str">
        <f t="shared" si="171"/>
        <v/>
      </c>
      <c r="EX75" s="49" t="str">
        <f t="shared" si="171"/>
        <v/>
      </c>
      <c r="EY75" s="49" t="str">
        <f t="shared" si="171"/>
        <v/>
      </c>
      <c r="EZ75" s="49" t="str">
        <f t="shared" si="171"/>
        <v/>
      </c>
      <c r="FA75" s="49" t="str">
        <f t="shared" si="171"/>
        <v/>
      </c>
      <c r="FB75" s="49" t="str">
        <f t="shared" si="171"/>
        <v/>
      </c>
      <c r="FC75" s="49" t="str">
        <f t="shared" si="171"/>
        <v/>
      </c>
      <c r="FD75" s="49" t="str">
        <f t="shared" si="171"/>
        <v/>
      </c>
      <c r="FE75" s="49" t="str">
        <f t="shared" si="124"/>
        <v/>
      </c>
      <c r="FF75" s="49" t="str">
        <f t="shared" si="124"/>
        <v/>
      </c>
      <c r="FG75" s="49" t="str">
        <f t="shared" si="124"/>
        <v/>
      </c>
      <c r="FH75" s="49" t="str">
        <f t="shared" si="124"/>
        <v/>
      </c>
      <c r="FI75" s="49" t="str">
        <f t="shared" si="124"/>
        <v/>
      </c>
      <c r="FJ75" s="49" t="str">
        <f t="shared" si="124"/>
        <v/>
      </c>
      <c r="FK75" s="49" t="str">
        <f t="shared" si="124"/>
        <v/>
      </c>
      <c r="FL75" s="49" t="str">
        <f t="shared" si="124"/>
        <v/>
      </c>
      <c r="FM75" s="49" t="str">
        <f t="shared" si="124"/>
        <v/>
      </c>
      <c r="FN75" s="49" t="str">
        <f t="shared" si="124"/>
        <v/>
      </c>
      <c r="FO75" s="49" t="str">
        <f t="shared" si="124"/>
        <v/>
      </c>
      <c r="FP75" s="49" t="str">
        <f t="shared" si="124"/>
        <v/>
      </c>
      <c r="FQ75" s="49" t="str">
        <f t="shared" si="124"/>
        <v/>
      </c>
      <c r="FR75" s="49" t="str">
        <f t="shared" si="124"/>
        <v/>
      </c>
      <c r="FS75" s="49" t="str">
        <f t="shared" si="124"/>
        <v/>
      </c>
      <c r="FT75" s="49" t="str">
        <f t="shared" si="124"/>
        <v/>
      </c>
      <c r="FU75" s="49" t="str">
        <f t="shared" si="172"/>
        <v/>
      </c>
      <c r="FV75" s="49" t="str">
        <f t="shared" si="148"/>
        <v/>
      </c>
      <c r="FW75" s="49" t="str">
        <f t="shared" si="148"/>
        <v/>
      </c>
      <c r="FX75" s="49" t="str">
        <f t="shared" si="148"/>
        <v/>
      </c>
      <c r="FY75" s="49" t="str">
        <f t="shared" si="148"/>
        <v/>
      </c>
      <c r="FZ75" s="49" t="str">
        <f t="shared" si="148"/>
        <v/>
      </c>
      <c r="GA75" s="49" t="str">
        <f t="shared" si="148"/>
        <v/>
      </c>
      <c r="GB75" s="49" t="str">
        <f t="shared" si="148"/>
        <v/>
      </c>
      <c r="GC75" s="49" t="str">
        <f t="shared" si="135"/>
        <v/>
      </c>
      <c r="GD75" s="49" t="str">
        <f t="shared" si="135"/>
        <v/>
      </c>
      <c r="GE75" s="49" t="str">
        <f t="shared" si="135"/>
        <v/>
      </c>
      <c r="GF75" s="49" t="str">
        <f t="shared" si="135"/>
        <v/>
      </c>
      <c r="GG75" s="49" t="str">
        <f t="shared" si="135"/>
        <v/>
      </c>
      <c r="GH75" s="49" t="str">
        <f t="shared" si="135"/>
        <v/>
      </c>
      <c r="GI75" s="49" t="str">
        <f t="shared" si="135"/>
        <v/>
      </c>
      <c r="GJ75" s="49" t="str">
        <f t="shared" si="135"/>
        <v/>
      </c>
      <c r="GK75" s="49" t="str">
        <f t="shared" si="135"/>
        <v/>
      </c>
      <c r="GL75" s="49" t="str">
        <f t="shared" si="135"/>
        <v/>
      </c>
      <c r="GM75" s="49" t="str">
        <f t="shared" si="135"/>
        <v/>
      </c>
      <c r="GN75" s="49" t="str">
        <f t="shared" si="135"/>
        <v/>
      </c>
      <c r="GO75" s="49" t="str">
        <f t="shared" si="135"/>
        <v/>
      </c>
      <c r="GP75" s="49" t="str">
        <f t="shared" si="135"/>
        <v/>
      </c>
      <c r="GQ75" s="49" t="str">
        <f t="shared" si="135"/>
        <v/>
      </c>
      <c r="GR75" s="49" t="str">
        <f t="shared" si="135"/>
        <v/>
      </c>
      <c r="GS75" s="49" t="str">
        <f t="shared" si="136"/>
        <v/>
      </c>
      <c r="GT75" s="49" t="str">
        <f t="shared" si="136"/>
        <v/>
      </c>
      <c r="GU75" s="49" t="str">
        <f t="shared" si="136"/>
        <v/>
      </c>
      <c r="GV75" s="49" t="str">
        <f t="shared" si="136"/>
        <v/>
      </c>
      <c r="GW75" s="49" t="str">
        <f t="shared" si="136"/>
        <v/>
      </c>
      <c r="GX75" s="49" t="str">
        <f t="shared" si="136"/>
        <v/>
      </c>
      <c r="GY75" s="49" t="str">
        <f t="shared" si="136"/>
        <v/>
      </c>
      <c r="GZ75" s="49" t="str">
        <f t="shared" si="136"/>
        <v/>
      </c>
      <c r="HA75" s="49" t="str">
        <f t="shared" si="136"/>
        <v/>
      </c>
      <c r="HB75" s="49" t="str">
        <f t="shared" si="136"/>
        <v/>
      </c>
      <c r="HC75" s="49" t="str">
        <f t="shared" si="136"/>
        <v/>
      </c>
      <c r="HD75" s="49" t="str">
        <f t="shared" si="136"/>
        <v/>
      </c>
      <c r="HE75" s="49" t="str">
        <f t="shared" si="136"/>
        <v/>
      </c>
      <c r="HF75" s="49" t="str">
        <f t="shared" si="136"/>
        <v/>
      </c>
      <c r="HG75" s="49" t="str">
        <f t="shared" si="136"/>
        <v/>
      </c>
      <c r="HH75" s="49" t="str">
        <f t="shared" si="136"/>
        <v/>
      </c>
      <c r="HI75" s="49" t="str">
        <f t="shared" si="137"/>
        <v/>
      </c>
      <c r="HJ75" s="49" t="str">
        <f t="shared" si="137"/>
        <v/>
      </c>
      <c r="HK75" s="49" t="str">
        <f t="shared" si="137"/>
        <v/>
      </c>
      <c r="HL75" s="49" t="str">
        <f t="shared" si="137"/>
        <v/>
      </c>
      <c r="HM75" s="49" t="str">
        <f t="shared" si="107"/>
        <v/>
      </c>
      <c r="HN75" s="49" t="str">
        <f t="shared" si="107"/>
        <v/>
      </c>
      <c r="HO75" s="49" t="str">
        <f t="shared" si="107"/>
        <v/>
      </c>
      <c r="HP75" s="49" t="str">
        <f t="shared" si="75"/>
        <v/>
      </c>
      <c r="HQ75" s="49" t="str">
        <f t="shared" si="75"/>
        <v/>
      </c>
      <c r="HR75" s="49" t="str">
        <f t="shared" si="44"/>
        <v/>
      </c>
      <c r="HS75" s="49" t="str">
        <f t="shared" si="44"/>
        <v/>
      </c>
      <c r="HT75" s="49" t="str">
        <f t="shared" si="44"/>
        <v/>
      </c>
      <c r="HU75" s="49" t="str">
        <f t="shared" si="44"/>
        <v/>
      </c>
      <c r="HV75" s="49" t="str">
        <f t="shared" si="138"/>
        <v/>
      </c>
      <c r="HW75" s="169" t="e">
        <f t="shared" si="102"/>
        <v>#N/A</v>
      </c>
      <c r="HX75" s="169" t="e">
        <f t="shared" si="102"/>
        <v>#N/A</v>
      </c>
      <c r="HY75" s="169" t="e">
        <f t="shared" si="102"/>
        <v>#N/A</v>
      </c>
      <c r="HZ75" s="169" t="e">
        <f t="shared" si="102"/>
        <v>#N/A</v>
      </c>
      <c r="IA75" s="169" t="e">
        <f t="shared" si="134"/>
        <v>#N/A</v>
      </c>
      <c r="IB75" s="169" t="e">
        <f t="shared" si="134"/>
        <v>#N/A</v>
      </c>
      <c r="IC75" s="169" t="e">
        <f t="shared" si="134"/>
        <v>#N/A</v>
      </c>
      <c r="ID75" s="169" t="e">
        <f t="shared" si="134"/>
        <v>#N/A</v>
      </c>
      <c r="IE75" s="169" t="e">
        <f t="shared" si="134"/>
        <v>#N/A</v>
      </c>
      <c r="IF75" s="169" t="e">
        <f t="shared" si="134"/>
        <v>#N/A</v>
      </c>
      <c r="IG75" s="169" t="e">
        <f t="shared" si="134"/>
        <v>#N/A</v>
      </c>
      <c r="IH75" s="169" t="e">
        <f t="shared" si="134"/>
        <v>#N/A</v>
      </c>
      <c r="II75" s="169" t="e">
        <f t="shared" si="134"/>
        <v>#N/A</v>
      </c>
      <c r="IJ75" s="169" t="e">
        <f t="shared" si="134"/>
        <v>#N/A</v>
      </c>
      <c r="IK75" s="169" t="e">
        <f t="shared" si="134"/>
        <v>#N/A</v>
      </c>
      <c r="IL75" s="169" t="e">
        <f t="shared" si="134"/>
        <v>#N/A</v>
      </c>
      <c r="IM75" s="169" t="e">
        <f t="shared" si="134"/>
        <v>#N/A</v>
      </c>
      <c r="IN75" s="169" t="e">
        <f t="shared" si="134"/>
        <v>#N/A</v>
      </c>
      <c r="IO75" s="169" t="e">
        <f t="shared" si="134"/>
        <v>#N/A</v>
      </c>
      <c r="IP75" s="169" t="e">
        <f t="shared" si="139"/>
        <v>#N/A</v>
      </c>
      <c r="IQ75" s="169" t="e">
        <f t="shared" si="139"/>
        <v>#N/A</v>
      </c>
      <c r="IR75" s="169" t="e">
        <f t="shared" si="139"/>
        <v>#N/A</v>
      </c>
      <c r="IS75" s="169" t="e">
        <f t="shared" si="139"/>
        <v>#N/A</v>
      </c>
      <c r="IT75" s="169" t="e">
        <f t="shared" si="139"/>
        <v>#N/A</v>
      </c>
      <c r="IU75" s="169" t="e">
        <f t="shared" si="139"/>
        <v>#N/A</v>
      </c>
      <c r="IV75" s="169" t="e">
        <f t="shared" si="139"/>
        <v>#N/A</v>
      </c>
      <c r="IW75" s="169" t="e">
        <f t="shared" si="139"/>
        <v>#N/A</v>
      </c>
      <c r="IX75" s="169" t="e">
        <f t="shared" si="139"/>
        <v>#N/A</v>
      </c>
      <c r="IY75" s="169" t="e">
        <f t="shared" si="139"/>
        <v>#N/A</v>
      </c>
      <c r="IZ75" s="169" t="e">
        <f t="shared" si="139"/>
        <v>#N/A</v>
      </c>
      <c r="JA75" s="169" t="e">
        <f t="shared" si="139"/>
        <v>#N/A</v>
      </c>
      <c r="JB75" s="169" t="e">
        <f t="shared" si="139"/>
        <v>#N/A</v>
      </c>
      <c r="JC75" s="169" t="e">
        <f t="shared" si="139"/>
        <v>#N/A</v>
      </c>
      <c r="JD75" s="169" t="e">
        <f t="shared" si="139"/>
        <v>#N/A</v>
      </c>
      <c r="JE75" s="169" t="e">
        <f t="shared" si="149"/>
        <v>#N/A</v>
      </c>
      <c r="JF75" s="169" t="e">
        <f t="shared" si="149"/>
        <v>#N/A</v>
      </c>
      <c r="JG75" s="169" t="e">
        <f t="shared" si="149"/>
        <v>#N/A</v>
      </c>
      <c r="JH75" s="169" t="e">
        <f t="shared" si="149"/>
        <v>#N/A</v>
      </c>
      <c r="JI75" s="169" t="e">
        <f t="shared" si="149"/>
        <v>#N/A</v>
      </c>
      <c r="JJ75" s="169" t="e">
        <f t="shared" si="149"/>
        <v>#N/A</v>
      </c>
      <c r="JK75" s="169" t="e">
        <f t="shared" si="149"/>
        <v>#N/A</v>
      </c>
      <c r="JL75" s="169" t="e">
        <f t="shared" si="149"/>
        <v>#N/A</v>
      </c>
      <c r="JM75" s="169" t="e">
        <f t="shared" si="149"/>
        <v>#N/A</v>
      </c>
      <c r="JN75" s="169" t="e">
        <f t="shared" si="149"/>
        <v>#N/A</v>
      </c>
      <c r="JO75" s="169" t="e">
        <f t="shared" si="149"/>
        <v>#N/A</v>
      </c>
      <c r="JP75" s="169" t="e">
        <f t="shared" si="149"/>
        <v>#N/A</v>
      </c>
      <c r="JQ75" s="169" t="e">
        <f t="shared" si="149"/>
        <v>#N/A</v>
      </c>
      <c r="JR75" s="169" t="e">
        <f t="shared" si="149"/>
        <v>#N/A</v>
      </c>
      <c r="JS75" s="169" t="e">
        <f t="shared" si="149"/>
        <v>#N/A</v>
      </c>
      <c r="JT75" s="169" t="e">
        <f t="shared" si="140"/>
        <v>#N/A</v>
      </c>
      <c r="JU75" s="169" t="e">
        <f t="shared" si="140"/>
        <v>#N/A</v>
      </c>
      <c r="JV75" s="169" t="e">
        <f t="shared" si="140"/>
        <v>#N/A</v>
      </c>
      <c r="JW75" s="169" t="e">
        <f t="shared" si="140"/>
        <v>#N/A</v>
      </c>
      <c r="JX75" s="169" t="e">
        <f t="shared" si="140"/>
        <v>#N/A</v>
      </c>
      <c r="JY75" s="169" t="e">
        <f t="shared" si="140"/>
        <v>#N/A</v>
      </c>
      <c r="JZ75" s="169" t="e">
        <f t="shared" si="140"/>
        <v>#N/A</v>
      </c>
      <c r="KA75" s="169" t="e">
        <f t="shared" si="140"/>
        <v>#N/A</v>
      </c>
      <c r="KB75" s="169" t="e">
        <f t="shared" si="140"/>
        <v>#N/A</v>
      </c>
      <c r="KC75" s="169" t="e">
        <f t="shared" si="140"/>
        <v>#N/A</v>
      </c>
      <c r="KD75" s="169" t="e">
        <f t="shared" si="140"/>
        <v>#N/A</v>
      </c>
      <c r="KE75" s="169" t="e">
        <f t="shared" si="140"/>
        <v>#N/A</v>
      </c>
      <c r="KF75" s="169" t="e">
        <f t="shared" si="140"/>
        <v>#N/A</v>
      </c>
      <c r="KG75" s="169" t="e">
        <f t="shared" si="140"/>
        <v>#N/A</v>
      </c>
      <c r="KH75" s="169" t="e">
        <f t="shared" si="140"/>
        <v>#N/A</v>
      </c>
      <c r="KI75" s="169" t="e">
        <f t="shared" si="140"/>
        <v>#N/A</v>
      </c>
      <c r="KJ75" s="169" t="e">
        <f t="shared" si="150"/>
        <v>#N/A</v>
      </c>
      <c r="KK75" s="169" t="e">
        <f t="shared" si="150"/>
        <v>#N/A</v>
      </c>
      <c r="KL75" s="169" t="e">
        <f t="shared" si="150"/>
        <v>#N/A</v>
      </c>
      <c r="KM75" s="169" t="e">
        <f t="shared" si="150"/>
        <v>#N/A</v>
      </c>
      <c r="KN75" s="169" t="e">
        <f t="shared" si="150"/>
        <v>#N/A</v>
      </c>
      <c r="KO75" s="169" t="e">
        <f t="shared" si="150"/>
        <v>#N/A</v>
      </c>
      <c r="KP75" s="169" t="e">
        <f t="shared" si="150"/>
        <v>#N/A</v>
      </c>
      <c r="KQ75" s="169" t="e">
        <f t="shared" si="150"/>
        <v>#N/A</v>
      </c>
      <c r="KR75" s="169" t="e">
        <f t="shared" si="150"/>
        <v>#N/A</v>
      </c>
      <c r="KS75" s="169" t="e">
        <f t="shared" si="150"/>
        <v>#N/A</v>
      </c>
      <c r="KT75" s="169" t="e">
        <f t="shared" si="150"/>
        <v>#N/A</v>
      </c>
      <c r="KU75" s="169" t="e">
        <f t="shared" si="150"/>
        <v>#N/A</v>
      </c>
      <c r="KV75" s="169" t="e">
        <f t="shared" si="150"/>
        <v>#N/A</v>
      </c>
      <c r="KW75" s="169" t="e">
        <f t="shared" si="150"/>
        <v>#N/A</v>
      </c>
      <c r="KX75" s="169" t="e">
        <f t="shared" si="150"/>
        <v>#N/A</v>
      </c>
      <c r="KY75" s="169" t="e">
        <f t="shared" si="150"/>
        <v>#N/A</v>
      </c>
      <c r="KZ75" s="169" t="e">
        <f t="shared" si="141"/>
        <v>#N/A</v>
      </c>
      <c r="LA75" s="169" t="e">
        <f t="shared" si="141"/>
        <v>#N/A</v>
      </c>
      <c r="LB75" s="169" t="e">
        <f t="shared" si="141"/>
        <v>#N/A</v>
      </c>
      <c r="LC75" s="169" t="e">
        <f t="shared" si="141"/>
        <v>#N/A</v>
      </c>
      <c r="LD75" s="169" t="e">
        <f t="shared" si="141"/>
        <v>#N/A</v>
      </c>
      <c r="LE75" s="169" t="e">
        <f t="shared" si="141"/>
        <v>#N/A</v>
      </c>
      <c r="LF75" s="169" t="e">
        <f t="shared" si="141"/>
        <v>#N/A</v>
      </c>
      <c r="LG75" s="169" t="e">
        <f t="shared" si="141"/>
        <v>#N/A</v>
      </c>
      <c r="LH75" s="169" t="e">
        <f t="shared" si="141"/>
        <v>#N/A</v>
      </c>
      <c r="LI75" s="169" t="e">
        <f t="shared" si="141"/>
        <v>#N/A</v>
      </c>
      <c r="LJ75" s="169" t="e">
        <f t="shared" si="141"/>
        <v>#N/A</v>
      </c>
      <c r="LK75" s="169" t="e">
        <f t="shared" si="141"/>
        <v>#N/A</v>
      </c>
      <c r="LL75" s="169" t="e">
        <f t="shared" si="141"/>
        <v>#N/A</v>
      </c>
      <c r="LM75" s="169" t="e">
        <f t="shared" si="141"/>
        <v>#N/A</v>
      </c>
      <c r="LN75" s="169" t="e">
        <f t="shared" si="141"/>
        <v>#N/A</v>
      </c>
      <c r="LO75" s="169" t="e">
        <f t="shared" si="151"/>
        <v>#N/A</v>
      </c>
      <c r="LP75" s="169" t="e">
        <f t="shared" si="151"/>
        <v>#N/A</v>
      </c>
      <c r="LQ75" s="169" t="e">
        <f t="shared" si="152"/>
        <v>#N/A</v>
      </c>
      <c r="LR75" s="169" t="e">
        <f t="shared" si="152"/>
        <v>#N/A</v>
      </c>
      <c r="LS75" s="169" t="e">
        <f t="shared" si="152"/>
        <v>#N/A</v>
      </c>
      <c r="LT75" s="169" t="e">
        <f t="shared" si="152"/>
        <v>#N/A</v>
      </c>
      <c r="LU75" s="169" t="e">
        <f t="shared" si="152"/>
        <v>#N/A</v>
      </c>
      <c r="LV75" s="169" t="e">
        <f t="shared" si="152"/>
        <v>#N/A</v>
      </c>
      <c r="LW75" s="169" t="e">
        <f t="shared" si="152"/>
        <v>#N/A</v>
      </c>
      <c r="LX75" s="169" t="e">
        <f t="shared" si="152"/>
        <v>#N/A</v>
      </c>
      <c r="LY75" s="169" t="e">
        <f t="shared" si="152"/>
        <v>#N/A</v>
      </c>
      <c r="LZ75" s="169" t="e">
        <f t="shared" si="152"/>
        <v>#N/A</v>
      </c>
      <c r="MA75" s="169" t="e">
        <f t="shared" si="152"/>
        <v>#N/A</v>
      </c>
      <c r="MB75" s="169" t="e">
        <f t="shared" si="152"/>
        <v>#N/A</v>
      </c>
      <c r="MC75" s="169" t="e">
        <f t="shared" si="152"/>
        <v>#N/A</v>
      </c>
      <c r="MD75" s="169" t="e">
        <f t="shared" si="152"/>
        <v>#N/A</v>
      </c>
      <c r="ME75" s="169" t="e">
        <f t="shared" si="152"/>
        <v>#N/A</v>
      </c>
      <c r="MF75" s="169" t="e">
        <f t="shared" si="142"/>
        <v>#N/A</v>
      </c>
      <c r="MG75" s="169" t="e">
        <f t="shared" si="142"/>
        <v>#N/A</v>
      </c>
      <c r="MH75" s="169" t="e">
        <f t="shared" si="142"/>
        <v>#N/A</v>
      </c>
      <c r="MI75" s="169" t="e">
        <f t="shared" si="142"/>
        <v>#N/A</v>
      </c>
      <c r="MJ75" s="169" t="e">
        <f t="shared" si="142"/>
        <v>#N/A</v>
      </c>
      <c r="MK75" s="169" t="e">
        <f t="shared" si="142"/>
        <v>#N/A</v>
      </c>
      <c r="ML75" s="169" t="e">
        <f t="shared" si="142"/>
        <v>#N/A</v>
      </c>
      <c r="MM75" s="169" t="e">
        <f t="shared" si="142"/>
        <v>#N/A</v>
      </c>
      <c r="MN75" s="169" t="e">
        <f t="shared" si="142"/>
        <v>#N/A</v>
      </c>
      <c r="MO75" s="169" t="e">
        <f t="shared" si="142"/>
        <v>#N/A</v>
      </c>
      <c r="MP75" s="169" t="e">
        <f t="shared" si="142"/>
        <v>#N/A</v>
      </c>
      <c r="MQ75" s="169" t="e">
        <f t="shared" si="142"/>
        <v>#N/A</v>
      </c>
      <c r="MR75" s="169" t="e">
        <f t="shared" si="142"/>
        <v>#N/A</v>
      </c>
      <c r="MS75" s="169" t="e">
        <f t="shared" si="142"/>
        <v>#N/A</v>
      </c>
      <c r="MT75" s="169" t="e">
        <f t="shared" si="142"/>
        <v>#N/A</v>
      </c>
      <c r="MU75" s="169" t="e">
        <f t="shared" si="142"/>
        <v>#N/A</v>
      </c>
      <c r="MV75" s="169" t="e">
        <f t="shared" si="153"/>
        <v>#N/A</v>
      </c>
      <c r="MW75" s="169" t="e">
        <f t="shared" si="153"/>
        <v>#N/A</v>
      </c>
      <c r="MX75" s="169" t="e">
        <f t="shared" si="153"/>
        <v>#N/A</v>
      </c>
      <c r="MY75" s="169" t="e">
        <f t="shared" si="153"/>
        <v>#N/A</v>
      </c>
      <c r="MZ75" s="169" t="e">
        <f t="shared" si="153"/>
        <v>#N/A</v>
      </c>
      <c r="NA75" s="169" t="e">
        <f t="shared" si="153"/>
        <v>#N/A</v>
      </c>
      <c r="NB75" s="169" t="e">
        <f t="shared" si="153"/>
        <v>#N/A</v>
      </c>
      <c r="NC75" s="169" t="e">
        <f t="shared" si="153"/>
        <v>#N/A</v>
      </c>
      <c r="ND75" s="169" t="e">
        <f t="shared" si="153"/>
        <v>#N/A</v>
      </c>
      <c r="NE75" s="169" t="e">
        <f t="shared" si="153"/>
        <v>#N/A</v>
      </c>
      <c r="NF75" s="169" t="e">
        <f t="shared" si="153"/>
        <v>#N/A</v>
      </c>
      <c r="NG75" s="169" t="e">
        <f t="shared" si="153"/>
        <v>#N/A</v>
      </c>
      <c r="NH75" s="169" t="e">
        <f t="shared" si="153"/>
        <v>#N/A</v>
      </c>
      <c r="NI75" s="169" t="e">
        <f t="shared" si="153"/>
        <v>#N/A</v>
      </c>
      <c r="NJ75" s="169" t="e">
        <f t="shared" si="153"/>
        <v>#N/A</v>
      </c>
      <c r="NK75" s="169" t="e">
        <f t="shared" si="153"/>
        <v>#N/A</v>
      </c>
      <c r="NL75" s="169" t="e">
        <f t="shared" si="143"/>
        <v>#N/A</v>
      </c>
      <c r="NM75" s="169" t="e">
        <f t="shared" si="143"/>
        <v>#N/A</v>
      </c>
      <c r="NN75" s="169" t="e">
        <f t="shared" si="143"/>
        <v>#N/A</v>
      </c>
      <c r="NO75" s="169" t="e">
        <f t="shared" si="143"/>
        <v>#N/A</v>
      </c>
      <c r="NP75" s="169" t="e">
        <f t="shared" si="143"/>
        <v>#N/A</v>
      </c>
      <c r="NQ75" s="169" t="e">
        <f t="shared" si="143"/>
        <v>#N/A</v>
      </c>
      <c r="NR75" s="169" t="e">
        <f t="shared" si="143"/>
        <v>#N/A</v>
      </c>
      <c r="NS75" s="169" t="e">
        <f t="shared" si="143"/>
        <v>#N/A</v>
      </c>
      <c r="NT75" s="169" t="e">
        <f t="shared" si="143"/>
        <v>#N/A</v>
      </c>
      <c r="NU75" s="169" t="e">
        <f t="shared" si="143"/>
        <v>#N/A</v>
      </c>
      <c r="NV75" s="169" t="e">
        <f t="shared" si="143"/>
        <v>#N/A</v>
      </c>
      <c r="NW75" s="169" t="e">
        <f t="shared" si="143"/>
        <v>#N/A</v>
      </c>
      <c r="NX75" s="169" t="e">
        <f t="shared" si="143"/>
        <v>#N/A</v>
      </c>
      <c r="NY75" s="169" t="e">
        <f t="shared" si="143"/>
        <v>#N/A</v>
      </c>
      <c r="NZ75" s="169" t="e">
        <f t="shared" si="143"/>
        <v>#N/A</v>
      </c>
      <c r="OA75" s="169" t="e">
        <f t="shared" si="154"/>
        <v>#N/A</v>
      </c>
      <c r="OB75" s="169" t="e">
        <f t="shared" si="154"/>
        <v>#N/A</v>
      </c>
      <c r="OC75" s="169" t="e">
        <f t="shared" si="155"/>
        <v>#N/A</v>
      </c>
      <c r="OD75" s="169" t="e">
        <f t="shared" si="155"/>
        <v>#N/A</v>
      </c>
      <c r="OE75" s="169" t="e">
        <f t="shared" si="155"/>
        <v>#N/A</v>
      </c>
      <c r="OF75" s="169" t="e">
        <f t="shared" si="155"/>
        <v>#N/A</v>
      </c>
      <c r="OG75" s="169" t="e">
        <f t="shared" si="155"/>
        <v>#N/A</v>
      </c>
      <c r="OH75" s="169" t="e">
        <f t="shared" si="155"/>
        <v>#N/A</v>
      </c>
      <c r="OI75" s="169" t="e">
        <f t="shared" si="155"/>
        <v>#N/A</v>
      </c>
      <c r="OJ75" s="169" t="e">
        <f t="shared" si="155"/>
        <v>#N/A</v>
      </c>
      <c r="OK75" s="169" t="e">
        <f t="shared" si="155"/>
        <v>#N/A</v>
      </c>
      <c r="OL75" s="169" t="e">
        <f t="shared" si="155"/>
        <v>#N/A</v>
      </c>
      <c r="OM75" s="169" t="e">
        <f t="shared" si="155"/>
        <v>#N/A</v>
      </c>
      <c r="ON75" s="169" t="e">
        <f t="shared" si="155"/>
        <v>#N/A</v>
      </c>
      <c r="OO75" s="169" t="e">
        <f t="shared" si="155"/>
        <v>#N/A</v>
      </c>
      <c r="OP75" s="169" t="e">
        <f t="shared" si="155"/>
        <v>#N/A</v>
      </c>
      <c r="OQ75" s="169" t="e">
        <f t="shared" si="155"/>
        <v>#N/A</v>
      </c>
      <c r="OR75" s="169" t="e">
        <f t="shared" si="144"/>
        <v>#N/A</v>
      </c>
      <c r="OS75" s="169" t="e">
        <f t="shared" si="144"/>
        <v>#N/A</v>
      </c>
      <c r="OT75" s="169" t="e">
        <f t="shared" si="144"/>
        <v>#N/A</v>
      </c>
      <c r="OU75" s="169" t="e">
        <f t="shared" si="144"/>
        <v>#N/A</v>
      </c>
      <c r="OV75" s="169" t="e">
        <f t="shared" si="144"/>
        <v>#N/A</v>
      </c>
      <c r="OW75" s="169" t="e">
        <f t="shared" si="144"/>
        <v>#N/A</v>
      </c>
      <c r="OX75" s="169" t="e">
        <f t="shared" si="144"/>
        <v>#N/A</v>
      </c>
      <c r="OY75" s="169" t="e">
        <f t="shared" si="144"/>
        <v>#N/A</v>
      </c>
      <c r="OZ75" s="169" t="e">
        <f t="shared" si="144"/>
        <v>#N/A</v>
      </c>
      <c r="PA75" s="169" t="e">
        <f t="shared" si="144"/>
        <v>#N/A</v>
      </c>
      <c r="PB75" s="169" t="e">
        <f t="shared" si="144"/>
        <v>#N/A</v>
      </c>
      <c r="PC75" s="169" t="e">
        <f t="shared" si="144"/>
        <v>#N/A</v>
      </c>
      <c r="PD75" s="169" t="e">
        <f t="shared" si="144"/>
        <v>#N/A</v>
      </c>
      <c r="PE75" s="169" t="e">
        <f t="shared" si="144"/>
        <v>#N/A</v>
      </c>
      <c r="PF75" s="169" t="e">
        <f t="shared" si="144"/>
        <v>#N/A</v>
      </c>
      <c r="PG75" s="169" t="e">
        <f t="shared" si="144"/>
        <v>#N/A</v>
      </c>
      <c r="PH75" s="169" t="e">
        <f t="shared" si="156"/>
        <v>#N/A</v>
      </c>
      <c r="PI75" s="169" t="e">
        <f t="shared" si="156"/>
        <v>#N/A</v>
      </c>
      <c r="PJ75" s="169" t="e">
        <f t="shared" si="156"/>
        <v>#N/A</v>
      </c>
      <c r="PK75" s="169" t="e">
        <f t="shared" si="156"/>
        <v>#N/A</v>
      </c>
      <c r="PL75" s="169" t="e">
        <f t="shared" si="156"/>
        <v>#N/A</v>
      </c>
      <c r="PM75" s="169" t="e">
        <f t="shared" si="156"/>
        <v>#N/A</v>
      </c>
      <c r="PN75" s="169" t="e">
        <f t="shared" si="156"/>
        <v>#N/A</v>
      </c>
      <c r="PO75" s="169" t="e">
        <f t="shared" si="156"/>
        <v>#N/A</v>
      </c>
    </row>
    <row r="76" spans="1:431" hidden="1" x14ac:dyDescent="0.75">
      <c r="A76" s="390"/>
      <c r="B76" s="396" t="str">
        <f>IF($R76="","",ROUND(_xlfn.NORM.INV(ABS(VLOOKUP($T$1,VLookups!$A$43:$B$44,2,FALSE)-B$2),$N76,$R76),0))</f>
        <v/>
      </c>
      <c r="C76" s="403" t="str">
        <f>IF(OR(D75="",B76=""),"",WORKDAY(C75,B75,$B$109:$B$148))</f>
        <v/>
      </c>
      <c r="D76" s="404" t="str">
        <f>IFERROR(IF(B76="","",WORKDAY(C76,B76-1,$B$109:$B$148)),"")</f>
        <v/>
      </c>
      <c r="E76" s="109"/>
      <c r="F76" s="117"/>
      <c r="G76" s="122" t="str">
        <f t="shared" si="157"/>
        <v/>
      </c>
      <c r="H76" s="95"/>
      <c r="I76" s="122" t="str">
        <f t="shared" si="158"/>
        <v/>
      </c>
      <c r="J76" s="117"/>
      <c r="K76" s="110"/>
      <c r="L76" s="124" t="str">
        <f t="shared" si="145"/>
        <v/>
      </c>
      <c r="M76" s="124" t="str">
        <f t="shared" si="146"/>
        <v/>
      </c>
      <c r="N76" s="73" t="str">
        <f t="shared" si="159"/>
        <v/>
      </c>
      <c r="O76" s="23"/>
      <c r="P76" s="57"/>
      <c r="Q76" s="280"/>
      <c r="R76" s="74" t="str">
        <f>IF(AND(G76&gt;0,H76&gt;0,I76&gt;0),IF(ISBLANK(Q76),IF(ISBLANK(O76),"",(I76-G76)*VLOOKUP(O76,VLookups!$A$4:$B$13,2,FALSE)),Q76),"")</f>
        <v/>
      </c>
      <c r="S76" s="75" t="str">
        <f t="shared" si="147"/>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0"/>
        <v/>
      </c>
      <c r="AD76" s="49" t="str">
        <f t="shared" si="173"/>
        <v/>
      </c>
      <c r="AE76" s="49" t="str">
        <f t="shared" si="173"/>
        <v/>
      </c>
      <c r="AF76" s="49" t="str">
        <f t="shared" si="173"/>
        <v/>
      </c>
      <c r="AG76" s="49" t="str">
        <f t="shared" si="173"/>
        <v/>
      </c>
      <c r="AH76" s="49" t="str">
        <f t="shared" si="173"/>
        <v/>
      </c>
      <c r="AI76" s="49" t="str">
        <f t="shared" si="173"/>
        <v/>
      </c>
      <c r="AJ76" s="49" t="str">
        <f t="shared" si="173"/>
        <v/>
      </c>
      <c r="AK76" s="49" t="str">
        <f t="shared" si="173"/>
        <v/>
      </c>
      <c r="AL76" s="49" t="str">
        <f t="shared" si="173"/>
        <v/>
      </c>
      <c r="AM76" s="49" t="str">
        <f t="shared" si="173"/>
        <v/>
      </c>
      <c r="AN76" s="49" t="str">
        <f t="shared" si="173"/>
        <v/>
      </c>
      <c r="AO76" s="49" t="str">
        <f t="shared" si="173"/>
        <v/>
      </c>
      <c r="AP76" s="49" t="str">
        <f t="shared" si="173"/>
        <v/>
      </c>
      <c r="AQ76" s="49" t="str">
        <f t="shared" si="173"/>
        <v/>
      </c>
      <c r="AR76" s="49" t="str">
        <f t="shared" si="173"/>
        <v/>
      </c>
      <c r="AS76" s="49" t="str">
        <f t="shared" si="173"/>
        <v/>
      </c>
      <c r="AT76" s="49" t="str">
        <f t="shared" si="167"/>
        <v/>
      </c>
      <c r="AU76" s="49" t="str">
        <f t="shared" si="167"/>
        <v/>
      </c>
      <c r="AV76" s="49" t="str">
        <f t="shared" si="167"/>
        <v/>
      </c>
      <c r="AW76" s="49" t="str">
        <f t="shared" si="167"/>
        <v/>
      </c>
      <c r="AX76" s="49" t="str">
        <f t="shared" si="167"/>
        <v/>
      </c>
      <c r="AY76" s="49" t="str">
        <f t="shared" si="167"/>
        <v/>
      </c>
      <c r="AZ76" s="49" t="str">
        <f t="shared" si="167"/>
        <v/>
      </c>
      <c r="BA76" s="49" t="str">
        <f t="shared" si="167"/>
        <v/>
      </c>
      <c r="BB76" s="49" t="str">
        <f t="shared" si="167"/>
        <v/>
      </c>
      <c r="BC76" s="49" t="str">
        <f t="shared" si="167"/>
        <v/>
      </c>
      <c r="BD76" s="49" t="str">
        <f t="shared" si="167"/>
        <v/>
      </c>
      <c r="BE76" s="49" t="str">
        <f t="shared" si="167"/>
        <v/>
      </c>
      <c r="BF76" s="49" t="str">
        <f t="shared" si="167"/>
        <v/>
      </c>
      <c r="BG76" s="49" t="str">
        <f t="shared" si="167"/>
        <v/>
      </c>
      <c r="BH76" s="49" t="str">
        <f t="shared" si="167"/>
        <v/>
      </c>
      <c r="BI76" s="49" t="str">
        <f t="shared" si="168"/>
        <v/>
      </c>
      <c r="BJ76" s="49" t="str">
        <f t="shared" si="168"/>
        <v/>
      </c>
      <c r="BK76" s="49" t="str">
        <f t="shared" si="168"/>
        <v/>
      </c>
      <c r="BL76" s="49" t="str">
        <f t="shared" si="168"/>
        <v/>
      </c>
      <c r="BM76" s="49" t="str">
        <f t="shared" si="168"/>
        <v/>
      </c>
      <c r="BN76" s="49" t="str">
        <f t="shared" si="168"/>
        <v/>
      </c>
      <c r="BO76" s="49" t="str">
        <f t="shared" si="168"/>
        <v/>
      </c>
      <c r="BP76" s="49" t="str">
        <f t="shared" si="168"/>
        <v/>
      </c>
      <c r="BQ76" s="49" t="str">
        <f t="shared" si="168"/>
        <v/>
      </c>
      <c r="BR76" s="49" t="str">
        <f t="shared" si="168"/>
        <v/>
      </c>
      <c r="BS76" s="49" t="str">
        <f t="shared" si="168"/>
        <v/>
      </c>
      <c r="BT76" s="49" t="str">
        <f t="shared" si="168"/>
        <v/>
      </c>
      <c r="BU76" s="49" t="str">
        <f t="shared" si="168"/>
        <v/>
      </c>
      <c r="BV76" s="49" t="str">
        <f t="shared" si="168"/>
        <v/>
      </c>
      <c r="BW76" s="49" t="str">
        <f t="shared" si="168"/>
        <v/>
      </c>
      <c r="BX76" s="49" t="str">
        <f t="shared" si="168"/>
        <v/>
      </c>
      <c r="BY76" s="49" t="str">
        <f t="shared" si="164"/>
        <v/>
      </c>
      <c r="BZ76" s="49" t="str">
        <f t="shared" si="164"/>
        <v/>
      </c>
      <c r="CA76" s="49" t="str">
        <f t="shared" si="164"/>
        <v/>
      </c>
      <c r="CB76" s="49" t="str">
        <f t="shared" si="164"/>
        <v/>
      </c>
      <c r="CC76" s="49" t="str">
        <f t="shared" si="164"/>
        <v/>
      </c>
      <c r="CD76" s="49" t="str">
        <f t="shared" si="164"/>
        <v/>
      </c>
      <c r="CE76" s="49" t="str">
        <f t="shared" si="164"/>
        <v/>
      </c>
      <c r="CF76" s="49" t="str">
        <f t="shared" si="164"/>
        <v/>
      </c>
      <c r="CG76" s="49" t="str">
        <f t="shared" si="164"/>
        <v/>
      </c>
      <c r="CH76" s="49" t="str">
        <f t="shared" si="164"/>
        <v/>
      </c>
      <c r="CI76" s="49" t="str">
        <f t="shared" si="164"/>
        <v/>
      </c>
      <c r="CJ76" s="49" t="str">
        <f t="shared" si="164"/>
        <v/>
      </c>
      <c r="CK76" s="49" t="str">
        <f t="shared" si="164"/>
        <v/>
      </c>
      <c r="CL76" s="49" t="str">
        <f t="shared" si="164"/>
        <v/>
      </c>
      <c r="CM76" s="49" t="str">
        <f t="shared" si="164"/>
        <v/>
      </c>
      <c r="CN76" s="49" t="str">
        <f t="shared" si="169"/>
        <v/>
      </c>
      <c r="CO76" s="49" t="str">
        <f t="shared" si="169"/>
        <v/>
      </c>
      <c r="CP76" s="49" t="str">
        <f t="shared" si="169"/>
        <v/>
      </c>
      <c r="CQ76" s="49" t="str">
        <f t="shared" si="169"/>
        <v/>
      </c>
      <c r="CR76" s="49" t="str">
        <f t="shared" si="169"/>
        <v/>
      </c>
      <c r="CS76" s="49" t="str">
        <f t="shared" si="169"/>
        <v/>
      </c>
      <c r="CT76" s="49" t="str">
        <f t="shared" si="169"/>
        <v/>
      </c>
      <c r="CU76" s="49" t="str">
        <f t="shared" si="169"/>
        <v/>
      </c>
      <c r="CV76" s="49" t="str">
        <f t="shared" si="169"/>
        <v/>
      </c>
      <c r="CW76" s="49" t="str">
        <f t="shared" si="169"/>
        <v/>
      </c>
      <c r="CX76" s="49" t="str">
        <f t="shared" si="169"/>
        <v/>
      </c>
      <c r="CY76" s="49" t="str">
        <f t="shared" si="169"/>
        <v/>
      </c>
      <c r="CZ76" s="49" t="str">
        <f t="shared" si="169"/>
        <v/>
      </c>
      <c r="DA76" s="49" t="str">
        <f t="shared" si="169"/>
        <v/>
      </c>
      <c r="DB76" s="49" t="str">
        <f t="shared" si="169"/>
        <v/>
      </c>
      <c r="DC76" s="49" t="str">
        <f t="shared" si="169"/>
        <v/>
      </c>
      <c r="DD76" s="49" t="str">
        <f t="shared" si="165"/>
        <v/>
      </c>
      <c r="DE76" s="49" t="str">
        <f t="shared" si="165"/>
        <v/>
      </c>
      <c r="DF76" s="49" t="str">
        <f t="shared" si="165"/>
        <v/>
      </c>
      <c r="DG76" s="49" t="str">
        <f t="shared" si="165"/>
        <v/>
      </c>
      <c r="DH76" s="49" t="str">
        <f t="shared" si="165"/>
        <v/>
      </c>
      <c r="DI76" s="49" t="str">
        <f t="shared" si="165"/>
        <v/>
      </c>
      <c r="DJ76" s="49" t="str">
        <f t="shared" si="165"/>
        <v/>
      </c>
      <c r="DK76" s="49" t="str">
        <f t="shared" si="165"/>
        <v/>
      </c>
      <c r="DL76" s="49" t="str">
        <f t="shared" si="165"/>
        <v/>
      </c>
      <c r="DM76" s="49" t="str">
        <f t="shared" si="165"/>
        <v/>
      </c>
      <c r="DN76" s="49" t="str">
        <f t="shared" si="165"/>
        <v/>
      </c>
      <c r="DO76" s="49" t="str">
        <f t="shared" si="165"/>
        <v/>
      </c>
      <c r="DP76" s="49" t="str">
        <f t="shared" si="165"/>
        <v/>
      </c>
      <c r="DQ76" s="49" t="str">
        <f t="shared" si="165"/>
        <v/>
      </c>
      <c r="DR76" s="49" t="str">
        <f t="shared" si="165"/>
        <v/>
      </c>
      <c r="DS76" s="49" t="str">
        <f t="shared" si="170"/>
        <v/>
      </c>
      <c r="DT76" s="49" t="str">
        <f t="shared" si="170"/>
        <v/>
      </c>
      <c r="DU76" s="49" t="str">
        <f t="shared" si="170"/>
        <v/>
      </c>
      <c r="DV76" s="49" t="str">
        <f t="shared" si="170"/>
        <v/>
      </c>
      <c r="DW76" s="49" t="str">
        <f t="shared" si="170"/>
        <v/>
      </c>
      <c r="DX76" s="49" t="str">
        <f t="shared" si="170"/>
        <v/>
      </c>
      <c r="DY76" s="49" t="str">
        <f t="shared" si="170"/>
        <v/>
      </c>
      <c r="DZ76" s="183" t="str">
        <f t="shared" si="161"/>
        <v/>
      </c>
      <c r="EA76" s="49" t="str">
        <f t="shared" si="163"/>
        <v/>
      </c>
      <c r="EB76" s="49" t="str">
        <f t="shared" si="163"/>
        <v/>
      </c>
      <c r="EC76" s="49" t="str">
        <f t="shared" si="163"/>
        <v/>
      </c>
      <c r="ED76" s="49" t="str">
        <f t="shared" si="163"/>
        <v/>
      </c>
      <c r="EE76" s="49" t="str">
        <f t="shared" si="163"/>
        <v/>
      </c>
      <c r="EF76" s="49" t="str">
        <f t="shared" si="163"/>
        <v/>
      </c>
      <c r="EG76" s="49" t="str">
        <f t="shared" si="163"/>
        <v/>
      </c>
      <c r="EH76" s="49" t="str">
        <f t="shared" si="163"/>
        <v/>
      </c>
      <c r="EI76" s="49" t="str">
        <f t="shared" si="163"/>
        <v/>
      </c>
      <c r="EJ76" s="49" t="str">
        <f t="shared" si="163"/>
        <v/>
      </c>
      <c r="EK76" s="49" t="str">
        <f t="shared" si="163"/>
        <v/>
      </c>
      <c r="EL76" s="49" t="str">
        <f t="shared" si="163"/>
        <v/>
      </c>
      <c r="EM76" s="49" t="str">
        <f t="shared" si="163"/>
        <v/>
      </c>
      <c r="EN76" s="49" t="str">
        <f t="shared" si="163"/>
        <v/>
      </c>
      <c r="EO76" s="49" t="str">
        <f t="shared" si="163"/>
        <v/>
      </c>
      <c r="EP76" s="49" t="str">
        <f t="shared" si="162"/>
        <v/>
      </c>
      <c r="EQ76" s="49" t="str">
        <f t="shared" si="162"/>
        <v/>
      </c>
      <c r="ER76" s="49" t="str">
        <f t="shared" si="162"/>
        <v/>
      </c>
      <c r="ES76" s="49" t="str">
        <f t="shared" si="162"/>
        <v/>
      </c>
      <c r="ET76" s="49" t="str">
        <f t="shared" si="171"/>
        <v/>
      </c>
      <c r="EU76" s="49" t="str">
        <f t="shared" si="171"/>
        <v/>
      </c>
      <c r="EV76" s="49" t="str">
        <f t="shared" si="171"/>
        <v/>
      </c>
      <c r="EW76" s="49" t="str">
        <f t="shared" si="171"/>
        <v/>
      </c>
      <c r="EX76" s="49" t="str">
        <f t="shared" si="171"/>
        <v/>
      </c>
      <c r="EY76" s="49" t="str">
        <f t="shared" si="171"/>
        <v/>
      </c>
      <c r="EZ76" s="49" t="str">
        <f t="shared" si="171"/>
        <v/>
      </c>
      <c r="FA76" s="49" t="str">
        <f t="shared" si="171"/>
        <v/>
      </c>
      <c r="FB76" s="49" t="str">
        <f t="shared" si="171"/>
        <v/>
      </c>
      <c r="FC76" s="49" t="str">
        <f t="shared" si="171"/>
        <v/>
      </c>
      <c r="FD76" s="49" t="str">
        <f t="shared" si="171"/>
        <v/>
      </c>
      <c r="FE76" s="49" t="str">
        <f t="shared" si="124"/>
        <v/>
      </c>
      <c r="FF76" s="49" t="str">
        <f t="shared" si="124"/>
        <v/>
      </c>
      <c r="FG76" s="49" t="str">
        <f t="shared" si="124"/>
        <v/>
      </c>
      <c r="FH76" s="49" t="str">
        <f t="shared" si="124"/>
        <v/>
      </c>
      <c r="FI76" s="49" t="str">
        <f t="shared" si="124"/>
        <v/>
      </c>
      <c r="FJ76" s="49" t="str">
        <f t="shared" si="124"/>
        <v/>
      </c>
      <c r="FK76" s="49" t="str">
        <f t="shared" si="124"/>
        <v/>
      </c>
      <c r="FL76" s="49" t="str">
        <f t="shared" si="124"/>
        <v/>
      </c>
      <c r="FM76" s="49" t="str">
        <f t="shared" si="124"/>
        <v/>
      </c>
      <c r="FN76" s="49" t="str">
        <f t="shared" si="124"/>
        <v/>
      </c>
      <c r="FO76" s="49" t="str">
        <f t="shared" si="124"/>
        <v/>
      </c>
      <c r="FP76" s="49" t="str">
        <f t="shared" si="124"/>
        <v/>
      </c>
      <c r="FQ76" s="49" t="str">
        <f t="shared" si="124"/>
        <v/>
      </c>
      <c r="FR76" s="49" t="str">
        <f t="shared" si="124"/>
        <v/>
      </c>
      <c r="FS76" s="49" t="str">
        <f t="shared" si="124"/>
        <v/>
      </c>
      <c r="FT76" s="49" t="str">
        <f t="shared" si="124"/>
        <v/>
      </c>
      <c r="FU76" s="49" t="str">
        <f t="shared" si="172"/>
        <v/>
      </c>
      <c r="FV76" s="49" t="str">
        <f t="shared" si="148"/>
        <v/>
      </c>
      <c r="FW76" s="49" t="str">
        <f t="shared" si="148"/>
        <v/>
      </c>
      <c r="FX76" s="49" t="str">
        <f t="shared" si="148"/>
        <v/>
      </c>
      <c r="FY76" s="49" t="str">
        <f t="shared" si="148"/>
        <v/>
      </c>
      <c r="FZ76" s="49" t="str">
        <f t="shared" si="148"/>
        <v/>
      </c>
      <c r="GA76" s="49" t="str">
        <f t="shared" si="148"/>
        <v/>
      </c>
      <c r="GB76" s="49" t="str">
        <f t="shared" si="148"/>
        <v/>
      </c>
      <c r="GC76" s="49" t="str">
        <f t="shared" si="135"/>
        <v/>
      </c>
      <c r="GD76" s="49" t="str">
        <f t="shared" si="135"/>
        <v/>
      </c>
      <c r="GE76" s="49" t="str">
        <f t="shared" si="135"/>
        <v/>
      </c>
      <c r="GF76" s="49" t="str">
        <f t="shared" si="135"/>
        <v/>
      </c>
      <c r="GG76" s="49" t="str">
        <f t="shared" si="135"/>
        <v/>
      </c>
      <c r="GH76" s="49" t="str">
        <f t="shared" si="135"/>
        <v/>
      </c>
      <c r="GI76" s="49" t="str">
        <f t="shared" si="135"/>
        <v/>
      </c>
      <c r="GJ76" s="49" t="str">
        <f t="shared" si="135"/>
        <v/>
      </c>
      <c r="GK76" s="49" t="str">
        <f t="shared" si="135"/>
        <v/>
      </c>
      <c r="GL76" s="49" t="str">
        <f t="shared" si="135"/>
        <v/>
      </c>
      <c r="GM76" s="49" t="str">
        <f t="shared" si="135"/>
        <v/>
      </c>
      <c r="GN76" s="49" t="str">
        <f t="shared" si="135"/>
        <v/>
      </c>
      <c r="GO76" s="49" t="str">
        <f t="shared" si="135"/>
        <v/>
      </c>
      <c r="GP76" s="49" t="str">
        <f t="shared" si="135"/>
        <v/>
      </c>
      <c r="GQ76" s="49" t="str">
        <f t="shared" si="135"/>
        <v/>
      </c>
      <c r="GR76" s="49" t="str">
        <f t="shared" si="135"/>
        <v/>
      </c>
      <c r="GS76" s="49" t="str">
        <f t="shared" si="136"/>
        <v/>
      </c>
      <c r="GT76" s="49" t="str">
        <f t="shared" si="136"/>
        <v/>
      </c>
      <c r="GU76" s="49" t="str">
        <f t="shared" si="136"/>
        <v/>
      </c>
      <c r="GV76" s="49" t="str">
        <f t="shared" si="136"/>
        <v/>
      </c>
      <c r="GW76" s="49" t="str">
        <f t="shared" si="136"/>
        <v/>
      </c>
      <c r="GX76" s="49" t="str">
        <f t="shared" si="136"/>
        <v/>
      </c>
      <c r="GY76" s="49" t="str">
        <f t="shared" si="136"/>
        <v/>
      </c>
      <c r="GZ76" s="49" t="str">
        <f t="shared" si="136"/>
        <v/>
      </c>
      <c r="HA76" s="49" t="str">
        <f t="shared" si="136"/>
        <v/>
      </c>
      <c r="HB76" s="49" t="str">
        <f t="shared" si="136"/>
        <v/>
      </c>
      <c r="HC76" s="49" t="str">
        <f t="shared" si="136"/>
        <v/>
      </c>
      <c r="HD76" s="49" t="str">
        <f t="shared" si="136"/>
        <v/>
      </c>
      <c r="HE76" s="49" t="str">
        <f t="shared" si="136"/>
        <v/>
      </c>
      <c r="HF76" s="49" t="str">
        <f t="shared" si="136"/>
        <v/>
      </c>
      <c r="HG76" s="49" t="str">
        <f t="shared" si="136"/>
        <v/>
      </c>
      <c r="HH76" s="49" t="str">
        <f t="shared" si="136"/>
        <v/>
      </c>
      <c r="HI76" s="49" t="str">
        <f t="shared" si="137"/>
        <v/>
      </c>
      <c r="HJ76" s="49" t="str">
        <f t="shared" si="137"/>
        <v/>
      </c>
      <c r="HK76" s="49" t="str">
        <f t="shared" si="137"/>
        <v/>
      </c>
      <c r="HL76" s="49" t="str">
        <f t="shared" si="137"/>
        <v/>
      </c>
      <c r="HM76" s="49" t="str">
        <f t="shared" si="107"/>
        <v/>
      </c>
      <c r="HN76" s="49" t="str">
        <f t="shared" si="107"/>
        <v/>
      </c>
      <c r="HO76" s="49" t="str">
        <f t="shared" si="107"/>
        <v/>
      </c>
      <c r="HP76" s="49" t="str">
        <f t="shared" si="75"/>
        <v/>
      </c>
      <c r="HQ76" s="49" t="str">
        <f t="shared" si="75"/>
        <v/>
      </c>
      <c r="HR76" s="49" t="str">
        <f t="shared" si="44"/>
        <v/>
      </c>
      <c r="HS76" s="49" t="str">
        <f t="shared" si="44"/>
        <v/>
      </c>
      <c r="HT76" s="49" t="str">
        <f t="shared" si="44"/>
        <v/>
      </c>
      <c r="HU76" s="49" t="str">
        <f t="shared" si="44"/>
        <v/>
      </c>
      <c r="HV76" s="49" t="str">
        <f t="shared" si="138"/>
        <v/>
      </c>
      <c r="HW76" s="169" t="e">
        <f t="shared" si="102"/>
        <v>#N/A</v>
      </c>
      <c r="HX76" s="169" t="e">
        <f t="shared" si="102"/>
        <v>#N/A</v>
      </c>
      <c r="HY76" s="169" t="e">
        <f t="shared" si="102"/>
        <v>#N/A</v>
      </c>
      <c r="HZ76" s="169" t="e">
        <f t="shared" si="102"/>
        <v>#N/A</v>
      </c>
      <c r="IA76" s="169" t="e">
        <f t="shared" si="134"/>
        <v>#N/A</v>
      </c>
      <c r="IB76" s="169" t="e">
        <f t="shared" si="134"/>
        <v>#N/A</v>
      </c>
      <c r="IC76" s="169" t="e">
        <f t="shared" si="134"/>
        <v>#N/A</v>
      </c>
      <c r="ID76" s="169" t="e">
        <f t="shared" si="134"/>
        <v>#N/A</v>
      </c>
      <c r="IE76" s="169" t="e">
        <f t="shared" si="134"/>
        <v>#N/A</v>
      </c>
      <c r="IF76" s="169" t="e">
        <f t="shared" si="134"/>
        <v>#N/A</v>
      </c>
      <c r="IG76" s="169" t="e">
        <f t="shared" si="134"/>
        <v>#N/A</v>
      </c>
      <c r="IH76" s="169" t="e">
        <f t="shared" si="134"/>
        <v>#N/A</v>
      </c>
      <c r="II76" s="169" t="e">
        <f t="shared" si="134"/>
        <v>#N/A</v>
      </c>
      <c r="IJ76" s="169" t="e">
        <f t="shared" si="134"/>
        <v>#N/A</v>
      </c>
      <c r="IK76" s="169" t="e">
        <f t="shared" si="134"/>
        <v>#N/A</v>
      </c>
      <c r="IL76" s="169" t="e">
        <f t="shared" si="134"/>
        <v>#N/A</v>
      </c>
      <c r="IM76" s="169" t="e">
        <f t="shared" si="134"/>
        <v>#N/A</v>
      </c>
      <c r="IN76" s="169" t="e">
        <f t="shared" si="134"/>
        <v>#N/A</v>
      </c>
      <c r="IO76" s="169" t="e">
        <f t="shared" si="134"/>
        <v>#N/A</v>
      </c>
      <c r="IP76" s="169" t="e">
        <f t="shared" si="139"/>
        <v>#N/A</v>
      </c>
      <c r="IQ76" s="169" t="e">
        <f t="shared" si="139"/>
        <v>#N/A</v>
      </c>
      <c r="IR76" s="169" t="e">
        <f t="shared" si="139"/>
        <v>#N/A</v>
      </c>
      <c r="IS76" s="169" t="e">
        <f t="shared" si="139"/>
        <v>#N/A</v>
      </c>
      <c r="IT76" s="169" t="e">
        <f t="shared" si="139"/>
        <v>#N/A</v>
      </c>
      <c r="IU76" s="169" t="e">
        <f t="shared" si="139"/>
        <v>#N/A</v>
      </c>
      <c r="IV76" s="169" t="e">
        <f t="shared" si="139"/>
        <v>#N/A</v>
      </c>
      <c r="IW76" s="169" t="e">
        <f t="shared" si="139"/>
        <v>#N/A</v>
      </c>
      <c r="IX76" s="169" t="e">
        <f t="shared" si="139"/>
        <v>#N/A</v>
      </c>
      <c r="IY76" s="169" t="e">
        <f t="shared" si="139"/>
        <v>#N/A</v>
      </c>
      <c r="IZ76" s="169" t="e">
        <f t="shared" si="139"/>
        <v>#N/A</v>
      </c>
      <c r="JA76" s="169" t="e">
        <f t="shared" si="139"/>
        <v>#N/A</v>
      </c>
      <c r="JB76" s="169" t="e">
        <f t="shared" si="139"/>
        <v>#N/A</v>
      </c>
      <c r="JC76" s="169" t="e">
        <f t="shared" si="139"/>
        <v>#N/A</v>
      </c>
      <c r="JD76" s="169" t="e">
        <f t="shared" si="139"/>
        <v>#N/A</v>
      </c>
      <c r="JE76" s="169" t="e">
        <f t="shared" si="149"/>
        <v>#N/A</v>
      </c>
      <c r="JF76" s="169" t="e">
        <f t="shared" si="149"/>
        <v>#N/A</v>
      </c>
      <c r="JG76" s="169" t="e">
        <f t="shared" si="149"/>
        <v>#N/A</v>
      </c>
      <c r="JH76" s="169" t="e">
        <f t="shared" si="149"/>
        <v>#N/A</v>
      </c>
      <c r="JI76" s="169" t="e">
        <f t="shared" si="149"/>
        <v>#N/A</v>
      </c>
      <c r="JJ76" s="169" t="e">
        <f t="shared" si="149"/>
        <v>#N/A</v>
      </c>
      <c r="JK76" s="169" t="e">
        <f t="shared" si="149"/>
        <v>#N/A</v>
      </c>
      <c r="JL76" s="169" t="e">
        <f t="shared" si="149"/>
        <v>#N/A</v>
      </c>
      <c r="JM76" s="169" t="e">
        <f t="shared" si="149"/>
        <v>#N/A</v>
      </c>
      <c r="JN76" s="169" t="e">
        <f t="shared" si="149"/>
        <v>#N/A</v>
      </c>
      <c r="JO76" s="169" t="e">
        <f t="shared" si="149"/>
        <v>#N/A</v>
      </c>
      <c r="JP76" s="169" t="e">
        <f t="shared" si="149"/>
        <v>#N/A</v>
      </c>
      <c r="JQ76" s="169" t="e">
        <f t="shared" si="149"/>
        <v>#N/A</v>
      </c>
      <c r="JR76" s="169" t="e">
        <f t="shared" si="149"/>
        <v>#N/A</v>
      </c>
      <c r="JS76" s="169" t="e">
        <f t="shared" si="149"/>
        <v>#N/A</v>
      </c>
      <c r="JT76" s="169" t="e">
        <f t="shared" si="140"/>
        <v>#N/A</v>
      </c>
      <c r="JU76" s="169" t="e">
        <f t="shared" si="140"/>
        <v>#N/A</v>
      </c>
      <c r="JV76" s="169" t="e">
        <f t="shared" si="140"/>
        <v>#N/A</v>
      </c>
      <c r="JW76" s="169" t="e">
        <f t="shared" si="140"/>
        <v>#N/A</v>
      </c>
      <c r="JX76" s="169" t="e">
        <f t="shared" si="140"/>
        <v>#N/A</v>
      </c>
      <c r="JY76" s="169" t="e">
        <f t="shared" si="140"/>
        <v>#N/A</v>
      </c>
      <c r="JZ76" s="169" t="e">
        <f t="shared" si="140"/>
        <v>#N/A</v>
      </c>
      <c r="KA76" s="169" t="e">
        <f t="shared" si="140"/>
        <v>#N/A</v>
      </c>
      <c r="KB76" s="169" t="e">
        <f t="shared" si="140"/>
        <v>#N/A</v>
      </c>
      <c r="KC76" s="169" t="e">
        <f t="shared" si="140"/>
        <v>#N/A</v>
      </c>
      <c r="KD76" s="169" t="e">
        <f t="shared" si="140"/>
        <v>#N/A</v>
      </c>
      <c r="KE76" s="169" t="e">
        <f t="shared" si="140"/>
        <v>#N/A</v>
      </c>
      <c r="KF76" s="169" t="e">
        <f t="shared" si="140"/>
        <v>#N/A</v>
      </c>
      <c r="KG76" s="169" t="e">
        <f t="shared" si="140"/>
        <v>#N/A</v>
      </c>
      <c r="KH76" s="169" t="e">
        <f t="shared" si="140"/>
        <v>#N/A</v>
      </c>
      <c r="KI76" s="169" t="e">
        <f t="shared" si="140"/>
        <v>#N/A</v>
      </c>
      <c r="KJ76" s="169" t="e">
        <f t="shared" si="150"/>
        <v>#N/A</v>
      </c>
      <c r="KK76" s="169" t="e">
        <f t="shared" si="150"/>
        <v>#N/A</v>
      </c>
      <c r="KL76" s="169" t="e">
        <f t="shared" si="150"/>
        <v>#N/A</v>
      </c>
      <c r="KM76" s="169" t="e">
        <f t="shared" si="150"/>
        <v>#N/A</v>
      </c>
      <c r="KN76" s="169" t="e">
        <f t="shared" si="150"/>
        <v>#N/A</v>
      </c>
      <c r="KO76" s="169" t="e">
        <f t="shared" si="150"/>
        <v>#N/A</v>
      </c>
      <c r="KP76" s="169" t="e">
        <f t="shared" si="150"/>
        <v>#N/A</v>
      </c>
      <c r="KQ76" s="169" t="e">
        <f t="shared" si="150"/>
        <v>#N/A</v>
      </c>
      <c r="KR76" s="169" t="e">
        <f t="shared" si="150"/>
        <v>#N/A</v>
      </c>
      <c r="KS76" s="169" t="e">
        <f t="shared" si="150"/>
        <v>#N/A</v>
      </c>
      <c r="KT76" s="169" t="e">
        <f t="shared" si="150"/>
        <v>#N/A</v>
      </c>
      <c r="KU76" s="169" t="e">
        <f t="shared" si="150"/>
        <v>#N/A</v>
      </c>
      <c r="KV76" s="169" t="e">
        <f t="shared" si="150"/>
        <v>#N/A</v>
      </c>
      <c r="KW76" s="169" t="e">
        <f t="shared" si="150"/>
        <v>#N/A</v>
      </c>
      <c r="KX76" s="169" t="e">
        <f t="shared" si="150"/>
        <v>#N/A</v>
      </c>
      <c r="KY76" s="169" t="e">
        <f t="shared" si="150"/>
        <v>#N/A</v>
      </c>
      <c r="KZ76" s="169" t="e">
        <f t="shared" si="141"/>
        <v>#N/A</v>
      </c>
      <c r="LA76" s="169" t="e">
        <f t="shared" si="141"/>
        <v>#N/A</v>
      </c>
      <c r="LB76" s="169" t="e">
        <f t="shared" si="141"/>
        <v>#N/A</v>
      </c>
      <c r="LC76" s="169" t="e">
        <f t="shared" si="141"/>
        <v>#N/A</v>
      </c>
      <c r="LD76" s="169" t="e">
        <f t="shared" si="141"/>
        <v>#N/A</v>
      </c>
      <c r="LE76" s="169" t="e">
        <f t="shared" si="141"/>
        <v>#N/A</v>
      </c>
      <c r="LF76" s="169" t="e">
        <f t="shared" si="141"/>
        <v>#N/A</v>
      </c>
      <c r="LG76" s="169" t="e">
        <f t="shared" si="141"/>
        <v>#N/A</v>
      </c>
      <c r="LH76" s="169" t="e">
        <f t="shared" si="141"/>
        <v>#N/A</v>
      </c>
      <c r="LI76" s="169" t="e">
        <f t="shared" si="141"/>
        <v>#N/A</v>
      </c>
      <c r="LJ76" s="169" t="e">
        <f t="shared" si="141"/>
        <v>#N/A</v>
      </c>
      <c r="LK76" s="169" t="e">
        <f t="shared" si="141"/>
        <v>#N/A</v>
      </c>
      <c r="LL76" s="169" t="e">
        <f t="shared" si="141"/>
        <v>#N/A</v>
      </c>
      <c r="LM76" s="169" t="e">
        <f t="shared" si="141"/>
        <v>#N/A</v>
      </c>
      <c r="LN76" s="169" t="e">
        <f t="shared" si="141"/>
        <v>#N/A</v>
      </c>
      <c r="LO76" s="169" t="e">
        <f t="shared" si="151"/>
        <v>#N/A</v>
      </c>
      <c r="LP76" s="169" t="e">
        <f t="shared" si="151"/>
        <v>#N/A</v>
      </c>
      <c r="LQ76" s="169" t="e">
        <f t="shared" si="152"/>
        <v>#N/A</v>
      </c>
      <c r="LR76" s="169" t="e">
        <f t="shared" si="152"/>
        <v>#N/A</v>
      </c>
      <c r="LS76" s="169" t="e">
        <f t="shared" si="152"/>
        <v>#N/A</v>
      </c>
      <c r="LT76" s="169" t="e">
        <f t="shared" si="152"/>
        <v>#N/A</v>
      </c>
      <c r="LU76" s="169" t="e">
        <f t="shared" si="152"/>
        <v>#N/A</v>
      </c>
      <c r="LV76" s="169" t="e">
        <f t="shared" si="152"/>
        <v>#N/A</v>
      </c>
      <c r="LW76" s="169" t="e">
        <f t="shared" si="152"/>
        <v>#N/A</v>
      </c>
      <c r="LX76" s="169" t="e">
        <f t="shared" si="152"/>
        <v>#N/A</v>
      </c>
      <c r="LY76" s="169" t="e">
        <f t="shared" si="152"/>
        <v>#N/A</v>
      </c>
      <c r="LZ76" s="169" t="e">
        <f t="shared" si="152"/>
        <v>#N/A</v>
      </c>
      <c r="MA76" s="169" t="e">
        <f t="shared" si="152"/>
        <v>#N/A</v>
      </c>
      <c r="MB76" s="169" t="e">
        <f t="shared" si="152"/>
        <v>#N/A</v>
      </c>
      <c r="MC76" s="169" t="e">
        <f t="shared" si="152"/>
        <v>#N/A</v>
      </c>
      <c r="MD76" s="169" t="e">
        <f t="shared" si="152"/>
        <v>#N/A</v>
      </c>
      <c r="ME76" s="169" t="e">
        <f t="shared" si="152"/>
        <v>#N/A</v>
      </c>
      <c r="MF76" s="169" t="e">
        <f t="shared" si="142"/>
        <v>#N/A</v>
      </c>
      <c r="MG76" s="169" t="e">
        <f t="shared" si="142"/>
        <v>#N/A</v>
      </c>
      <c r="MH76" s="169" t="e">
        <f t="shared" si="142"/>
        <v>#N/A</v>
      </c>
      <c r="MI76" s="169" t="e">
        <f t="shared" si="142"/>
        <v>#N/A</v>
      </c>
      <c r="MJ76" s="169" t="e">
        <f t="shared" si="142"/>
        <v>#N/A</v>
      </c>
      <c r="MK76" s="169" t="e">
        <f t="shared" si="142"/>
        <v>#N/A</v>
      </c>
      <c r="ML76" s="169" t="e">
        <f t="shared" si="142"/>
        <v>#N/A</v>
      </c>
      <c r="MM76" s="169" t="e">
        <f t="shared" si="142"/>
        <v>#N/A</v>
      </c>
      <c r="MN76" s="169" t="e">
        <f t="shared" si="142"/>
        <v>#N/A</v>
      </c>
      <c r="MO76" s="169" t="e">
        <f t="shared" si="142"/>
        <v>#N/A</v>
      </c>
      <c r="MP76" s="169" t="e">
        <f t="shared" si="142"/>
        <v>#N/A</v>
      </c>
      <c r="MQ76" s="169" t="e">
        <f t="shared" si="142"/>
        <v>#N/A</v>
      </c>
      <c r="MR76" s="169" t="e">
        <f t="shared" si="142"/>
        <v>#N/A</v>
      </c>
      <c r="MS76" s="169" t="e">
        <f t="shared" si="142"/>
        <v>#N/A</v>
      </c>
      <c r="MT76" s="169" t="e">
        <f t="shared" si="142"/>
        <v>#N/A</v>
      </c>
      <c r="MU76" s="169" t="e">
        <f t="shared" si="142"/>
        <v>#N/A</v>
      </c>
      <c r="MV76" s="169" t="e">
        <f t="shared" si="153"/>
        <v>#N/A</v>
      </c>
      <c r="MW76" s="169" t="e">
        <f t="shared" si="153"/>
        <v>#N/A</v>
      </c>
      <c r="MX76" s="169" t="e">
        <f t="shared" si="153"/>
        <v>#N/A</v>
      </c>
      <c r="MY76" s="169" t="e">
        <f t="shared" si="153"/>
        <v>#N/A</v>
      </c>
      <c r="MZ76" s="169" t="e">
        <f t="shared" si="153"/>
        <v>#N/A</v>
      </c>
      <c r="NA76" s="169" t="e">
        <f t="shared" si="153"/>
        <v>#N/A</v>
      </c>
      <c r="NB76" s="169" t="e">
        <f t="shared" si="153"/>
        <v>#N/A</v>
      </c>
      <c r="NC76" s="169" t="e">
        <f t="shared" si="153"/>
        <v>#N/A</v>
      </c>
      <c r="ND76" s="169" t="e">
        <f t="shared" si="153"/>
        <v>#N/A</v>
      </c>
      <c r="NE76" s="169" t="e">
        <f t="shared" si="153"/>
        <v>#N/A</v>
      </c>
      <c r="NF76" s="169" t="e">
        <f t="shared" si="153"/>
        <v>#N/A</v>
      </c>
      <c r="NG76" s="169" t="e">
        <f t="shared" si="153"/>
        <v>#N/A</v>
      </c>
      <c r="NH76" s="169" t="e">
        <f t="shared" si="153"/>
        <v>#N/A</v>
      </c>
      <c r="NI76" s="169" t="e">
        <f t="shared" si="153"/>
        <v>#N/A</v>
      </c>
      <c r="NJ76" s="169" t="e">
        <f t="shared" si="153"/>
        <v>#N/A</v>
      </c>
      <c r="NK76" s="169" t="e">
        <f t="shared" si="153"/>
        <v>#N/A</v>
      </c>
      <c r="NL76" s="169" t="e">
        <f t="shared" si="143"/>
        <v>#N/A</v>
      </c>
      <c r="NM76" s="169" t="e">
        <f t="shared" si="143"/>
        <v>#N/A</v>
      </c>
      <c r="NN76" s="169" t="e">
        <f t="shared" si="143"/>
        <v>#N/A</v>
      </c>
      <c r="NO76" s="169" t="e">
        <f t="shared" si="143"/>
        <v>#N/A</v>
      </c>
      <c r="NP76" s="169" t="e">
        <f t="shared" si="143"/>
        <v>#N/A</v>
      </c>
      <c r="NQ76" s="169" t="e">
        <f t="shared" si="143"/>
        <v>#N/A</v>
      </c>
      <c r="NR76" s="169" t="e">
        <f t="shared" si="143"/>
        <v>#N/A</v>
      </c>
      <c r="NS76" s="169" t="e">
        <f t="shared" si="143"/>
        <v>#N/A</v>
      </c>
      <c r="NT76" s="169" t="e">
        <f t="shared" si="143"/>
        <v>#N/A</v>
      </c>
      <c r="NU76" s="169" t="e">
        <f t="shared" si="143"/>
        <v>#N/A</v>
      </c>
      <c r="NV76" s="169" t="e">
        <f t="shared" si="143"/>
        <v>#N/A</v>
      </c>
      <c r="NW76" s="169" t="e">
        <f t="shared" si="143"/>
        <v>#N/A</v>
      </c>
      <c r="NX76" s="169" t="e">
        <f t="shared" si="143"/>
        <v>#N/A</v>
      </c>
      <c r="NY76" s="169" t="e">
        <f t="shared" si="143"/>
        <v>#N/A</v>
      </c>
      <c r="NZ76" s="169" t="e">
        <f t="shared" si="143"/>
        <v>#N/A</v>
      </c>
      <c r="OA76" s="169" t="e">
        <f t="shared" si="154"/>
        <v>#N/A</v>
      </c>
      <c r="OB76" s="169" t="e">
        <f t="shared" si="154"/>
        <v>#N/A</v>
      </c>
      <c r="OC76" s="169" t="e">
        <f t="shared" si="155"/>
        <v>#N/A</v>
      </c>
      <c r="OD76" s="169" t="e">
        <f t="shared" si="155"/>
        <v>#N/A</v>
      </c>
      <c r="OE76" s="169" t="e">
        <f t="shared" si="155"/>
        <v>#N/A</v>
      </c>
      <c r="OF76" s="169" t="e">
        <f t="shared" si="155"/>
        <v>#N/A</v>
      </c>
      <c r="OG76" s="169" t="e">
        <f t="shared" si="155"/>
        <v>#N/A</v>
      </c>
      <c r="OH76" s="169" t="e">
        <f t="shared" si="155"/>
        <v>#N/A</v>
      </c>
      <c r="OI76" s="169" t="e">
        <f t="shared" si="155"/>
        <v>#N/A</v>
      </c>
      <c r="OJ76" s="169" t="e">
        <f t="shared" si="155"/>
        <v>#N/A</v>
      </c>
      <c r="OK76" s="169" t="e">
        <f t="shared" si="155"/>
        <v>#N/A</v>
      </c>
      <c r="OL76" s="169" t="e">
        <f t="shared" si="155"/>
        <v>#N/A</v>
      </c>
      <c r="OM76" s="169" t="e">
        <f t="shared" si="155"/>
        <v>#N/A</v>
      </c>
      <c r="ON76" s="169" t="e">
        <f t="shared" si="155"/>
        <v>#N/A</v>
      </c>
      <c r="OO76" s="169" t="e">
        <f t="shared" si="155"/>
        <v>#N/A</v>
      </c>
      <c r="OP76" s="169" t="e">
        <f t="shared" si="155"/>
        <v>#N/A</v>
      </c>
      <c r="OQ76" s="169" t="e">
        <f t="shared" si="155"/>
        <v>#N/A</v>
      </c>
      <c r="OR76" s="169" t="e">
        <f t="shared" si="144"/>
        <v>#N/A</v>
      </c>
      <c r="OS76" s="169" t="e">
        <f t="shared" si="144"/>
        <v>#N/A</v>
      </c>
      <c r="OT76" s="169" t="e">
        <f t="shared" si="144"/>
        <v>#N/A</v>
      </c>
      <c r="OU76" s="169" t="e">
        <f t="shared" si="144"/>
        <v>#N/A</v>
      </c>
      <c r="OV76" s="169" t="e">
        <f t="shared" si="144"/>
        <v>#N/A</v>
      </c>
      <c r="OW76" s="169" t="e">
        <f t="shared" si="144"/>
        <v>#N/A</v>
      </c>
      <c r="OX76" s="169" t="e">
        <f t="shared" si="144"/>
        <v>#N/A</v>
      </c>
      <c r="OY76" s="169" t="e">
        <f t="shared" si="144"/>
        <v>#N/A</v>
      </c>
      <c r="OZ76" s="169" t="e">
        <f t="shared" si="144"/>
        <v>#N/A</v>
      </c>
      <c r="PA76" s="169" t="e">
        <f t="shared" si="144"/>
        <v>#N/A</v>
      </c>
      <c r="PB76" s="169" t="e">
        <f t="shared" si="144"/>
        <v>#N/A</v>
      </c>
      <c r="PC76" s="169" t="e">
        <f t="shared" si="144"/>
        <v>#N/A</v>
      </c>
      <c r="PD76" s="169" t="e">
        <f t="shared" si="144"/>
        <v>#N/A</v>
      </c>
      <c r="PE76" s="169" t="e">
        <f t="shared" si="144"/>
        <v>#N/A</v>
      </c>
      <c r="PF76" s="169" t="e">
        <f t="shared" si="144"/>
        <v>#N/A</v>
      </c>
      <c r="PG76" s="169" t="e">
        <f t="shared" si="144"/>
        <v>#N/A</v>
      </c>
      <c r="PH76" s="169" t="e">
        <f t="shared" si="156"/>
        <v>#N/A</v>
      </c>
      <c r="PI76" s="169" t="e">
        <f t="shared" si="156"/>
        <v>#N/A</v>
      </c>
      <c r="PJ76" s="169" t="e">
        <f t="shared" si="156"/>
        <v>#N/A</v>
      </c>
      <c r="PK76" s="169" t="e">
        <f t="shared" si="156"/>
        <v>#N/A</v>
      </c>
      <c r="PL76" s="169" t="e">
        <f t="shared" si="156"/>
        <v>#N/A</v>
      </c>
      <c r="PM76" s="169" t="e">
        <f t="shared" si="156"/>
        <v>#N/A</v>
      </c>
      <c r="PN76" s="169" t="e">
        <f t="shared" si="156"/>
        <v>#N/A</v>
      </c>
      <c r="PO76" s="169" t="e">
        <f t="shared" si="156"/>
        <v>#N/A</v>
      </c>
    </row>
    <row r="77" spans="1:431" hidden="1" x14ac:dyDescent="0.75">
      <c r="A77" s="390"/>
      <c r="B77" s="396" t="str">
        <f>IF($R77="","",ROUND(_xlfn.NORM.INV(ABS(VLOOKUP($T$1,VLookups!$A$43:$B$44,2,FALSE)-B$2),$N77,$R77),0))</f>
        <v/>
      </c>
      <c r="C77" s="403" t="str">
        <f>IF(OR(D76="",B77=""),"",WORKDAY(C76,B76,$B$109:$B$148))</f>
        <v/>
      </c>
      <c r="D77" s="404" t="str">
        <f>IFERROR(IF(B77="","",WORKDAY(C77,B77-1,$B$109:$B$148)),"")</f>
        <v/>
      </c>
      <c r="E77" s="109"/>
      <c r="F77" s="117"/>
      <c r="G77" s="122" t="str">
        <f t="shared" si="157"/>
        <v/>
      </c>
      <c r="H77" s="95"/>
      <c r="I77" s="122" t="str">
        <f t="shared" si="158"/>
        <v/>
      </c>
      <c r="J77" s="117"/>
      <c r="K77" s="110"/>
      <c r="L77" s="124" t="str">
        <f t="shared" si="145"/>
        <v/>
      </c>
      <c r="M77" s="124" t="str">
        <f t="shared" si="146"/>
        <v/>
      </c>
      <c r="N77" s="73" t="str">
        <f t="shared" si="159"/>
        <v/>
      </c>
      <c r="O77" s="23"/>
      <c r="P77" s="57"/>
      <c r="Q77" s="280"/>
      <c r="R77" s="74" t="str">
        <f>IF(AND(G77&gt;0,H77&gt;0,I77&gt;0),IF(ISBLANK(Q77),IF(ISBLANK(O77),"",(I77-G77)*VLOOKUP(O77,VLookups!$A$4:$B$13,2,FALSE)),Q77),"")</f>
        <v/>
      </c>
      <c r="S77" s="75" t="str">
        <f t="shared" si="147"/>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0"/>
        <v/>
      </c>
      <c r="AD77" s="49" t="str">
        <f t="shared" si="173"/>
        <v/>
      </c>
      <c r="AE77" s="49" t="str">
        <f t="shared" si="173"/>
        <v/>
      </c>
      <c r="AF77" s="49" t="str">
        <f t="shared" si="173"/>
        <v/>
      </c>
      <c r="AG77" s="49" t="str">
        <f t="shared" si="173"/>
        <v/>
      </c>
      <c r="AH77" s="49" t="str">
        <f t="shared" si="173"/>
        <v/>
      </c>
      <c r="AI77" s="49" t="str">
        <f t="shared" si="173"/>
        <v/>
      </c>
      <c r="AJ77" s="49" t="str">
        <f t="shared" si="173"/>
        <v/>
      </c>
      <c r="AK77" s="49" t="str">
        <f t="shared" si="173"/>
        <v/>
      </c>
      <c r="AL77" s="49" t="str">
        <f t="shared" si="173"/>
        <v/>
      </c>
      <c r="AM77" s="49" t="str">
        <f t="shared" si="173"/>
        <v/>
      </c>
      <c r="AN77" s="49" t="str">
        <f t="shared" si="173"/>
        <v/>
      </c>
      <c r="AO77" s="49" t="str">
        <f t="shared" si="173"/>
        <v/>
      </c>
      <c r="AP77" s="49" t="str">
        <f t="shared" si="173"/>
        <v/>
      </c>
      <c r="AQ77" s="49" t="str">
        <f t="shared" si="173"/>
        <v/>
      </c>
      <c r="AR77" s="49" t="str">
        <f t="shared" si="173"/>
        <v/>
      </c>
      <c r="AS77" s="49" t="str">
        <f t="shared" si="173"/>
        <v/>
      </c>
      <c r="AT77" s="49" t="str">
        <f t="shared" si="167"/>
        <v/>
      </c>
      <c r="AU77" s="49" t="str">
        <f t="shared" si="167"/>
        <v/>
      </c>
      <c r="AV77" s="49" t="str">
        <f t="shared" si="167"/>
        <v/>
      </c>
      <c r="AW77" s="49" t="str">
        <f t="shared" si="167"/>
        <v/>
      </c>
      <c r="AX77" s="49" t="str">
        <f t="shared" si="167"/>
        <v/>
      </c>
      <c r="AY77" s="49" t="str">
        <f t="shared" si="167"/>
        <v/>
      </c>
      <c r="AZ77" s="49" t="str">
        <f t="shared" si="167"/>
        <v/>
      </c>
      <c r="BA77" s="49" t="str">
        <f t="shared" si="167"/>
        <v/>
      </c>
      <c r="BB77" s="49" t="str">
        <f t="shared" si="167"/>
        <v/>
      </c>
      <c r="BC77" s="49" t="str">
        <f t="shared" si="167"/>
        <v/>
      </c>
      <c r="BD77" s="49" t="str">
        <f t="shared" si="167"/>
        <v/>
      </c>
      <c r="BE77" s="49" t="str">
        <f t="shared" si="167"/>
        <v/>
      </c>
      <c r="BF77" s="49" t="str">
        <f t="shared" si="167"/>
        <v/>
      </c>
      <c r="BG77" s="49" t="str">
        <f t="shared" si="167"/>
        <v/>
      </c>
      <c r="BH77" s="49" t="str">
        <f t="shared" si="167"/>
        <v/>
      </c>
      <c r="BI77" s="49" t="str">
        <f t="shared" si="168"/>
        <v/>
      </c>
      <c r="BJ77" s="49" t="str">
        <f t="shared" si="168"/>
        <v/>
      </c>
      <c r="BK77" s="49" t="str">
        <f t="shared" si="168"/>
        <v/>
      </c>
      <c r="BL77" s="49" t="str">
        <f t="shared" si="168"/>
        <v/>
      </c>
      <c r="BM77" s="49" t="str">
        <f t="shared" si="168"/>
        <v/>
      </c>
      <c r="BN77" s="49" t="str">
        <f t="shared" si="168"/>
        <v/>
      </c>
      <c r="BO77" s="49" t="str">
        <f t="shared" si="168"/>
        <v/>
      </c>
      <c r="BP77" s="49" t="str">
        <f t="shared" si="168"/>
        <v/>
      </c>
      <c r="BQ77" s="49" t="str">
        <f t="shared" si="168"/>
        <v/>
      </c>
      <c r="BR77" s="49" t="str">
        <f t="shared" si="168"/>
        <v/>
      </c>
      <c r="BS77" s="49" t="str">
        <f t="shared" si="168"/>
        <v/>
      </c>
      <c r="BT77" s="49" t="str">
        <f t="shared" si="168"/>
        <v/>
      </c>
      <c r="BU77" s="49" t="str">
        <f t="shared" si="168"/>
        <v/>
      </c>
      <c r="BV77" s="49" t="str">
        <f t="shared" si="168"/>
        <v/>
      </c>
      <c r="BW77" s="49" t="str">
        <f t="shared" si="168"/>
        <v/>
      </c>
      <c r="BX77" s="49" t="str">
        <f t="shared" si="168"/>
        <v/>
      </c>
      <c r="BY77" s="49" t="str">
        <f t="shared" si="164"/>
        <v/>
      </c>
      <c r="BZ77" s="49" t="str">
        <f t="shared" si="164"/>
        <v/>
      </c>
      <c r="CA77" s="49" t="str">
        <f t="shared" si="164"/>
        <v/>
      </c>
      <c r="CB77" s="49" t="str">
        <f t="shared" si="164"/>
        <v/>
      </c>
      <c r="CC77" s="49" t="str">
        <f t="shared" si="164"/>
        <v/>
      </c>
      <c r="CD77" s="49" t="str">
        <f t="shared" si="164"/>
        <v/>
      </c>
      <c r="CE77" s="49" t="str">
        <f t="shared" si="164"/>
        <v/>
      </c>
      <c r="CF77" s="49" t="str">
        <f t="shared" si="164"/>
        <v/>
      </c>
      <c r="CG77" s="49" t="str">
        <f t="shared" si="164"/>
        <v/>
      </c>
      <c r="CH77" s="49" t="str">
        <f t="shared" si="164"/>
        <v/>
      </c>
      <c r="CI77" s="49" t="str">
        <f t="shared" si="164"/>
        <v/>
      </c>
      <c r="CJ77" s="49" t="str">
        <f t="shared" si="164"/>
        <v/>
      </c>
      <c r="CK77" s="49" t="str">
        <f t="shared" si="164"/>
        <v/>
      </c>
      <c r="CL77" s="49" t="str">
        <f t="shared" si="164"/>
        <v/>
      </c>
      <c r="CM77" s="49" t="str">
        <f t="shared" si="164"/>
        <v/>
      </c>
      <c r="CN77" s="49" t="str">
        <f t="shared" si="169"/>
        <v/>
      </c>
      <c r="CO77" s="49" t="str">
        <f t="shared" si="169"/>
        <v/>
      </c>
      <c r="CP77" s="49" t="str">
        <f t="shared" si="169"/>
        <v/>
      </c>
      <c r="CQ77" s="49" t="str">
        <f t="shared" si="169"/>
        <v/>
      </c>
      <c r="CR77" s="49" t="str">
        <f t="shared" si="169"/>
        <v/>
      </c>
      <c r="CS77" s="49" t="str">
        <f t="shared" si="169"/>
        <v/>
      </c>
      <c r="CT77" s="49" t="str">
        <f t="shared" si="169"/>
        <v/>
      </c>
      <c r="CU77" s="49" t="str">
        <f t="shared" si="169"/>
        <v/>
      </c>
      <c r="CV77" s="49" t="str">
        <f t="shared" si="169"/>
        <v/>
      </c>
      <c r="CW77" s="49" t="str">
        <f t="shared" si="169"/>
        <v/>
      </c>
      <c r="CX77" s="49" t="str">
        <f t="shared" si="169"/>
        <v/>
      </c>
      <c r="CY77" s="49" t="str">
        <f t="shared" si="169"/>
        <v/>
      </c>
      <c r="CZ77" s="49" t="str">
        <f t="shared" si="169"/>
        <v/>
      </c>
      <c r="DA77" s="49" t="str">
        <f t="shared" si="169"/>
        <v/>
      </c>
      <c r="DB77" s="49" t="str">
        <f t="shared" si="169"/>
        <v/>
      </c>
      <c r="DC77" s="49" t="str">
        <f t="shared" si="169"/>
        <v/>
      </c>
      <c r="DD77" s="49" t="str">
        <f t="shared" si="165"/>
        <v/>
      </c>
      <c r="DE77" s="49" t="str">
        <f t="shared" si="165"/>
        <v/>
      </c>
      <c r="DF77" s="49" t="str">
        <f t="shared" si="165"/>
        <v/>
      </c>
      <c r="DG77" s="49" t="str">
        <f t="shared" si="165"/>
        <v/>
      </c>
      <c r="DH77" s="49" t="str">
        <f t="shared" si="165"/>
        <v/>
      </c>
      <c r="DI77" s="49" t="str">
        <f t="shared" si="165"/>
        <v/>
      </c>
      <c r="DJ77" s="49" t="str">
        <f t="shared" si="165"/>
        <v/>
      </c>
      <c r="DK77" s="49" t="str">
        <f t="shared" si="165"/>
        <v/>
      </c>
      <c r="DL77" s="49" t="str">
        <f t="shared" si="165"/>
        <v/>
      </c>
      <c r="DM77" s="49" t="str">
        <f t="shared" si="165"/>
        <v/>
      </c>
      <c r="DN77" s="49" t="str">
        <f t="shared" si="165"/>
        <v/>
      </c>
      <c r="DO77" s="49" t="str">
        <f t="shared" si="165"/>
        <v/>
      </c>
      <c r="DP77" s="49" t="str">
        <f t="shared" si="165"/>
        <v/>
      </c>
      <c r="DQ77" s="49" t="str">
        <f t="shared" si="165"/>
        <v/>
      </c>
      <c r="DR77" s="49" t="str">
        <f t="shared" si="165"/>
        <v/>
      </c>
      <c r="DS77" s="49" t="str">
        <f t="shared" si="170"/>
        <v/>
      </c>
      <c r="DT77" s="49" t="str">
        <f t="shared" si="170"/>
        <v/>
      </c>
      <c r="DU77" s="49" t="str">
        <f t="shared" si="170"/>
        <v/>
      </c>
      <c r="DV77" s="49" t="str">
        <f t="shared" si="170"/>
        <v/>
      </c>
      <c r="DW77" s="49" t="str">
        <f t="shared" si="170"/>
        <v/>
      </c>
      <c r="DX77" s="49" t="str">
        <f t="shared" si="170"/>
        <v/>
      </c>
      <c r="DY77" s="49" t="str">
        <f t="shared" si="170"/>
        <v/>
      </c>
      <c r="DZ77" s="183" t="str">
        <f t="shared" si="161"/>
        <v/>
      </c>
      <c r="EA77" s="49" t="str">
        <f t="shared" si="163"/>
        <v/>
      </c>
      <c r="EB77" s="49" t="str">
        <f t="shared" si="163"/>
        <v/>
      </c>
      <c r="EC77" s="49" t="str">
        <f t="shared" si="163"/>
        <v/>
      </c>
      <c r="ED77" s="49" t="str">
        <f t="shared" si="163"/>
        <v/>
      </c>
      <c r="EE77" s="49" t="str">
        <f t="shared" si="163"/>
        <v/>
      </c>
      <c r="EF77" s="49" t="str">
        <f t="shared" si="163"/>
        <v/>
      </c>
      <c r="EG77" s="49" t="str">
        <f t="shared" si="163"/>
        <v/>
      </c>
      <c r="EH77" s="49" t="str">
        <f t="shared" si="163"/>
        <v/>
      </c>
      <c r="EI77" s="49" t="str">
        <f t="shared" si="163"/>
        <v/>
      </c>
      <c r="EJ77" s="49" t="str">
        <f t="shared" si="163"/>
        <v/>
      </c>
      <c r="EK77" s="49" t="str">
        <f t="shared" si="163"/>
        <v/>
      </c>
      <c r="EL77" s="49" t="str">
        <f t="shared" si="163"/>
        <v/>
      </c>
      <c r="EM77" s="49" t="str">
        <f t="shared" si="163"/>
        <v/>
      </c>
      <c r="EN77" s="49" t="str">
        <f t="shared" si="163"/>
        <v/>
      </c>
      <c r="EO77" s="49" t="str">
        <f t="shared" si="163"/>
        <v/>
      </c>
      <c r="EP77" s="49" t="str">
        <f t="shared" si="162"/>
        <v/>
      </c>
      <c r="EQ77" s="49" t="str">
        <f t="shared" si="162"/>
        <v/>
      </c>
      <c r="ER77" s="49" t="str">
        <f t="shared" si="162"/>
        <v/>
      </c>
      <c r="ES77" s="49" t="str">
        <f t="shared" si="162"/>
        <v/>
      </c>
      <c r="ET77" s="49" t="str">
        <f t="shared" si="171"/>
        <v/>
      </c>
      <c r="EU77" s="49" t="str">
        <f t="shared" si="171"/>
        <v/>
      </c>
      <c r="EV77" s="49" t="str">
        <f t="shared" si="171"/>
        <v/>
      </c>
      <c r="EW77" s="49" t="str">
        <f t="shared" si="171"/>
        <v/>
      </c>
      <c r="EX77" s="49" t="str">
        <f t="shared" si="171"/>
        <v/>
      </c>
      <c r="EY77" s="49" t="str">
        <f t="shared" si="171"/>
        <v/>
      </c>
      <c r="EZ77" s="49" t="str">
        <f t="shared" si="171"/>
        <v/>
      </c>
      <c r="FA77" s="49" t="str">
        <f t="shared" si="171"/>
        <v/>
      </c>
      <c r="FB77" s="49" t="str">
        <f t="shared" si="171"/>
        <v/>
      </c>
      <c r="FC77" s="49" t="str">
        <f t="shared" si="171"/>
        <v/>
      </c>
      <c r="FD77" s="49" t="str">
        <f t="shared" si="171"/>
        <v/>
      </c>
      <c r="FE77" s="49" t="str">
        <f t="shared" si="124"/>
        <v/>
      </c>
      <c r="FF77" s="49" t="str">
        <f t="shared" si="124"/>
        <v/>
      </c>
      <c r="FG77" s="49" t="str">
        <f t="shared" si="124"/>
        <v/>
      </c>
      <c r="FH77" s="49" t="str">
        <f t="shared" si="124"/>
        <v/>
      </c>
      <c r="FI77" s="49" t="str">
        <f t="shared" si="124"/>
        <v/>
      </c>
      <c r="FJ77" s="49" t="str">
        <f t="shared" si="124"/>
        <v/>
      </c>
      <c r="FK77" s="49" t="str">
        <f t="shared" si="124"/>
        <v/>
      </c>
      <c r="FL77" s="49" t="str">
        <f t="shared" si="124"/>
        <v/>
      </c>
      <c r="FM77" s="49" t="str">
        <f t="shared" si="124"/>
        <v/>
      </c>
      <c r="FN77" s="49" t="str">
        <f t="shared" si="124"/>
        <v/>
      </c>
      <c r="FO77" s="49" t="str">
        <f t="shared" si="124"/>
        <v/>
      </c>
      <c r="FP77" s="49" t="str">
        <f t="shared" si="124"/>
        <v/>
      </c>
      <c r="FQ77" s="49" t="str">
        <f t="shared" si="124"/>
        <v/>
      </c>
      <c r="FR77" s="49" t="str">
        <f t="shared" si="124"/>
        <v/>
      </c>
      <c r="FS77" s="49" t="str">
        <f t="shared" si="124"/>
        <v/>
      </c>
      <c r="FT77" s="49" t="str">
        <f t="shared" si="124"/>
        <v/>
      </c>
      <c r="FU77" s="49" t="str">
        <f t="shared" si="172"/>
        <v/>
      </c>
      <c r="FV77" s="49" t="str">
        <f t="shared" si="148"/>
        <v/>
      </c>
      <c r="FW77" s="49" t="str">
        <f t="shared" si="148"/>
        <v/>
      </c>
      <c r="FX77" s="49" t="str">
        <f t="shared" si="148"/>
        <v/>
      </c>
      <c r="FY77" s="49" t="str">
        <f t="shared" si="148"/>
        <v/>
      </c>
      <c r="FZ77" s="49" t="str">
        <f t="shared" si="148"/>
        <v/>
      </c>
      <c r="GA77" s="49" t="str">
        <f t="shared" si="148"/>
        <v/>
      </c>
      <c r="GB77" s="49" t="str">
        <f t="shared" si="148"/>
        <v/>
      </c>
      <c r="GC77" s="49" t="str">
        <f t="shared" si="135"/>
        <v/>
      </c>
      <c r="GD77" s="49" t="str">
        <f t="shared" si="135"/>
        <v/>
      </c>
      <c r="GE77" s="49" t="str">
        <f t="shared" si="135"/>
        <v/>
      </c>
      <c r="GF77" s="49" t="str">
        <f t="shared" si="135"/>
        <v/>
      </c>
      <c r="GG77" s="49" t="str">
        <f t="shared" si="135"/>
        <v/>
      </c>
      <c r="GH77" s="49" t="str">
        <f t="shared" si="135"/>
        <v/>
      </c>
      <c r="GI77" s="49" t="str">
        <f t="shared" si="135"/>
        <v/>
      </c>
      <c r="GJ77" s="49" t="str">
        <f t="shared" si="135"/>
        <v/>
      </c>
      <c r="GK77" s="49" t="str">
        <f t="shared" si="135"/>
        <v/>
      </c>
      <c r="GL77" s="49" t="str">
        <f t="shared" si="135"/>
        <v/>
      </c>
      <c r="GM77" s="49" t="str">
        <f t="shared" si="135"/>
        <v/>
      </c>
      <c r="GN77" s="49" t="str">
        <f t="shared" si="135"/>
        <v/>
      </c>
      <c r="GO77" s="49" t="str">
        <f t="shared" si="135"/>
        <v/>
      </c>
      <c r="GP77" s="49" t="str">
        <f t="shared" si="135"/>
        <v/>
      </c>
      <c r="GQ77" s="49" t="str">
        <f t="shared" si="135"/>
        <v/>
      </c>
      <c r="GR77" s="49" t="str">
        <f t="shared" si="135"/>
        <v/>
      </c>
      <c r="GS77" s="49" t="str">
        <f t="shared" si="136"/>
        <v/>
      </c>
      <c r="GT77" s="49" t="str">
        <f t="shared" si="136"/>
        <v/>
      </c>
      <c r="GU77" s="49" t="str">
        <f t="shared" si="136"/>
        <v/>
      </c>
      <c r="GV77" s="49" t="str">
        <f t="shared" si="136"/>
        <v/>
      </c>
      <c r="GW77" s="49" t="str">
        <f t="shared" si="136"/>
        <v/>
      </c>
      <c r="GX77" s="49" t="str">
        <f t="shared" si="136"/>
        <v/>
      </c>
      <c r="GY77" s="49" t="str">
        <f t="shared" si="136"/>
        <v/>
      </c>
      <c r="GZ77" s="49" t="str">
        <f t="shared" si="136"/>
        <v/>
      </c>
      <c r="HA77" s="49" t="str">
        <f t="shared" si="136"/>
        <v/>
      </c>
      <c r="HB77" s="49" t="str">
        <f t="shared" si="136"/>
        <v/>
      </c>
      <c r="HC77" s="49" t="str">
        <f t="shared" si="136"/>
        <v/>
      </c>
      <c r="HD77" s="49" t="str">
        <f t="shared" si="136"/>
        <v/>
      </c>
      <c r="HE77" s="49" t="str">
        <f t="shared" si="136"/>
        <v/>
      </c>
      <c r="HF77" s="49" t="str">
        <f t="shared" si="136"/>
        <v/>
      </c>
      <c r="HG77" s="49" t="str">
        <f t="shared" si="136"/>
        <v/>
      </c>
      <c r="HH77" s="49" t="str">
        <f t="shared" si="136"/>
        <v/>
      </c>
      <c r="HI77" s="49" t="str">
        <f t="shared" si="137"/>
        <v/>
      </c>
      <c r="HJ77" s="49" t="str">
        <f t="shared" si="137"/>
        <v/>
      </c>
      <c r="HK77" s="49" t="str">
        <f t="shared" si="137"/>
        <v/>
      </c>
      <c r="HL77" s="49" t="str">
        <f t="shared" si="137"/>
        <v/>
      </c>
      <c r="HM77" s="49" t="str">
        <f t="shared" si="107"/>
        <v/>
      </c>
      <c r="HN77" s="49" t="str">
        <f t="shared" si="107"/>
        <v/>
      </c>
      <c r="HO77" s="49" t="str">
        <f t="shared" si="107"/>
        <v/>
      </c>
      <c r="HP77" s="49" t="str">
        <f t="shared" si="75"/>
        <v/>
      </c>
      <c r="HQ77" s="49" t="str">
        <f t="shared" si="75"/>
        <v/>
      </c>
      <c r="HR77" s="49" t="str">
        <f t="shared" si="44"/>
        <v/>
      </c>
      <c r="HS77" s="49" t="str">
        <f t="shared" si="44"/>
        <v/>
      </c>
      <c r="HT77" s="49" t="str">
        <f t="shared" si="44"/>
        <v/>
      </c>
      <c r="HU77" s="49" t="str">
        <f t="shared" si="44"/>
        <v/>
      </c>
      <c r="HV77" s="49" t="str">
        <f t="shared" si="138"/>
        <v/>
      </c>
      <c r="HW77" s="169" t="e">
        <f t="shared" si="102"/>
        <v>#N/A</v>
      </c>
      <c r="HX77" s="169" t="e">
        <f t="shared" si="102"/>
        <v>#N/A</v>
      </c>
      <c r="HY77" s="169" t="e">
        <f t="shared" si="102"/>
        <v>#N/A</v>
      </c>
      <c r="HZ77" s="169" t="e">
        <f t="shared" si="102"/>
        <v>#N/A</v>
      </c>
      <c r="IA77" s="169" t="e">
        <f t="shared" si="134"/>
        <v>#N/A</v>
      </c>
      <c r="IB77" s="169" t="e">
        <f t="shared" si="134"/>
        <v>#N/A</v>
      </c>
      <c r="IC77" s="169" t="e">
        <f t="shared" si="134"/>
        <v>#N/A</v>
      </c>
      <c r="ID77" s="169" t="e">
        <f t="shared" si="134"/>
        <v>#N/A</v>
      </c>
      <c r="IE77" s="169" t="e">
        <f t="shared" si="134"/>
        <v>#N/A</v>
      </c>
      <c r="IF77" s="169" t="e">
        <f t="shared" si="134"/>
        <v>#N/A</v>
      </c>
      <c r="IG77" s="169" t="e">
        <f t="shared" si="134"/>
        <v>#N/A</v>
      </c>
      <c r="IH77" s="169" t="e">
        <f t="shared" si="134"/>
        <v>#N/A</v>
      </c>
      <c r="II77" s="169" t="e">
        <f t="shared" si="134"/>
        <v>#N/A</v>
      </c>
      <c r="IJ77" s="169" t="e">
        <f t="shared" si="134"/>
        <v>#N/A</v>
      </c>
      <c r="IK77" s="169" t="e">
        <f t="shared" si="134"/>
        <v>#N/A</v>
      </c>
      <c r="IL77" s="169" t="e">
        <f t="shared" si="134"/>
        <v>#N/A</v>
      </c>
      <c r="IM77" s="169" t="e">
        <f t="shared" si="134"/>
        <v>#N/A</v>
      </c>
      <c r="IN77" s="169" t="e">
        <f t="shared" si="134"/>
        <v>#N/A</v>
      </c>
      <c r="IO77" s="169" t="e">
        <f t="shared" si="134"/>
        <v>#N/A</v>
      </c>
      <c r="IP77" s="169" t="e">
        <f t="shared" si="139"/>
        <v>#N/A</v>
      </c>
      <c r="IQ77" s="169" t="e">
        <f t="shared" si="139"/>
        <v>#N/A</v>
      </c>
      <c r="IR77" s="169" t="e">
        <f t="shared" si="139"/>
        <v>#N/A</v>
      </c>
      <c r="IS77" s="169" t="e">
        <f t="shared" si="139"/>
        <v>#N/A</v>
      </c>
      <c r="IT77" s="169" t="e">
        <f t="shared" si="139"/>
        <v>#N/A</v>
      </c>
      <c r="IU77" s="169" t="e">
        <f t="shared" si="139"/>
        <v>#N/A</v>
      </c>
      <c r="IV77" s="169" t="e">
        <f t="shared" si="139"/>
        <v>#N/A</v>
      </c>
      <c r="IW77" s="169" t="e">
        <f t="shared" si="139"/>
        <v>#N/A</v>
      </c>
      <c r="IX77" s="169" t="e">
        <f t="shared" si="139"/>
        <v>#N/A</v>
      </c>
      <c r="IY77" s="169" t="e">
        <f t="shared" si="139"/>
        <v>#N/A</v>
      </c>
      <c r="IZ77" s="169" t="e">
        <f t="shared" si="139"/>
        <v>#N/A</v>
      </c>
      <c r="JA77" s="169" t="e">
        <f t="shared" si="139"/>
        <v>#N/A</v>
      </c>
      <c r="JB77" s="169" t="e">
        <f t="shared" si="139"/>
        <v>#N/A</v>
      </c>
      <c r="JC77" s="169" t="e">
        <f t="shared" si="139"/>
        <v>#N/A</v>
      </c>
      <c r="JD77" s="169" t="e">
        <f t="shared" si="139"/>
        <v>#N/A</v>
      </c>
      <c r="JE77" s="169" t="e">
        <f t="shared" si="149"/>
        <v>#N/A</v>
      </c>
      <c r="JF77" s="169" t="e">
        <f t="shared" si="149"/>
        <v>#N/A</v>
      </c>
      <c r="JG77" s="169" t="e">
        <f t="shared" si="149"/>
        <v>#N/A</v>
      </c>
      <c r="JH77" s="169" t="e">
        <f t="shared" si="149"/>
        <v>#N/A</v>
      </c>
      <c r="JI77" s="169" t="e">
        <f t="shared" si="149"/>
        <v>#N/A</v>
      </c>
      <c r="JJ77" s="169" t="e">
        <f t="shared" si="149"/>
        <v>#N/A</v>
      </c>
      <c r="JK77" s="169" t="e">
        <f t="shared" si="149"/>
        <v>#N/A</v>
      </c>
      <c r="JL77" s="169" t="e">
        <f t="shared" si="149"/>
        <v>#N/A</v>
      </c>
      <c r="JM77" s="169" t="e">
        <f t="shared" si="149"/>
        <v>#N/A</v>
      </c>
      <c r="JN77" s="169" t="e">
        <f t="shared" si="149"/>
        <v>#N/A</v>
      </c>
      <c r="JO77" s="169" t="e">
        <f t="shared" si="149"/>
        <v>#N/A</v>
      </c>
      <c r="JP77" s="169" t="e">
        <f t="shared" si="149"/>
        <v>#N/A</v>
      </c>
      <c r="JQ77" s="169" t="e">
        <f t="shared" si="149"/>
        <v>#N/A</v>
      </c>
      <c r="JR77" s="169" t="e">
        <f t="shared" si="149"/>
        <v>#N/A</v>
      </c>
      <c r="JS77" s="169" t="e">
        <f t="shared" si="149"/>
        <v>#N/A</v>
      </c>
      <c r="JT77" s="169" t="e">
        <f t="shared" si="140"/>
        <v>#N/A</v>
      </c>
      <c r="JU77" s="169" t="e">
        <f t="shared" si="140"/>
        <v>#N/A</v>
      </c>
      <c r="JV77" s="169" t="e">
        <f t="shared" si="140"/>
        <v>#N/A</v>
      </c>
      <c r="JW77" s="169" t="e">
        <f t="shared" si="140"/>
        <v>#N/A</v>
      </c>
      <c r="JX77" s="169" t="e">
        <f t="shared" si="140"/>
        <v>#N/A</v>
      </c>
      <c r="JY77" s="169" t="e">
        <f t="shared" si="140"/>
        <v>#N/A</v>
      </c>
      <c r="JZ77" s="169" t="e">
        <f t="shared" si="140"/>
        <v>#N/A</v>
      </c>
      <c r="KA77" s="169" t="e">
        <f t="shared" si="140"/>
        <v>#N/A</v>
      </c>
      <c r="KB77" s="169" t="e">
        <f t="shared" si="140"/>
        <v>#N/A</v>
      </c>
      <c r="KC77" s="169" t="e">
        <f t="shared" si="140"/>
        <v>#N/A</v>
      </c>
      <c r="KD77" s="169" t="e">
        <f t="shared" si="140"/>
        <v>#N/A</v>
      </c>
      <c r="KE77" s="169" t="e">
        <f t="shared" si="140"/>
        <v>#N/A</v>
      </c>
      <c r="KF77" s="169" t="e">
        <f t="shared" si="140"/>
        <v>#N/A</v>
      </c>
      <c r="KG77" s="169" t="e">
        <f t="shared" si="140"/>
        <v>#N/A</v>
      </c>
      <c r="KH77" s="169" t="e">
        <f t="shared" si="140"/>
        <v>#N/A</v>
      </c>
      <c r="KI77" s="169" t="e">
        <f t="shared" si="140"/>
        <v>#N/A</v>
      </c>
      <c r="KJ77" s="169" t="e">
        <f t="shared" si="150"/>
        <v>#N/A</v>
      </c>
      <c r="KK77" s="169" t="e">
        <f t="shared" si="150"/>
        <v>#N/A</v>
      </c>
      <c r="KL77" s="169" t="e">
        <f t="shared" si="150"/>
        <v>#N/A</v>
      </c>
      <c r="KM77" s="169" t="e">
        <f t="shared" si="150"/>
        <v>#N/A</v>
      </c>
      <c r="KN77" s="169" t="e">
        <f t="shared" si="150"/>
        <v>#N/A</v>
      </c>
      <c r="KO77" s="169" t="e">
        <f t="shared" si="150"/>
        <v>#N/A</v>
      </c>
      <c r="KP77" s="169" t="e">
        <f t="shared" si="150"/>
        <v>#N/A</v>
      </c>
      <c r="KQ77" s="169" t="e">
        <f t="shared" si="150"/>
        <v>#N/A</v>
      </c>
      <c r="KR77" s="169" t="e">
        <f t="shared" si="150"/>
        <v>#N/A</v>
      </c>
      <c r="KS77" s="169" t="e">
        <f t="shared" si="150"/>
        <v>#N/A</v>
      </c>
      <c r="KT77" s="169" t="e">
        <f t="shared" si="150"/>
        <v>#N/A</v>
      </c>
      <c r="KU77" s="169" t="e">
        <f t="shared" si="150"/>
        <v>#N/A</v>
      </c>
      <c r="KV77" s="169" t="e">
        <f t="shared" si="150"/>
        <v>#N/A</v>
      </c>
      <c r="KW77" s="169" t="e">
        <f t="shared" si="150"/>
        <v>#N/A</v>
      </c>
      <c r="KX77" s="169" t="e">
        <f t="shared" si="150"/>
        <v>#N/A</v>
      </c>
      <c r="KY77" s="169" t="e">
        <f t="shared" si="150"/>
        <v>#N/A</v>
      </c>
      <c r="KZ77" s="169" t="e">
        <f t="shared" si="141"/>
        <v>#N/A</v>
      </c>
      <c r="LA77" s="169" t="e">
        <f t="shared" si="141"/>
        <v>#N/A</v>
      </c>
      <c r="LB77" s="169" t="e">
        <f t="shared" si="141"/>
        <v>#N/A</v>
      </c>
      <c r="LC77" s="169" t="e">
        <f t="shared" si="141"/>
        <v>#N/A</v>
      </c>
      <c r="LD77" s="169" t="e">
        <f t="shared" si="141"/>
        <v>#N/A</v>
      </c>
      <c r="LE77" s="169" t="e">
        <f t="shared" si="141"/>
        <v>#N/A</v>
      </c>
      <c r="LF77" s="169" t="e">
        <f t="shared" si="141"/>
        <v>#N/A</v>
      </c>
      <c r="LG77" s="169" t="e">
        <f t="shared" si="141"/>
        <v>#N/A</v>
      </c>
      <c r="LH77" s="169" t="e">
        <f t="shared" si="141"/>
        <v>#N/A</v>
      </c>
      <c r="LI77" s="169" t="e">
        <f t="shared" si="141"/>
        <v>#N/A</v>
      </c>
      <c r="LJ77" s="169" t="e">
        <f t="shared" si="141"/>
        <v>#N/A</v>
      </c>
      <c r="LK77" s="169" t="e">
        <f t="shared" si="141"/>
        <v>#N/A</v>
      </c>
      <c r="LL77" s="169" t="e">
        <f t="shared" si="141"/>
        <v>#N/A</v>
      </c>
      <c r="LM77" s="169" t="e">
        <f t="shared" si="141"/>
        <v>#N/A</v>
      </c>
      <c r="LN77" s="169" t="e">
        <f t="shared" si="141"/>
        <v>#N/A</v>
      </c>
      <c r="LO77" s="169" t="e">
        <f t="shared" si="151"/>
        <v>#N/A</v>
      </c>
      <c r="LP77" s="169" t="e">
        <f t="shared" si="151"/>
        <v>#N/A</v>
      </c>
      <c r="LQ77" s="169" t="e">
        <f t="shared" si="152"/>
        <v>#N/A</v>
      </c>
      <c r="LR77" s="169" t="e">
        <f t="shared" si="152"/>
        <v>#N/A</v>
      </c>
      <c r="LS77" s="169" t="e">
        <f t="shared" si="152"/>
        <v>#N/A</v>
      </c>
      <c r="LT77" s="169" t="e">
        <f t="shared" si="152"/>
        <v>#N/A</v>
      </c>
      <c r="LU77" s="169" t="e">
        <f t="shared" si="152"/>
        <v>#N/A</v>
      </c>
      <c r="LV77" s="169" t="e">
        <f t="shared" si="152"/>
        <v>#N/A</v>
      </c>
      <c r="LW77" s="169" t="e">
        <f t="shared" si="152"/>
        <v>#N/A</v>
      </c>
      <c r="LX77" s="169" t="e">
        <f t="shared" si="152"/>
        <v>#N/A</v>
      </c>
      <c r="LY77" s="169" t="e">
        <f t="shared" si="152"/>
        <v>#N/A</v>
      </c>
      <c r="LZ77" s="169" t="e">
        <f t="shared" si="152"/>
        <v>#N/A</v>
      </c>
      <c r="MA77" s="169" t="e">
        <f t="shared" si="152"/>
        <v>#N/A</v>
      </c>
      <c r="MB77" s="169" t="e">
        <f t="shared" si="152"/>
        <v>#N/A</v>
      </c>
      <c r="MC77" s="169" t="e">
        <f t="shared" si="152"/>
        <v>#N/A</v>
      </c>
      <c r="MD77" s="169" t="e">
        <f t="shared" si="152"/>
        <v>#N/A</v>
      </c>
      <c r="ME77" s="169" t="e">
        <f t="shared" si="152"/>
        <v>#N/A</v>
      </c>
      <c r="MF77" s="169" t="e">
        <f t="shared" si="142"/>
        <v>#N/A</v>
      </c>
      <c r="MG77" s="169" t="e">
        <f t="shared" si="142"/>
        <v>#N/A</v>
      </c>
      <c r="MH77" s="169" t="e">
        <f t="shared" si="142"/>
        <v>#N/A</v>
      </c>
      <c r="MI77" s="169" t="e">
        <f t="shared" si="142"/>
        <v>#N/A</v>
      </c>
      <c r="MJ77" s="169" t="e">
        <f t="shared" si="142"/>
        <v>#N/A</v>
      </c>
      <c r="MK77" s="169" t="e">
        <f t="shared" si="142"/>
        <v>#N/A</v>
      </c>
      <c r="ML77" s="169" t="e">
        <f t="shared" si="142"/>
        <v>#N/A</v>
      </c>
      <c r="MM77" s="169" t="e">
        <f t="shared" si="142"/>
        <v>#N/A</v>
      </c>
      <c r="MN77" s="169" t="e">
        <f t="shared" si="142"/>
        <v>#N/A</v>
      </c>
      <c r="MO77" s="169" t="e">
        <f t="shared" si="142"/>
        <v>#N/A</v>
      </c>
      <c r="MP77" s="169" t="e">
        <f t="shared" si="142"/>
        <v>#N/A</v>
      </c>
      <c r="MQ77" s="169" t="e">
        <f t="shared" si="142"/>
        <v>#N/A</v>
      </c>
      <c r="MR77" s="169" t="e">
        <f t="shared" si="142"/>
        <v>#N/A</v>
      </c>
      <c r="MS77" s="169" t="e">
        <f t="shared" si="142"/>
        <v>#N/A</v>
      </c>
      <c r="MT77" s="169" t="e">
        <f t="shared" si="142"/>
        <v>#N/A</v>
      </c>
      <c r="MU77" s="169" t="e">
        <f t="shared" si="142"/>
        <v>#N/A</v>
      </c>
      <c r="MV77" s="169" t="e">
        <f t="shared" si="153"/>
        <v>#N/A</v>
      </c>
      <c r="MW77" s="169" t="e">
        <f t="shared" si="153"/>
        <v>#N/A</v>
      </c>
      <c r="MX77" s="169" t="e">
        <f t="shared" si="153"/>
        <v>#N/A</v>
      </c>
      <c r="MY77" s="169" t="e">
        <f t="shared" si="153"/>
        <v>#N/A</v>
      </c>
      <c r="MZ77" s="169" t="e">
        <f t="shared" si="153"/>
        <v>#N/A</v>
      </c>
      <c r="NA77" s="169" t="e">
        <f t="shared" si="153"/>
        <v>#N/A</v>
      </c>
      <c r="NB77" s="169" t="e">
        <f t="shared" si="153"/>
        <v>#N/A</v>
      </c>
      <c r="NC77" s="169" t="e">
        <f t="shared" si="153"/>
        <v>#N/A</v>
      </c>
      <c r="ND77" s="169" t="e">
        <f t="shared" si="153"/>
        <v>#N/A</v>
      </c>
      <c r="NE77" s="169" t="e">
        <f t="shared" si="153"/>
        <v>#N/A</v>
      </c>
      <c r="NF77" s="169" t="e">
        <f t="shared" si="153"/>
        <v>#N/A</v>
      </c>
      <c r="NG77" s="169" t="e">
        <f t="shared" si="153"/>
        <v>#N/A</v>
      </c>
      <c r="NH77" s="169" t="e">
        <f t="shared" si="153"/>
        <v>#N/A</v>
      </c>
      <c r="NI77" s="169" t="e">
        <f t="shared" si="153"/>
        <v>#N/A</v>
      </c>
      <c r="NJ77" s="169" t="e">
        <f t="shared" si="153"/>
        <v>#N/A</v>
      </c>
      <c r="NK77" s="169" t="e">
        <f t="shared" si="153"/>
        <v>#N/A</v>
      </c>
      <c r="NL77" s="169" t="e">
        <f t="shared" si="143"/>
        <v>#N/A</v>
      </c>
      <c r="NM77" s="169" t="e">
        <f t="shared" si="143"/>
        <v>#N/A</v>
      </c>
      <c r="NN77" s="169" t="e">
        <f t="shared" si="143"/>
        <v>#N/A</v>
      </c>
      <c r="NO77" s="169" t="e">
        <f t="shared" si="143"/>
        <v>#N/A</v>
      </c>
      <c r="NP77" s="169" t="e">
        <f t="shared" si="143"/>
        <v>#N/A</v>
      </c>
      <c r="NQ77" s="169" t="e">
        <f t="shared" si="143"/>
        <v>#N/A</v>
      </c>
      <c r="NR77" s="169" t="e">
        <f t="shared" si="143"/>
        <v>#N/A</v>
      </c>
      <c r="NS77" s="169" t="e">
        <f t="shared" si="143"/>
        <v>#N/A</v>
      </c>
      <c r="NT77" s="169" t="e">
        <f t="shared" si="143"/>
        <v>#N/A</v>
      </c>
      <c r="NU77" s="169" t="e">
        <f t="shared" si="143"/>
        <v>#N/A</v>
      </c>
      <c r="NV77" s="169" t="e">
        <f t="shared" si="143"/>
        <v>#N/A</v>
      </c>
      <c r="NW77" s="169" t="e">
        <f t="shared" si="143"/>
        <v>#N/A</v>
      </c>
      <c r="NX77" s="169" t="e">
        <f t="shared" si="143"/>
        <v>#N/A</v>
      </c>
      <c r="NY77" s="169" t="e">
        <f t="shared" si="143"/>
        <v>#N/A</v>
      </c>
      <c r="NZ77" s="169" t="e">
        <f t="shared" si="143"/>
        <v>#N/A</v>
      </c>
      <c r="OA77" s="169" t="e">
        <f t="shared" si="154"/>
        <v>#N/A</v>
      </c>
      <c r="OB77" s="169" t="e">
        <f t="shared" si="154"/>
        <v>#N/A</v>
      </c>
      <c r="OC77" s="169" t="e">
        <f t="shared" si="155"/>
        <v>#N/A</v>
      </c>
      <c r="OD77" s="169" t="e">
        <f t="shared" si="155"/>
        <v>#N/A</v>
      </c>
      <c r="OE77" s="169" t="e">
        <f t="shared" si="155"/>
        <v>#N/A</v>
      </c>
      <c r="OF77" s="169" t="e">
        <f t="shared" si="155"/>
        <v>#N/A</v>
      </c>
      <c r="OG77" s="169" t="e">
        <f t="shared" si="155"/>
        <v>#N/A</v>
      </c>
      <c r="OH77" s="169" t="e">
        <f t="shared" si="155"/>
        <v>#N/A</v>
      </c>
      <c r="OI77" s="169" t="e">
        <f t="shared" si="155"/>
        <v>#N/A</v>
      </c>
      <c r="OJ77" s="169" t="e">
        <f t="shared" si="155"/>
        <v>#N/A</v>
      </c>
      <c r="OK77" s="169" t="e">
        <f t="shared" si="155"/>
        <v>#N/A</v>
      </c>
      <c r="OL77" s="169" t="e">
        <f t="shared" si="155"/>
        <v>#N/A</v>
      </c>
      <c r="OM77" s="169" t="e">
        <f t="shared" si="155"/>
        <v>#N/A</v>
      </c>
      <c r="ON77" s="169" t="e">
        <f t="shared" si="155"/>
        <v>#N/A</v>
      </c>
      <c r="OO77" s="169" t="e">
        <f t="shared" si="155"/>
        <v>#N/A</v>
      </c>
      <c r="OP77" s="169" t="e">
        <f t="shared" si="155"/>
        <v>#N/A</v>
      </c>
      <c r="OQ77" s="169" t="e">
        <f t="shared" si="155"/>
        <v>#N/A</v>
      </c>
      <c r="OR77" s="169" t="e">
        <f t="shared" si="144"/>
        <v>#N/A</v>
      </c>
      <c r="OS77" s="169" t="e">
        <f t="shared" si="144"/>
        <v>#N/A</v>
      </c>
      <c r="OT77" s="169" t="e">
        <f t="shared" si="144"/>
        <v>#N/A</v>
      </c>
      <c r="OU77" s="169" t="e">
        <f t="shared" si="144"/>
        <v>#N/A</v>
      </c>
      <c r="OV77" s="169" t="e">
        <f t="shared" si="144"/>
        <v>#N/A</v>
      </c>
      <c r="OW77" s="169" t="e">
        <f t="shared" si="144"/>
        <v>#N/A</v>
      </c>
      <c r="OX77" s="169" t="e">
        <f t="shared" si="144"/>
        <v>#N/A</v>
      </c>
      <c r="OY77" s="169" t="e">
        <f t="shared" si="144"/>
        <v>#N/A</v>
      </c>
      <c r="OZ77" s="169" t="e">
        <f t="shared" si="144"/>
        <v>#N/A</v>
      </c>
      <c r="PA77" s="169" t="e">
        <f t="shared" si="144"/>
        <v>#N/A</v>
      </c>
      <c r="PB77" s="169" t="e">
        <f t="shared" si="144"/>
        <v>#N/A</v>
      </c>
      <c r="PC77" s="169" t="e">
        <f t="shared" si="144"/>
        <v>#N/A</v>
      </c>
      <c r="PD77" s="169" t="e">
        <f t="shared" si="144"/>
        <v>#N/A</v>
      </c>
      <c r="PE77" s="169" t="e">
        <f t="shared" si="144"/>
        <v>#N/A</v>
      </c>
      <c r="PF77" s="169" t="e">
        <f t="shared" si="144"/>
        <v>#N/A</v>
      </c>
      <c r="PG77" s="169" t="e">
        <f t="shared" si="144"/>
        <v>#N/A</v>
      </c>
      <c r="PH77" s="169" t="e">
        <f t="shared" si="156"/>
        <v>#N/A</v>
      </c>
      <c r="PI77" s="169" t="e">
        <f t="shared" si="156"/>
        <v>#N/A</v>
      </c>
      <c r="PJ77" s="169" t="e">
        <f t="shared" si="156"/>
        <v>#N/A</v>
      </c>
      <c r="PK77" s="169" t="e">
        <f t="shared" si="156"/>
        <v>#N/A</v>
      </c>
      <c r="PL77" s="169" t="e">
        <f t="shared" si="156"/>
        <v>#N/A</v>
      </c>
      <c r="PM77" s="169" t="e">
        <f t="shared" si="156"/>
        <v>#N/A</v>
      </c>
      <c r="PN77" s="169" t="e">
        <f t="shared" si="156"/>
        <v>#N/A</v>
      </c>
      <c r="PO77" s="169" t="e">
        <f t="shared" si="156"/>
        <v>#N/A</v>
      </c>
    </row>
    <row r="78" spans="1:431" hidden="1" x14ac:dyDescent="0.75">
      <c r="A78" s="390"/>
      <c r="B78" s="396" t="str">
        <f>IF($R78="","",ROUND(_xlfn.NORM.INV(ABS(VLOOKUP($T$1,VLookups!$A$43:$B$44,2,FALSE)-B$2),$N78,$R78),0))</f>
        <v/>
      </c>
      <c r="C78" s="403" t="str">
        <f>IF(OR(D77="",B78=""),"",WORKDAY(C77,B77,$B$109:$B$148))</f>
        <v/>
      </c>
      <c r="D78" s="404" t="str">
        <f>IFERROR(IF(B78="","",WORKDAY(C78,B78-1,$B$109:$B$148)),"")</f>
        <v/>
      </c>
      <c r="E78" s="109"/>
      <c r="F78" s="117"/>
      <c r="G78" s="122" t="str">
        <f t="shared" si="157"/>
        <v/>
      </c>
      <c r="H78" s="95"/>
      <c r="I78" s="122" t="str">
        <f t="shared" si="158"/>
        <v/>
      </c>
      <c r="J78" s="117"/>
      <c r="K78" s="110"/>
      <c r="L78" s="124" t="str">
        <f t="shared" si="145"/>
        <v/>
      </c>
      <c r="M78" s="124" t="str">
        <f t="shared" si="146"/>
        <v/>
      </c>
      <c r="N78" s="73" t="str">
        <f t="shared" si="159"/>
        <v/>
      </c>
      <c r="O78" s="23"/>
      <c r="P78" s="57"/>
      <c r="Q78" s="280"/>
      <c r="R78" s="74" t="str">
        <f>IF(AND(G78&gt;0,H78&gt;0,I78&gt;0),IF(ISBLANK(Q78),IF(ISBLANK(O78),"",(I78-G78)*VLOOKUP(O78,VLookups!$A$4:$B$13,2,FALSE)),Q78),"")</f>
        <v/>
      </c>
      <c r="S78" s="75" t="str">
        <f t="shared" si="147"/>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0"/>
        <v/>
      </c>
      <c r="AD78" s="49" t="str">
        <f t="shared" si="173"/>
        <v/>
      </c>
      <c r="AE78" s="49" t="str">
        <f t="shared" si="173"/>
        <v/>
      </c>
      <c r="AF78" s="49" t="str">
        <f t="shared" si="173"/>
        <v/>
      </c>
      <c r="AG78" s="49" t="str">
        <f t="shared" si="173"/>
        <v/>
      </c>
      <c r="AH78" s="49" t="str">
        <f t="shared" si="173"/>
        <v/>
      </c>
      <c r="AI78" s="49" t="str">
        <f t="shared" si="173"/>
        <v/>
      </c>
      <c r="AJ78" s="49" t="str">
        <f t="shared" si="173"/>
        <v/>
      </c>
      <c r="AK78" s="49" t="str">
        <f t="shared" si="173"/>
        <v/>
      </c>
      <c r="AL78" s="49" t="str">
        <f t="shared" si="173"/>
        <v/>
      </c>
      <c r="AM78" s="49" t="str">
        <f t="shared" si="173"/>
        <v/>
      </c>
      <c r="AN78" s="49" t="str">
        <f t="shared" si="173"/>
        <v/>
      </c>
      <c r="AO78" s="49" t="str">
        <f t="shared" si="173"/>
        <v/>
      </c>
      <c r="AP78" s="49" t="str">
        <f t="shared" si="173"/>
        <v/>
      </c>
      <c r="AQ78" s="49" t="str">
        <f t="shared" si="173"/>
        <v/>
      </c>
      <c r="AR78" s="49" t="str">
        <f t="shared" si="173"/>
        <v/>
      </c>
      <c r="AS78" s="49" t="str">
        <f t="shared" si="173"/>
        <v/>
      </c>
      <c r="AT78" s="49" t="str">
        <f t="shared" si="167"/>
        <v/>
      </c>
      <c r="AU78" s="49" t="str">
        <f t="shared" si="167"/>
        <v/>
      </c>
      <c r="AV78" s="49" t="str">
        <f t="shared" si="167"/>
        <v/>
      </c>
      <c r="AW78" s="49" t="str">
        <f t="shared" si="167"/>
        <v/>
      </c>
      <c r="AX78" s="49" t="str">
        <f t="shared" si="167"/>
        <v/>
      </c>
      <c r="AY78" s="49" t="str">
        <f t="shared" si="167"/>
        <v/>
      </c>
      <c r="AZ78" s="49" t="str">
        <f t="shared" si="167"/>
        <v/>
      </c>
      <c r="BA78" s="49" t="str">
        <f t="shared" si="167"/>
        <v/>
      </c>
      <c r="BB78" s="49" t="str">
        <f t="shared" si="167"/>
        <v/>
      </c>
      <c r="BC78" s="49" t="str">
        <f t="shared" si="167"/>
        <v/>
      </c>
      <c r="BD78" s="49" t="str">
        <f t="shared" si="167"/>
        <v/>
      </c>
      <c r="BE78" s="49" t="str">
        <f t="shared" si="167"/>
        <v/>
      </c>
      <c r="BF78" s="49" t="str">
        <f t="shared" si="167"/>
        <v/>
      </c>
      <c r="BG78" s="49" t="str">
        <f t="shared" si="167"/>
        <v/>
      </c>
      <c r="BH78" s="49" t="str">
        <f t="shared" si="167"/>
        <v/>
      </c>
      <c r="BI78" s="49" t="str">
        <f t="shared" si="168"/>
        <v/>
      </c>
      <c r="BJ78" s="49" t="str">
        <f t="shared" si="168"/>
        <v/>
      </c>
      <c r="BK78" s="49" t="str">
        <f t="shared" si="168"/>
        <v/>
      </c>
      <c r="BL78" s="49" t="str">
        <f t="shared" si="168"/>
        <v/>
      </c>
      <c r="BM78" s="49" t="str">
        <f t="shared" si="168"/>
        <v/>
      </c>
      <c r="BN78" s="49" t="str">
        <f t="shared" si="168"/>
        <v/>
      </c>
      <c r="BO78" s="49" t="str">
        <f t="shared" si="168"/>
        <v/>
      </c>
      <c r="BP78" s="49" t="str">
        <f t="shared" si="168"/>
        <v/>
      </c>
      <c r="BQ78" s="49" t="str">
        <f t="shared" si="168"/>
        <v/>
      </c>
      <c r="BR78" s="49" t="str">
        <f t="shared" si="168"/>
        <v/>
      </c>
      <c r="BS78" s="49" t="str">
        <f t="shared" si="168"/>
        <v/>
      </c>
      <c r="BT78" s="49" t="str">
        <f t="shared" si="168"/>
        <v/>
      </c>
      <c r="BU78" s="49" t="str">
        <f t="shared" si="168"/>
        <v/>
      </c>
      <c r="BV78" s="49" t="str">
        <f t="shared" si="168"/>
        <v/>
      </c>
      <c r="BW78" s="49" t="str">
        <f t="shared" si="168"/>
        <v/>
      </c>
      <c r="BX78" s="49" t="str">
        <f t="shared" si="168"/>
        <v/>
      </c>
      <c r="BY78" s="49" t="str">
        <f t="shared" si="164"/>
        <v/>
      </c>
      <c r="BZ78" s="49" t="str">
        <f t="shared" si="164"/>
        <v/>
      </c>
      <c r="CA78" s="49" t="str">
        <f t="shared" si="164"/>
        <v/>
      </c>
      <c r="CB78" s="49" t="str">
        <f t="shared" si="164"/>
        <v/>
      </c>
      <c r="CC78" s="49" t="str">
        <f t="shared" si="164"/>
        <v/>
      </c>
      <c r="CD78" s="49" t="str">
        <f t="shared" si="164"/>
        <v/>
      </c>
      <c r="CE78" s="49" t="str">
        <f t="shared" si="164"/>
        <v/>
      </c>
      <c r="CF78" s="49" t="str">
        <f t="shared" si="164"/>
        <v/>
      </c>
      <c r="CG78" s="49" t="str">
        <f t="shared" si="164"/>
        <v/>
      </c>
      <c r="CH78" s="49" t="str">
        <f t="shared" si="164"/>
        <v/>
      </c>
      <c r="CI78" s="49" t="str">
        <f t="shared" si="164"/>
        <v/>
      </c>
      <c r="CJ78" s="49" t="str">
        <f t="shared" si="164"/>
        <v/>
      </c>
      <c r="CK78" s="49" t="str">
        <f t="shared" si="164"/>
        <v/>
      </c>
      <c r="CL78" s="49" t="str">
        <f t="shared" si="164"/>
        <v/>
      </c>
      <c r="CM78" s="49" t="str">
        <f t="shared" si="164"/>
        <v/>
      </c>
      <c r="CN78" s="49" t="str">
        <f t="shared" si="169"/>
        <v/>
      </c>
      <c r="CO78" s="49" t="str">
        <f t="shared" si="169"/>
        <v/>
      </c>
      <c r="CP78" s="49" t="str">
        <f t="shared" si="169"/>
        <v/>
      </c>
      <c r="CQ78" s="49" t="str">
        <f t="shared" si="169"/>
        <v/>
      </c>
      <c r="CR78" s="49" t="str">
        <f t="shared" si="169"/>
        <v/>
      </c>
      <c r="CS78" s="49" t="str">
        <f t="shared" si="169"/>
        <v/>
      </c>
      <c r="CT78" s="49" t="str">
        <f t="shared" si="169"/>
        <v/>
      </c>
      <c r="CU78" s="49" t="str">
        <f t="shared" si="169"/>
        <v/>
      </c>
      <c r="CV78" s="49" t="str">
        <f t="shared" si="169"/>
        <v/>
      </c>
      <c r="CW78" s="49" t="str">
        <f t="shared" si="169"/>
        <v/>
      </c>
      <c r="CX78" s="49" t="str">
        <f t="shared" si="169"/>
        <v/>
      </c>
      <c r="CY78" s="49" t="str">
        <f t="shared" si="169"/>
        <v/>
      </c>
      <c r="CZ78" s="49" t="str">
        <f t="shared" si="169"/>
        <v/>
      </c>
      <c r="DA78" s="49" t="str">
        <f t="shared" si="169"/>
        <v/>
      </c>
      <c r="DB78" s="49" t="str">
        <f t="shared" si="169"/>
        <v/>
      </c>
      <c r="DC78" s="49" t="str">
        <f t="shared" si="169"/>
        <v/>
      </c>
      <c r="DD78" s="49" t="str">
        <f t="shared" si="165"/>
        <v/>
      </c>
      <c r="DE78" s="49" t="str">
        <f t="shared" si="165"/>
        <v/>
      </c>
      <c r="DF78" s="49" t="str">
        <f t="shared" si="165"/>
        <v/>
      </c>
      <c r="DG78" s="49" t="str">
        <f t="shared" si="165"/>
        <v/>
      </c>
      <c r="DH78" s="49" t="str">
        <f t="shared" si="165"/>
        <v/>
      </c>
      <c r="DI78" s="49" t="str">
        <f t="shared" si="165"/>
        <v/>
      </c>
      <c r="DJ78" s="49" t="str">
        <f t="shared" si="165"/>
        <v/>
      </c>
      <c r="DK78" s="49" t="str">
        <f t="shared" si="165"/>
        <v/>
      </c>
      <c r="DL78" s="49" t="str">
        <f t="shared" si="165"/>
        <v/>
      </c>
      <c r="DM78" s="49" t="str">
        <f t="shared" si="165"/>
        <v/>
      </c>
      <c r="DN78" s="49" t="str">
        <f t="shared" si="165"/>
        <v/>
      </c>
      <c r="DO78" s="49" t="str">
        <f t="shared" si="165"/>
        <v/>
      </c>
      <c r="DP78" s="49" t="str">
        <f t="shared" si="165"/>
        <v/>
      </c>
      <c r="DQ78" s="49" t="str">
        <f t="shared" si="165"/>
        <v/>
      </c>
      <c r="DR78" s="49" t="str">
        <f t="shared" si="165"/>
        <v/>
      </c>
      <c r="DS78" s="49" t="str">
        <f t="shared" si="170"/>
        <v/>
      </c>
      <c r="DT78" s="49" t="str">
        <f t="shared" si="170"/>
        <v/>
      </c>
      <c r="DU78" s="49" t="str">
        <f t="shared" si="170"/>
        <v/>
      </c>
      <c r="DV78" s="49" t="str">
        <f t="shared" si="170"/>
        <v/>
      </c>
      <c r="DW78" s="49" t="str">
        <f t="shared" si="170"/>
        <v/>
      </c>
      <c r="DX78" s="49" t="str">
        <f t="shared" si="170"/>
        <v/>
      </c>
      <c r="DY78" s="49" t="str">
        <f t="shared" si="170"/>
        <v/>
      </c>
      <c r="DZ78" s="183" t="str">
        <f t="shared" si="161"/>
        <v/>
      </c>
      <c r="EA78" s="49" t="str">
        <f t="shared" si="163"/>
        <v/>
      </c>
      <c r="EB78" s="49" t="str">
        <f t="shared" si="163"/>
        <v/>
      </c>
      <c r="EC78" s="49" t="str">
        <f t="shared" si="163"/>
        <v/>
      </c>
      <c r="ED78" s="49" t="str">
        <f t="shared" si="163"/>
        <v/>
      </c>
      <c r="EE78" s="49" t="str">
        <f t="shared" si="163"/>
        <v/>
      </c>
      <c r="EF78" s="49" t="str">
        <f t="shared" si="163"/>
        <v/>
      </c>
      <c r="EG78" s="49" t="str">
        <f t="shared" si="163"/>
        <v/>
      </c>
      <c r="EH78" s="49" t="str">
        <f t="shared" si="163"/>
        <v/>
      </c>
      <c r="EI78" s="49" t="str">
        <f t="shared" si="163"/>
        <v/>
      </c>
      <c r="EJ78" s="49" t="str">
        <f t="shared" si="163"/>
        <v/>
      </c>
      <c r="EK78" s="49" t="str">
        <f t="shared" si="163"/>
        <v/>
      </c>
      <c r="EL78" s="49" t="str">
        <f t="shared" si="163"/>
        <v/>
      </c>
      <c r="EM78" s="49" t="str">
        <f t="shared" si="163"/>
        <v/>
      </c>
      <c r="EN78" s="49" t="str">
        <f t="shared" si="163"/>
        <v/>
      </c>
      <c r="EO78" s="49" t="str">
        <f t="shared" si="163"/>
        <v/>
      </c>
      <c r="EP78" s="49" t="str">
        <f t="shared" si="162"/>
        <v/>
      </c>
      <c r="EQ78" s="49" t="str">
        <f t="shared" si="162"/>
        <v/>
      </c>
      <c r="ER78" s="49" t="str">
        <f t="shared" si="162"/>
        <v/>
      </c>
      <c r="ES78" s="49" t="str">
        <f t="shared" si="162"/>
        <v/>
      </c>
      <c r="ET78" s="49" t="str">
        <f t="shared" si="171"/>
        <v/>
      </c>
      <c r="EU78" s="49" t="str">
        <f t="shared" si="171"/>
        <v/>
      </c>
      <c r="EV78" s="49" t="str">
        <f t="shared" si="171"/>
        <v/>
      </c>
      <c r="EW78" s="49" t="str">
        <f t="shared" si="171"/>
        <v/>
      </c>
      <c r="EX78" s="49" t="str">
        <f t="shared" si="171"/>
        <v/>
      </c>
      <c r="EY78" s="49" t="str">
        <f t="shared" si="171"/>
        <v/>
      </c>
      <c r="EZ78" s="49" t="str">
        <f t="shared" si="171"/>
        <v/>
      </c>
      <c r="FA78" s="49" t="str">
        <f t="shared" si="171"/>
        <v/>
      </c>
      <c r="FB78" s="49" t="str">
        <f t="shared" si="171"/>
        <v/>
      </c>
      <c r="FC78" s="49" t="str">
        <f t="shared" si="171"/>
        <v/>
      </c>
      <c r="FD78" s="49" t="str">
        <f t="shared" si="171"/>
        <v/>
      </c>
      <c r="FE78" s="49" t="str">
        <f t="shared" si="124"/>
        <v/>
      </c>
      <c r="FF78" s="49" t="str">
        <f t="shared" si="124"/>
        <v/>
      </c>
      <c r="FG78" s="49" t="str">
        <f t="shared" si="124"/>
        <v/>
      </c>
      <c r="FH78" s="49" t="str">
        <f t="shared" si="124"/>
        <v/>
      </c>
      <c r="FI78" s="49" t="str">
        <f t="shared" si="124"/>
        <v/>
      </c>
      <c r="FJ78" s="49" t="str">
        <f t="shared" si="124"/>
        <v/>
      </c>
      <c r="FK78" s="49" t="str">
        <f t="shared" si="124"/>
        <v/>
      </c>
      <c r="FL78" s="49" t="str">
        <f t="shared" si="124"/>
        <v/>
      </c>
      <c r="FM78" s="49" t="str">
        <f t="shared" si="124"/>
        <v/>
      </c>
      <c r="FN78" s="49" t="str">
        <f t="shared" si="124"/>
        <v/>
      </c>
      <c r="FO78" s="49" t="str">
        <f t="shared" si="124"/>
        <v/>
      </c>
      <c r="FP78" s="49" t="str">
        <f t="shared" si="124"/>
        <v/>
      </c>
      <c r="FQ78" s="49" t="str">
        <f t="shared" si="124"/>
        <v/>
      </c>
      <c r="FR78" s="49" t="str">
        <f t="shared" si="124"/>
        <v/>
      </c>
      <c r="FS78" s="49" t="str">
        <f t="shared" si="124"/>
        <v/>
      </c>
      <c r="FT78" s="49" t="str">
        <f t="shared" si="124"/>
        <v/>
      </c>
      <c r="FU78" s="49" t="str">
        <f t="shared" si="172"/>
        <v/>
      </c>
      <c r="FV78" s="49" t="str">
        <f t="shared" si="148"/>
        <v/>
      </c>
      <c r="FW78" s="49" t="str">
        <f t="shared" si="148"/>
        <v/>
      </c>
      <c r="FX78" s="49" t="str">
        <f t="shared" si="148"/>
        <v/>
      </c>
      <c r="FY78" s="49" t="str">
        <f t="shared" si="148"/>
        <v/>
      </c>
      <c r="FZ78" s="49" t="str">
        <f t="shared" si="148"/>
        <v/>
      </c>
      <c r="GA78" s="49" t="str">
        <f t="shared" si="148"/>
        <v/>
      </c>
      <c r="GB78" s="49" t="str">
        <f t="shared" si="148"/>
        <v/>
      </c>
      <c r="GC78" s="49" t="str">
        <f t="shared" si="135"/>
        <v/>
      </c>
      <c r="GD78" s="49" t="str">
        <f t="shared" si="135"/>
        <v/>
      </c>
      <c r="GE78" s="49" t="str">
        <f t="shared" si="135"/>
        <v/>
      </c>
      <c r="GF78" s="49" t="str">
        <f t="shared" si="135"/>
        <v/>
      </c>
      <c r="GG78" s="49" t="str">
        <f t="shared" si="135"/>
        <v/>
      </c>
      <c r="GH78" s="49" t="str">
        <f t="shared" si="135"/>
        <v/>
      </c>
      <c r="GI78" s="49" t="str">
        <f t="shared" si="135"/>
        <v/>
      </c>
      <c r="GJ78" s="49" t="str">
        <f t="shared" si="135"/>
        <v/>
      </c>
      <c r="GK78" s="49" t="str">
        <f t="shared" si="135"/>
        <v/>
      </c>
      <c r="GL78" s="49" t="str">
        <f t="shared" si="135"/>
        <v/>
      </c>
      <c r="GM78" s="49" t="str">
        <f t="shared" si="135"/>
        <v/>
      </c>
      <c r="GN78" s="49" t="str">
        <f t="shared" si="135"/>
        <v/>
      </c>
      <c r="GO78" s="49" t="str">
        <f t="shared" si="135"/>
        <v/>
      </c>
      <c r="GP78" s="49" t="str">
        <f t="shared" si="135"/>
        <v/>
      </c>
      <c r="GQ78" s="49" t="str">
        <f t="shared" si="135"/>
        <v/>
      </c>
      <c r="GR78" s="49" t="str">
        <f t="shared" si="135"/>
        <v/>
      </c>
      <c r="GS78" s="49" t="str">
        <f t="shared" si="136"/>
        <v/>
      </c>
      <c r="GT78" s="49" t="str">
        <f t="shared" si="136"/>
        <v/>
      </c>
      <c r="GU78" s="49" t="str">
        <f t="shared" si="136"/>
        <v/>
      </c>
      <c r="GV78" s="49" t="str">
        <f t="shared" si="136"/>
        <v/>
      </c>
      <c r="GW78" s="49" t="str">
        <f t="shared" si="136"/>
        <v/>
      </c>
      <c r="GX78" s="49" t="str">
        <f t="shared" si="136"/>
        <v/>
      </c>
      <c r="GY78" s="49" t="str">
        <f t="shared" si="136"/>
        <v/>
      </c>
      <c r="GZ78" s="49" t="str">
        <f t="shared" si="136"/>
        <v/>
      </c>
      <c r="HA78" s="49" t="str">
        <f t="shared" si="136"/>
        <v/>
      </c>
      <c r="HB78" s="49" t="str">
        <f t="shared" si="136"/>
        <v/>
      </c>
      <c r="HC78" s="49" t="str">
        <f t="shared" si="136"/>
        <v/>
      </c>
      <c r="HD78" s="49" t="str">
        <f t="shared" si="136"/>
        <v/>
      </c>
      <c r="HE78" s="49" t="str">
        <f t="shared" si="136"/>
        <v/>
      </c>
      <c r="HF78" s="49" t="str">
        <f t="shared" si="136"/>
        <v/>
      </c>
      <c r="HG78" s="49" t="str">
        <f t="shared" si="136"/>
        <v/>
      </c>
      <c r="HH78" s="49" t="str">
        <f t="shared" si="136"/>
        <v/>
      </c>
      <c r="HI78" s="49" t="str">
        <f t="shared" si="137"/>
        <v/>
      </c>
      <c r="HJ78" s="49" t="str">
        <f t="shared" si="137"/>
        <v/>
      </c>
      <c r="HK78" s="49" t="str">
        <f t="shared" si="137"/>
        <v/>
      </c>
      <c r="HL78" s="49" t="str">
        <f t="shared" si="137"/>
        <v/>
      </c>
      <c r="HM78" s="49" t="str">
        <f t="shared" si="107"/>
        <v/>
      </c>
      <c r="HN78" s="49" t="str">
        <f t="shared" si="107"/>
        <v/>
      </c>
      <c r="HO78" s="49" t="str">
        <f t="shared" si="107"/>
        <v/>
      </c>
      <c r="HP78" s="49" t="str">
        <f t="shared" si="75"/>
        <v/>
      </c>
      <c r="HQ78" s="49" t="str">
        <f t="shared" si="75"/>
        <v/>
      </c>
      <c r="HR78" s="49" t="str">
        <f t="shared" si="44"/>
        <v/>
      </c>
      <c r="HS78" s="49" t="str">
        <f t="shared" si="44"/>
        <v/>
      </c>
      <c r="HT78" s="49" t="str">
        <f t="shared" si="44"/>
        <v/>
      </c>
      <c r="HU78" s="49" t="str">
        <f t="shared" si="44"/>
        <v/>
      </c>
      <c r="HV78" s="49" t="str">
        <f t="shared" si="138"/>
        <v/>
      </c>
      <c r="HW78" s="169" t="e">
        <f t="shared" si="102"/>
        <v>#N/A</v>
      </c>
      <c r="HX78" s="169" t="e">
        <f t="shared" si="102"/>
        <v>#N/A</v>
      </c>
      <c r="HY78" s="169" t="e">
        <f t="shared" si="102"/>
        <v>#N/A</v>
      </c>
      <c r="HZ78" s="169" t="e">
        <f t="shared" si="102"/>
        <v>#N/A</v>
      </c>
      <c r="IA78" s="169" t="e">
        <f t="shared" si="134"/>
        <v>#N/A</v>
      </c>
      <c r="IB78" s="169" t="e">
        <f t="shared" si="134"/>
        <v>#N/A</v>
      </c>
      <c r="IC78" s="169" t="e">
        <f t="shared" si="134"/>
        <v>#N/A</v>
      </c>
      <c r="ID78" s="169" t="e">
        <f t="shared" si="134"/>
        <v>#N/A</v>
      </c>
      <c r="IE78" s="169" t="e">
        <f t="shared" si="134"/>
        <v>#N/A</v>
      </c>
      <c r="IF78" s="169" t="e">
        <f t="shared" si="134"/>
        <v>#N/A</v>
      </c>
      <c r="IG78" s="169" t="e">
        <f t="shared" si="134"/>
        <v>#N/A</v>
      </c>
      <c r="IH78" s="169" t="e">
        <f t="shared" si="134"/>
        <v>#N/A</v>
      </c>
      <c r="II78" s="169" t="e">
        <f t="shared" si="134"/>
        <v>#N/A</v>
      </c>
      <c r="IJ78" s="169" t="e">
        <f t="shared" si="134"/>
        <v>#N/A</v>
      </c>
      <c r="IK78" s="169" t="e">
        <f t="shared" si="134"/>
        <v>#N/A</v>
      </c>
      <c r="IL78" s="169" t="e">
        <f t="shared" si="134"/>
        <v>#N/A</v>
      </c>
      <c r="IM78" s="169" t="e">
        <f t="shared" si="134"/>
        <v>#N/A</v>
      </c>
      <c r="IN78" s="169" t="e">
        <f t="shared" si="134"/>
        <v>#N/A</v>
      </c>
      <c r="IO78" s="169" t="e">
        <f t="shared" si="134"/>
        <v>#N/A</v>
      </c>
      <c r="IP78" s="169" t="e">
        <f t="shared" si="139"/>
        <v>#N/A</v>
      </c>
      <c r="IQ78" s="169" t="e">
        <f t="shared" si="139"/>
        <v>#N/A</v>
      </c>
      <c r="IR78" s="169" t="e">
        <f t="shared" si="139"/>
        <v>#N/A</v>
      </c>
      <c r="IS78" s="169" t="e">
        <f t="shared" si="139"/>
        <v>#N/A</v>
      </c>
      <c r="IT78" s="169" t="e">
        <f t="shared" si="139"/>
        <v>#N/A</v>
      </c>
      <c r="IU78" s="169" t="e">
        <f t="shared" si="139"/>
        <v>#N/A</v>
      </c>
      <c r="IV78" s="169" t="e">
        <f t="shared" si="139"/>
        <v>#N/A</v>
      </c>
      <c r="IW78" s="169" t="e">
        <f t="shared" si="139"/>
        <v>#N/A</v>
      </c>
      <c r="IX78" s="169" t="e">
        <f t="shared" si="139"/>
        <v>#N/A</v>
      </c>
      <c r="IY78" s="169" t="e">
        <f t="shared" si="139"/>
        <v>#N/A</v>
      </c>
      <c r="IZ78" s="169" t="e">
        <f t="shared" si="139"/>
        <v>#N/A</v>
      </c>
      <c r="JA78" s="169" t="e">
        <f t="shared" si="139"/>
        <v>#N/A</v>
      </c>
      <c r="JB78" s="169" t="e">
        <f t="shared" si="139"/>
        <v>#N/A</v>
      </c>
      <c r="JC78" s="169" t="e">
        <f t="shared" si="139"/>
        <v>#N/A</v>
      </c>
      <c r="JD78" s="169" t="e">
        <f t="shared" si="139"/>
        <v>#N/A</v>
      </c>
      <c r="JE78" s="169" t="e">
        <f t="shared" si="149"/>
        <v>#N/A</v>
      </c>
      <c r="JF78" s="169" t="e">
        <f t="shared" si="149"/>
        <v>#N/A</v>
      </c>
      <c r="JG78" s="169" t="e">
        <f t="shared" si="149"/>
        <v>#N/A</v>
      </c>
      <c r="JH78" s="169" t="e">
        <f t="shared" si="149"/>
        <v>#N/A</v>
      </c>
      <c r="JI78" s="169" t="e">
        <f t="shared" si="149"/>
        <v>#N/A</v>
      </c>
      <c r="JJ78" s="169" t="e">
        <f t="shared" si="149"/>
        <v>#N/A</v>
      </c>
      <c r="JK78" s="169" t="e">
        <f t="shared" si="149"/>
        <v>#N/A</v>
      </c>
      <c r="JL78" s="169" t="e">
        <f t="shared" si="149"/>
        <v>#N/A</v>
      </c>
      <c r="JM78" s="169" t="e">
        <f t="shared" si="149"/>
        <v>#N/A</v>
      </c>
      <c r="JN78" s="169" t="e">
        <f t="shared" si="149"/>
        <v>#N/A</v>
      </c>
      <c r="JO78" s="169" t="e">
        <f t="shared" si="149"/>
        <v>#N/A</v>
      </c>
      <c r="JP78" s="169" t="e">
        <f t="shared" si="149"/>
        <v>#N/A</v>
      </c>
      <c r="JQ78" s="169" t="e">
        <f t="shared" si="149"/>
        <v>#N/A</v>
      </c>
      <c r="JR78" s="169" t="e">
        <f t="shared" si="149"/>
        <v>#N/A</v>
      </c>
      <c r="JS78" s="169" t="e">
        <f t="shared" si="149"/>
        <v>#N/A</v>
      </c>
      <c r="JT78" s="169" t="e">
        <f t="shared" si="140"/>
        <v>#N/A</v>
      </c>
      <c r="JU78" s="169" t="e">
        <f t="shared" si="140"/>
        <v>#N/A</v>
      </c>
      <c r="JV78" s="169" t="e">
        <f t="shared" si="140"/>
        <v>#N/A</v>
      </c>
      <c r="JW78" s="169" t="e">
        <f t="shared" si="140"/>
        <v>#N/A</v>
      </c>
      <c r="JX78" s="169" t="e">
        <f t="shared" si="140"/>
        <v>#N/A</v>
      </c>
      <c r="JY78" s="169" t="e">
        <f t="shared" si="140"/>
        <v>#N/A</v>
      </c>
      <c r="JZ78" s="169" t="e">
        <f t="shared" si="140"/>
        <v>#N/A</v>
      </c>
      <c r="KA78" s="169" t="e">
        <f t="shared" si="140"/>
        <v>#N/A</v>
      </c>
      <c r="KB78" s="169" t="e">
        <f t="shared" si="140"/>
        <v>#N/A</v>
      </c>
      <c r="KC78" s="169" t="e">
        <f t="shared" si="140"/>
        <v>#N/A</v>
      </c>
      <c r="KD78" s="169" t="e">
        <f t="shared" si="140"/>
        <v>#N/A</v>
      </c>
      <c r="KE78" s="169" t="e">
        <f t="shared" si="140"/>
        <v>#N/A</v>
      </c>
      <c r="KF78" s="169" t="e">
        <f t="shared" si="140"/>
        <v>#N/A</v>
      </c>
      <c r="KG78" s="169" t="e">
        <f t="shared" si="140"/>
        <v>#N/A</v>
      </c>
      <c r="KH78" s="169" t="e">
        <f t="shared" si="140"/>
        <v>#N/A</v>
      </c>
      <c r="KI78" s="169" t="e">
        <f t="shared" si="140"/>
        <v>#N/A</v>
      </c>
      <c r="KJ78" s="169" t="e">
        <f t="shared" si="150"/>
        <v>#N/A</v>
      </c>
      <c r="KK78" s="169" t="e">
        <f t="shared" si="150"/>
        <v>#N/A</v>
      </c>
      <c r="KL78" s="169" t="e">
        <f t="shared" si="150"/>
        <v>#N/A</v>
      </c>
      <c r="KM78" s="169" t="e">
        <f t="shared" si="150"/>
        <v>#N/A</v>
      </c>
      <c r="KN78" s="169" t="e">
        <f t="shared" si="150"/>
        <v>#N/A</v>
      </c>
      <c r="KO78" s="169" t="e">
        <f t="shared" si="150"/>
        <v>#N/A</v>
      </c>
      <c r="KP78" s="169" t="e">
        <f t="shared" si="150"/>
        <v>#N/A</v>
      </c>
      <c r="KQ78" s="169" t="e">
        <f t="shared" si="150"/>
        <v>#N/A</v>
      </c>
      <c r="KR78" s="169" t="e">
        <f t="shared" si="150"/>
        <v>#N/A</v>
      </c>
      <c r="KS78" s="169" t="e">
        <f t="shared" si="150"/>
        <v>#N/A</v>
      </c>
      <c r="KT78" s="169" t="e">
        <f t="shared" si="150"/>
        <v>#N/A</v>
      </c>
      <c r="KU78" s="169" t="e">
        <f t="shared" si="150"/>
        <v>#N/A</v>
      </c>
      <c r="KV78" s="169" t="e">
        <f t="shared" si="150"/>
        <v>#N/A</v>
      </c>
      <c r="KW78" s="169" t="e">
        <f t="shared" si="150"/>
        <v>#N/A</v>
      </c>
      <c r="KX78" s="169" t="e">
        <f t="shared" si="150"/>
        <v>#N/A</v>
      </c>
      <c r="KY78" s="169" t="e">
        <f t="shared" si="150"/>
        <v>#N/A</v>
      </c>
      <c r="KZ78" s="169" t="e">
        <f t="shared" si="141"/>
        <v>#N/A</v>
      </c>
      <c r="LA78" s="169" t="e">
        <f t="shared" si="141"/>
        <v>#N/A</v>
      </c>
      <c r="LB78" s="169" t="e">
        <f t="shared" si="141"/>
        <v>#N/A</v>
      </c>
      <c r="LC78" s="169" t="e">
        <f t="shared" si="141"/>
        <v>#N/A</v>
      </c>
      <c r="LD78" s="169" t="e">
        <f t="shared" si="141"/>
        <v>#N/A</v>
      </c>
      <c r="LE78" s="169" t="e">
        <f t="shared" si="141"/>
        <v>#N/A</v>
      </c>
      <c r="LF78" s="169" t="e">
        <f t="shared" si="141"/>
        <v>#N/A</v>
      </c>
      <c r="LG78" s="169" t="e">
        <f t="shared" si="141"/>
        <v>#N/A</v>
      </c>
      <c r="LH78" s="169" t="e">
        <f t="shared" si="141"/>
        <v>#N/A</v>
      </c>
      <c r="LI78" s="169" t="e">
        <f t="shared" si="141"/>
        <v>#N/A</v>
      </c>
      <c r="LJ78" s="169" t="e">
        <f t="shared" si="141"/>
        <v>#N/A</v>
      </c>
      <c r="LK78" s="169" t="e">
        <f t="shared" si="141"/>
        <v>#N/A</v>
      </c>
      <c r="LL78" s="169" t="e">
        <f t="shared" si="141"/>
        <v>#N/A</v>
      </c>
      <c r="LM78" s="169" t="e">
        <f t="shared" si="141"/>
        <v>#N/A</v>
      </c>
      <c r="LN78" s="169" t="e">
        <f t="shared" si="141"/>
        <v>#N/A</v>
      </c>
      <c r="LO78" s="169" t="e">
        <f t="shared" si="151"/>
        <v>#N/A</v>
      </c>
      <c r="LP78" s="169" t="e">
        <f t="shared" si="151"/>
        <v>#N/A</v>
      </c>
      <c r="LQ78" s="169" t="e">
        <f t="shared" si="152"/>
        <v>#N/A</v>
      </c>
      <c r="LR78" s="169" t="e">
        <f t="shared" si="152"/>
        <v>#N/A</v>
      </c>
      <c r="LS78" s="169" t="e">
        <f t="shared" si="152"/>
        <v>#N/A</v>
      </c>
      <c r="LT78" s="169" t="e">
        <f t="shared" si="152"/>
        <v>#N/A</v>
      </c>
      <c r="LU78" s="169" t="e">
        <f t="shared" si="152"/>
        <v>#N/A</v>
      </c>
      <c r="LV78" s="169" t="e">
        <f t="shared" si="152"/>
        <v>#N/A</v>
      </c>
      <c r="LW78" s="169" t="e">
        <f t="shared" si="152"/>
        <v>#N/A</v>
      </c>
      <c r="LX78" s="169" t="e">
        <f t="shared" si="152"/>
        <v>#N/A</v>
      </c>
      <c r="LY78" s="169" t="e">
        <f t="shared" si="152"/>
        <v>#N/A</v>
      </c>
      <c r="LZ78" s="169" t="e">
        <f t="shared" si="152"/>
        <v>#N/A</v>
      </c>
      <c r="MA78" s="169" t="e">
        <f t="shared" si="152"/>
        <v>#N/A</v>
      </c>
      <c r="MB78" s="169" t="e">
        <f t="shared" si="152"/>
        <v>#N/A</v>
      </c>
      <c r="MC78" s="169" t="e">
        <f t="shared" si="152"/>
        <v>#N/A</v>
      </c>
      <c r="MD78" s="169" t="e">
        <f t="shared" si="152"/>
        <v>#N/A</v>
      </c>
      <c r="ME78" s="169" t="e">
        <f t="shared" si="152"/>
        <v>#N/A</v>
      </c>
      <c r="MF78" s="169" t="e">
        <f t="shared" si="142"/>
        <v>#N/A</v>
      </c>
      <c r="MG78" s="169" t="e">
        <f t="shared" si="142"/>
        <v>#N/A</v>
      </c>
      <c r="MH78" s="169" t="e">
        <f t="shared" si="142"/>
        <v>#N/A</v>
      </c>
      <c r="MI78" s="169" t="e">
        <f t="shared" si="142"/>
        <v>#N/A</v>
      </c>
      <c r="MJ78" s="169" t="e">
        <f t="shared" si="142"/>
        <v>#N/A</v>
      </c>
      <c r="MK78" s="169" t="e">
        <f t="shared" si="142"/>
        <v>#N/A</v>
      </c>
      <c r="ML78" s="169" t="e">
        <f t="shared" si="142"/>
        <v>#N/A</v>
      </c>
      <c r="MM78" s="169" t="e">
        <f t="shared" si="142"/>
        <v>#N/A</v>
      </c>
      <c r="MN78" s="169" t="e">
        <f t="shared" si="142"/>
        <v>#N/A</v>
      </c>
      <c r="MO78" s="169" t="e">
        <f t="shared" si="142"/>
        <v>#N/A</v>
      </c>
      <c r="MP78" s="169" t="e">
        <f t="shared" si="142"/>
        <v>#N/A</v>
      </c>
      <c r="MQ78" s="169" t="e">
        <f t="shared" si="142"/>
        <v>#N/A</v>
      </c>
      <c r="MR78" s="169" t="e">
        <f t="shared" si="142"/>
        <v>#N/A</v>
      </c>
      <c r="MS78" s="169" t="e">
        <f t="shared" si="142"/>
        <v>#N/A</v>
      </c>
      <c r="MT78" s="169" t="e">
        <f t="shared" si="142"/>
        <v>#N/A</v>
      </c>
      <c r="MU78" s="169" t="e">
        <f t="shared" si="142"/>
        <v>#N/A</v>
      </c>
      <c r="MV78" s="169" t="e">
        <f t="shared" si="153"/>
        <v>#N/A</v>
      </c>
      <c r="MW78" s="169" t="e">
        <f t="shared" si="153"/>
        <v>#N/A</v>
      </c>
      <c r="MX78" s="169" t="e">
        <f t="shared" si="153"/>
        <v>#N/A</v>
      </c>
      <c r="MY78" s="169" t="e">
        <f t="shared" si="153"/>
        <v>#N/A</v>
      </c>
      <c r="MZ78" s="169" t="e">
        <f t="shared" si="153"/>
        <v>#N/A</v>
      </c>
      <c r="NA78" s="169" t="e">
        <f t="shared" si="153"/>
        <v>#N/A</v>
      </c>
      <c r="NB78" s="169" t="e">
        <f t="shared" si="153"/>
        <v>#N/A</v>
      </c>
      <c r="NC78" s="169" t="e">
        <f t="shared" si="153"/>
        <v>#N/A</v>
      </c>
      <c r="ND78" s="169" t="e">
        <f t="shared" si="153"/>
        <v>#N/A</v>
      </c>
      <c r="NE78" s="169" t="e">
        <f t="shared" si="153"/>
        <v>#N/A</v>
      </c>
      <c r="NF78" s="169" t="e">
        <f t="shared" si="153"/>
        <v>#N/A</v>
      </c>
      <c r="NG78" s="169" t="e">
        <f t="shared" si="153"/>
        <v>#N/A</v>
      </c>
      <c r="NH78" s="169" t="e">
        <f t="shared" si="153"/>
        <v>#N/A</v>
      </c>
      <c r="NI78" s="169" t="e">
        <f t="shared" si="153"/>
        <v>#N/A</v>
      </c>
      <c r="NJ78" s="169" t="e">
        <f t="shared" si="153"/>
        <v>#N/A</v>
      </c>
      <c r="NK78" s="169" t="e">
        <f t="shared" si="153"/>
        <v>#N/A</v>
      </c>
      <c r="NL78" s="169" t="e">
        <f t="shared" si="143"/>
        <v>#N/A</v>
      </c>
      <c r="NM78" s="169" t="e">
        <f t="shared" si="143"/>
        <v>#N/A</v>
      </c>
      <c r="NN78" s="169" t="e">
        <f t="shared" si="143"/>
        <v>#N/A</v>
      </c>
      <c r="NO78" s="169" t="e">
        <f t="shared" si="143"/>
        <v>#N/A</v>
      </c>
      <c r="NP78" s="169" t="e">
        <f t="shared" si="143"/>
        <v>#N/A</v>
      </c>
      <c r="NQ78" s="169" t="e">
        <f t="shared" si="143"/>
        <v>#N/A</v>
      </c>
      <c r="NR78" s="169" t="e">
        <f t="shared" si="143"/>
        <v>#N/A</v>
      </c>
      <c r="NS78" s="169" t="e">
        <f t="shared" si="143"/>
        <v>#N/A</v>
      </c>
      <c r="NT78" s="169" t="e">
        <f t="shared" si="143"/>
        <v>#N/A</v>
      </c>
      <c r="NU78" s="169" t="e">
        <f t="shared" si="143"/>
        <v>#N/A</v>
      </c>
      <c r="NV78" s="169" t="e">
        <f t="shared" si="143"/>
        <v>#N/A</v>
      </c>
      <c r="NW78" s="169" t="e">
        <f t="shared" si="143"/>
        <v>#N/A</v>
      </c>
      <c r="NX78" s="169" t="e">
        <f t="shared" si="143"/>
        <v>#N/A</v>
      </c>
      <c r="NY78" s="169" t="e">
        <f t="shared" si="143"/>
        <v>#N/A</v>
      </c>
      <c r="NZ78" s="169" t="e">
        <f t="shared" si="143"/>
        <v>#N/A</v>
      </c>
      <c r="OA78" s="169" t="e">
        <f t="shared" si="154"/>
        <v>#N/A</v>
      </c>
      <c r="OB78" s="169" t="e">
        <f t="shared" si="154"/>
        <v>#N/A</v>
      </c>
      <c r="OC78" s="169" t="e">
        <f t="shared" si="155"/>
        <v>#N/A</v>
      </c>
      <c r="OD78" s="169" t="e">
        <f t="shared" si="155"/>
        <v>#N/A</v>
      </c>
      <c r="OE78" s="169" t="e">
        <f t="shared" si="155"/>
        <v>#N/A</v>
      </c>
      <c r="OF78" s="169" t="e">
        <f t="shared" si="155"/>
        <v>#N/A</v>
      </c>
      <c r="OG78" s="169" t="e">
        <f t="shared" si="155"/>
        <v>#N/A</v>
      </c>
      <c r="OH78" s="169" t="e">
        <f t="shared" si="155"/>
        <v>#N/A</v>
      </c>
      <c r="OI78" s="169" t="e">
        <f t="shared" si="155"/>
        <v>#N/A</v>
      </c>
      <c r="OJ78" s="169" t="e">
        <f t="shared" si="155"/>
        <v>#N/A</v>
      </c>
      <c r="OK78" s="169" t="e">
        <f t="shared" si="155"/>
        <v>#N/A</v>
      </c>
      <c r="OL78" s="169" t="e">
        <f t="shared" si="155"/>
        <v>#N/A</v>
      </c>
      <c r="OM78" s="169" t="e">
        <f t="shared" si="155"/>
        <v>#N/A</v>
      </c>
      <c r="ON78" s="169" t="e">
        <f t="shared" si="155"/>
        <v>#N/A</v>
      </c>
      <c r="OO78" s="169" t="e">
        <f t="shared" si="155"/>
        <v>#N/A</v>
      </c>
      <c r="OP78" s="169" t="e">
        <f t="shared" si="155"/>
        <v>#N/A</v>
      </c>
      <c r="OQ78" s="169" t="e">
        <f t="shared" si="155"/>
        <v>#N/A</v>
      </c>
      <c r="OR78" s="169" t="e">
        <f t="shared" si="144"/>
        <v>#N/A</v>
      </c>
      <c r="OS78" s="169" t="e">
        <f t="shared" si="144"/>
        <v>#N/A</v>
      </c>
      <c r="OT78" s="169" t="e">
        <f t="shared" si="144"/>
        <v>#N/A</v>
      </c>
      <c r="OU78" s="169" t="e">
        <f t="shared" si="144"/>
        <v>#N/A</v>
      </c>
      <c r="OV78" s="169" t="e">
        <f t="shared" si="144"/>
        <v>#N/A</v>
      </c>
      <c r="OW78" s="169" t="e">
        <f t="shared" si="144"/>
        <v>#N/A</v>
      </c>
      <c r="OX78" s="169" t="e">
        <f t="shared" si="144"/>
        <v>#N/A</v>
      </c>
      <c r="OY78" s="169" t="e">
        <f t="shared" si="144"/>
        <v>#N/A</v>
      </c>
      <c r="OZ78" s="169" t="e">
        <f t="shared" si="144"/>
        <v>#N/A</v>
      </c>
      <c r="PA78" s="169" t="e">
        <f t="shared" si="144"/>
        <v>#N/A</v>
      </c>
      <c r="PB78" s="169" t="e">
        <f t="shared" si="144"/>
        <v>#N/A</v>
      </c>
      <c r="PC78" s="169" t="e">
        <f t="shared" si="144"/>
        <v>#N/A</v>
      </c>
      <c r="PD78" s="169" t="e">
        <f t="shared" si="144"/>
        <v>#N/A</v>
      </c>
      <c r="PE78" s="169" t="e">
        <f t="shared" si="144"/>
        <v>#N/A</v>
      </c>
      <c r="PF78" s="169" t="e">
        <f t="shared" si="144"/>
        <v>#N/A</v>
      </c>
      <c r="PG78" s="169" t="e">
        <f t="shared" si="144"/>
        <v>#N/A</v>
      </c>
      <c r="PH78" s="169" t="e">
        <f t="shared" si="156"/>
        <v>#N/A</v>
      </c>
      <c r="PI78" s="169" t="e">
        <f t="shared" si="156"/>
        <v>#N/A</v>
      </c>
      <c r="PJ78" s="169" t="e">
        <f t="shared" si="156"/>
        <v>#N/A</v>
      </c>
      <c r="PK78" s="169" t="e">
        <f t="shared" si="156"/>
        <v>#N/A</v>
      </c>
      <c r="PL78" s="169" t="e">
        <f t="shared" si="156"/>
        <v>#N/A</v>
      </c>
      <c r="PM78" s="169" t="e">
        <f t="shared" si="156"/>
        <v>#N/A</v>
      </c>
      <c r="PN78" s="169" t="e">
        <f t="shared" si="156"/>
        <v>#N/A</v>
      </c>
      <c r="PO78" s="169" t="e">
        <f t="shared" si="156"/>
        <v>#N/A</v>
      </c>
    </row>
    <row r="79" spans="1:431" hidden="1" x14ac:dyDescent="0.75">
      <c r="A79" s="390"/>
      <c r="B79" s="396" t="str">
        <f>IF($R79="","",ROUND(_xlfn.NORM.INV(ABS(VLOOKUP($T$1,VLookups!$A$43:$B$44,2,FALSE)-B$2),$N79,$R79),0))</f>
        <v/>
      </c>
      <c r="C79" s="403" t="str">
        <f>IF(OR(D78="",B79=""),"",WORKDAY(C78,B78,$B$109:$B$148))</f>
        <v/>
      </c>
      <c r="D79" s="404" t="str">
        <f>IFERROR(IF(B79="","",WORKDAY(C79,B79-1,$B$109:$B$148)),"")</f>
        <v/>
      </c>
      <c r="E79" s="109"/>
      <c r="F79" s="117"/>
      <c r="G79" s="122" t="str">
        <f t="shared" si="157"/>
        <v/>
      </c>
      <c r="H79" s="95"/>
      <c r="I79" s="122" t="str">
        <f t="shared" si="158"/>
        <v/>
      </c>
      <c r="J79" s="117"/>
      <c r="K79" s="110"/>
      <c r="L79" s="124" t="str">
        <f t="shared" si="145"/>
        <v/>
      </c>
      <c r="M79" s="124" t="str">
        <f t="shared" si="146"/>
        <v/>
      </c>
      <c r="N79" s="73" t="str">
        <f t="shared" si="159"/>
        <v/>
      </c>
      <c r="O79" s="23"/>
      <c r="P79" s="57"/>
      <c r="Q79" s="280"/>
      <c r="R79" s="74" t="str">
        <f>IF(AND(G79&gt;0,H79&gt;0,I79&gt;0),IF(ISBLANK(Q79),IF(ISBLANK(O79),"",(I79-G79)*VLOOKUP(O79,VLookups!$A$4:$B$13,2,FALSE)),Q79),"")</f>
        <v/>
      </c>
      <c r="S79" s="75" t="str">
        <f t="shared" si="147"/>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0"/>
        <v/>
      </c>
      <c r="AD79" s="49" t="str">
        <f t="shared" si="173"/>
        <v/>
      </c>
      <c r="AE79" s="49" t="str">
        <f t="shared" si="173"/>
        <v/>
      </c>
      <c r="AF79" s="49" t="str">
        <f t="shared" si="173"/>
        <v/>
      </c>
      <c r="AG79" s="49" t="str">
        <f t="shared" si="173"/>
        <v/>
      </c>
      <c r="AH79" s="49" t="str">
        <f t="shared" si="173"/>
        <v/>
      </c>
      <c r="AI79" s="49" t="str">
        <f t="shared" si="173"/>
        <v/>
      </c>
      <c r="AJ79" s="49" t="str">
        <f t="shared" si="173"/>
        <v/>
      </c>
      <c r="AK79" s="49" t="str">
        <f t="shared" si="173"/>
        <v/>
      </c>
      <c r="AL79" s="49" t="str">
        <f t="shared" si="173"/>
        <v/>
      </c>
      <c r="AM79" s="49" t="str">
        <f t="shared" si="173"/>
        <v/>
      </c>
      <c r="AN79" s="49" t="str">
        <f t="shared" si="173"/>
        <v/>
      </c>
      <c r="AO79" s="49" t="str">
        <f t="shared" si="173"/>
        <v/>
      </c>
      <c r="AP79" s="49" t="str">
        <f t="shared" si="173"/>
        <v/>
      </c>
      <c r="AQ79" s="49" t="str">
        <f t="shared" si="173"/>
        <v/>
      </c>
      <c r="AR79" s="49" t="str">
        <f t="shared" si="173"/>
        <v/>
      </c>
      <c r="AS79" s="49" t="str">
        <f t="shared" si="173"/>
        <v/>
      </c>
      <c r="AT79" s="49" t="str">
        <f t="shared" si="167"/>
        <v/>
      </c>
      <c r="AU79" s="49" t="str">
        <f t="shared" si="167"/>
        <v/>
      </c>
      <c r="AV79" s="49" t="str">
        <f t="shared" si="167"/>
        <v/>
      </c>
      <c r="AW79" s="49" t="str">
        <f t="shared" si="167"/>
        <v/>
      </c>
      <c r="AX79" s="49" t="str">
        <f t="shared" si="167"/>
        <v/>
      </c>
      <c r="AY79" s="49" t="str">
        <f t="shared" si="167"/>
        <v/>
      </c>
      <c r="AZ79" s="49" t="str">
        <f t="shared" si="167"/>
        <v/>
      </c>
      <c r="BA79" s="49" t="str">
        <f t="shared" si="167"/>
        <v/>
      </c>
      <c r="BB79" s="49" t="str">
        <f t="shared" si="167"/>
        <v/>
      </c>
      <c r="BC79" s="49" t="str">
        <f t="shared" si="167"/>
        <v/>
      </c>
      <c r="BD79" s="49" t="str">
        <f t="shared" si="167"/>
        <v/>
      </c>
      <c r="BE79" s="49" t="str">
        <f t="shared" si="167"/>
        <v/>
      </c>
      <c r="BF79" s="49" t="str">
        <f t="shared" si="167"/>
        <v/>
      </c>
      <c r="BG79" s="49" t="str">
        <f t="shared" si="167"/>
        <v/>
      </c>
      <c r="BH79" s="49" t="str">
        <f t="shared" si="167"/>
        <v/>
      </c>
      <c r="BI79" s="49" t="str">
        <f t="shared" si="168"/>
        <v/>
      </c>
      <c r="BJ79" s="49" t="str">
        <f t="shared" si="168"/>
        <v/>
      </c>
      <c r="BK79" s="49" t="str">
        <f t="shared" si="168"/>
        <v/>
      </c>
      <c r="BL79" s="49" t="str">
        <f t="shared" si="168"/>
        <v/>
      </c>
      <c r="BM79" s="49" t="str">
        <f t="shared" si="168"/>
        <v/>
      </c>
      <c r="BN79" s="49" t="str">
        <f t="shared" si="168"/>
        <v/>
      </c>
      <c r="BO79" s="49" t="str">
        <f t="shared" si="168"/>
        <v/>
      </c>
      <c r="BP79" s="49" t="str">
        <f t="shared" si="168"/>
        <v/>
      </c>
      <c r="BQ79" s="49" t="str">
        <f t="shared" si="168"/>
        <v/>
      </c>
      <c r="BR79" s="49" t="str">
        <f t="shared" si="168"/>
        <v/>
      </c>
      <c r="BS79" s="49" t="str">
        <f t="shared" si="168"/>
        <v/>
      </c>
      <c r="BT79" s="49" t="str">
        <f t="shared" si="168"/>
        <v/>
      </c>
      <c r="BU79" s="49" t="str">
        <f t="shared" si="168"/>
        <v/>
      </c>
      <c r="BV79" s="49" t="str">
        <f t="shared" si="168"/>
        <v/>
      </c>
      <c r="BW79" s="49" t="str">
        <f t="shared" si="168"/>
        <v/>
      </c>
      <c r="BX79" s="49" t="str">
        <f t="shared" si="168"/>
        <v/>
      </c>
      <c r="BY79" s="49" t="str">
        <f t="shared" si="164"/>
        <v/>
      </c>
      <c r="BZ79" s="49" t="str">
        <f t="shared" si="164"/>
        <v/>
      </c>
      <c r="CA79" s="49" t="str">
        <f t="shared" si="164"/>
        <v/>
      </c>
      <c r="CB79" s="49" t="str">
        <f t="shared" si="164"/>
        <v/>
      </c>
      <c r="CC79" s="49" t="str">
        <f t="shared" si="164"/>
        <v/>
      </c>
      <c r="CD79" s="49" t="str">
        <f t="shared" si="164"/>
        <v/>
      </c>
      <c r="CE79" s="49" t="str">
        <f t="shared" si="164"/>
        <v/>
      </c>
      <c r="CF79" s="49" t="str">
        <f t="shared" si="164"/>
        <v/>
      </c>
      <c r="CG79" s="49" t="str">
        <f t="shared" si="164"/>
        <v/>
      </c>
      <c r="CH79" s="49" t="str">
        <f t="shared" si="164"/>
        <v/>
      </c>
      <c r="CI79" s="49" t="str">
        <f t="shared" si="164"/>
        <v/>
      </c>
      <c r="CJ79" s="49" t="str">
        <f t="shared" si="164"/>
        <v/>
      </c>
      <c r="CK79" s="49" t="str">
        <f t="shared" si="164"/>
        <v/>
      </c>
      <c r="CL79" s="49" t="str">
        <f t="shared" si="164"/>
        <v/>
      </c>
      <c r="CM79" s="49" t="str">
        <f t="shared" si="164"/>
        <v/>
      </c>
      <c r="CN79" s="49" t="str">
        <f t="shared" si="169"/>
        <v/>
      </c>
      <c r="CO79" s="49" t="str">
        <f t="shared" si="169"/>
        <v/>
      </c>
      <c r="CP79" s="49" t="str">
        <f t="shared" si="169"/>
        <v/>
      </c>
      <c r="CQ79" s="49" t="str">
        <f t="shared" si="169"/>
        <v/>
      </c>
      <c r="CR79" s="49" t="str">
        <f t="shared" si="169"/>
        <v/>
      </c>
      <c r="CS79" s="49" t="str">
        <f t="shared" si="169"/>
        <v/>
      </c>
      <c r="CT79" s="49" t="str">
        <f t="shared" si="169"/>
        <v/>
      </c>
      <c r="CU79" s="49" t="str">
        <f t="shared" si="169"/>
        <v/>
      </c>
      <c r="CV79" s="49" t="str">
        <f t="shared" si="169"/>
        <v/>
      </c>
      <c r="CW79" s="49" t="str">
        <f t="shared" si="169"/>
        <v/>
      </c>
      <c r="CX79" s="49" t="str">
        <f t="shared" si="169"/>
        <v/>
      </c>
      <c r="CY79" s="49" t="str">
        <f t="shared" si="169"/>
        <v/>
      </c>
      <c r="CZ79" s="49" t="str">
        <f t="shared" si="169"/>
        <v/>
      </c>
      <c r="DA79" s="49" t="str">
        <f t="shared" si="169"/>
        <v/>
      </c>
      <c r="DB79" s="49" t="str">
        <f t="shared" si="169"/>
        <v/>
      </c>
      <c r="DC79" s="49" t="str">
        <f t="shared" si="169"/>
        <v/>
      </c>
      <c r="DD79" s="49" t="str">
        <f t="shared" si="165"/>
        <v/>
      </c>
      <c r="DE79" s="49" t="str">
        <f t="shared" si="165"/>
        <v/>
      </c>
      <c r="DF79" s="49" t="str">
        <f t="shared" si="165"/>
        <v/>
      </c>
      <c r="DG79" s="49" t="str">
        <f t="shared" si="165"/>
        <v/>
      </c>
      <c r="DH79" s="49" t="str">
        <f t="shared" si="165"/>
        <v/>
      </c>
      <c r="DI79" s="49" t="str">
        <f t="shared" si="165"/>
        <v/>
      </c>
      <c r="DJ79" s="49" t="str">
        <f t="shared" si="165"/>
        <v/>
      </c>
      <c r="DK79" s="49" t="str">
        <f t="shared" si="165"/>
        <v/>
      </c>
      <c r="DL79" s="49" t="str">
        <f t="shared" si="165"/>
        <v/>
      </c>
      <c r="DM79" s="49" t="str">
        <f t="shared" si="165"/>
        <v/>
      </c>
      <c r="DN79" s="49" t="str">
        <f t="shared" si="165"/>
        <v/>
      </c>
      <c r="DO79" s="49" t="str">
        <f t="shared" si="165"/>
        <v/>
      </c>
      <c r="DP79" s="49" t="str">
        <f t="shared" si="165"/>
        <v/>
      </c>
      <c r="DQ79" s="49" t="str">
        <f t="shared" si="165"/>
        <v/>
      </c>
      <c r="DR79" s="49" t="str">
        <f t="shared" si="165"/>
        <v/>
      </c>
      <c r="DS79" s="49" t="str">
        <f t="shared" si="170"/>
        <v/>
      </c>
      <c r="DT79" s="49" t="str">
        <f t="shared" si="170"/>
        <v/>
      </c>
      <c r="DU79" s="49" t="str">
        <f t="shared" si="170"/>
        <v/>
      </c>
      <c r="DV79" s="49" t="str">
        <f t="shared" si="170"/>
        <v/>
      </c>
      <c r="DW79" s="49" t="str">
        <f t="shared" si="170"/>
        <v/>
      </c>
      <c r="DX79" s="49" t="str">
        <f t="shared" si="170"/>
        <v/>
      </c>
      <c r="DY79" s="49" t="str">
        <f t="shared" si="170"/>
        <v/>
      </c>
      <c r="DZ79" s="183" t="str">
        <f t="shared" si="161"/>
        <v/>
      </c>
      <c r="EA79" s="49" t="str">
        <f t="shared" si="163"/>
        <v/>
      </c>
      <c r="EB79" s="49" t="str">
        <f t="shared" si="163"/>
        <v/>
      </c>
      <c r="EC79" s="49" t="str">
        <f t="shared" si="163"/>
        <v/>
      </c>
      <c r="ED79" s="49" t="str">
        <f t="shared" si="163"/>
        <v/>
      </c>
      <c r="EE79" s="49" t="str">
        <f t="shared" si="163"/>
        <v/>
      </c>
      <c r="EF79" s="49" t="str">
        <f t="shared" si="163"/>
        <v/>
      </c>
      <c r="EG79" s="49" t="str">
        <f t="shared" si="163"/>
        <v/>
      </c>
      <c r="EH79" s="49" t="str">
        <f t="shared" si="163"/>
        <v/>
      </c>
      <c r="EI79" s="49" t="str">
        <f t="shared" si="163"/>
        <v/>
      </c>
      <c r="EJ79" s="49" t="str">
        <f t="shared" si="163"/>
        <v/>
      </c>
      <c r="EK79" s="49" t="str">
        <f t="shared" si="163"/>
        <v/>
      </c>
      <c r="EL79" s="49" t="str">
        <f t="shared" si="163"/>
        <v/>
      </c>
      <c r="EM79" s="49" t="str">
        <f t="shared" si="163"/>
        <v/>
      </c>
      <c r="EN79" s="49" t="str">
        <f t="shared" si="163"/>
        <v/>
      </c>
      <c r="EO79" s="49" t="str">
        <f t="shared" si="163"/>
        <v/>
      </c>
      <c r="EP79" s="49" t="str">
        <f t="shared" si="162"/>
        <v/>
      </c>
      <c r="EQ79" s="49" t="str">
        <f t="shared" si="162"/>
        <v/>
      </c>
      <c r="ER79" s="49" t="str">
        <f t="shared" si="162"/>
        <v/>
      </c>
      <c r="ES79" s="49" t="str">
        <f t="shared" si="162"/>
        <v/>
      </c>
      <c r="ET79" s="49" t="str">
        <f t="shared" si="171"/>
        <v/>
      </c>
      <c r="EU79" s="49" t="str">
        <f t="shared" si="171"/>
        <v/>
      </c>
      <c r="EV79" s="49" t="str">
        <f t="shared" si="171"/>
        <v/>
      </c>
      <c r="EW79" s="49" t="str">
        <f t="shared" si="171"/>
        <v/>
      </c>
      <c r="EX79" s="49" t="str">
        <f t="shared" si="171"/>
        <v/>
      </c>
      <c r="EY79" s="49" t="str">
        <f t="shared" si="171"/>
        <v/>
      </c>
      <c r="EZ79" s="49" t="str">
        <f t="shared" si="171"/>
        <v/>
      </c>
      <c r="FA79" s="49" t="str">
        <f t="shared" si="171"/>
        <v/>
      </c>
      <c r="FB79" s="49" t="str">
        <f t="shared" si="171"/>
        <v/>
      </c>
      <c r="FC79" s="49" t="str">
        <f t="shared" si="171"/>
        <v/>
      </c>
      <c r="FD79" s="49" t="str">
        <f t="shared" si="171"/>
        <v/>
      </c>
      <c r="FE79" s="49" t="str">
        <f t="shared" si="124"/>
        <v/>
      </c>
      <c r="FF79" s="49" t="str">
        <f t="shared" si="124"/>
        <v/>
      </c>
      <c r="FG79" s="49" t="str">
        <f t="shared" si="124"/>
        <v/>
      </c>
      <c r="FH79" s="49" t="str">
        <f t="shared" si="124"/>
        <v/>
      </c>
      <c r="FI79" s="49" t="str">
        <f t="shared" si="124"/>
        <v/>
      </c>
      <c r="FJ79" s="49" t="str">
        <f t="shared" si="124"/>
        <v/>
      </c>
      <c r="FK79" s="49" t="str">
        <f t="shared" si="124"/>
        <v/>
      </c>
      <c r="FL79" s="49" t="str">
        <f t="shared" si="124"/>
        <v/>
      </c>
      <c r="FM79" s="49" t="str">
        <f t="shared" si="124"/>
        <v/>
      </c>
      <c r="FN79" s="49" t="str">
        <f t="shared" si="124"/>
        <v/>
      </c>
      <c r="FO79" s="49" t="str">
        <f t="shared" si="124"/>
        <v/>
      </c>
      <c r="FP79" s="49" t="str">
        <f t="shared" si="124"/>
        <v/>
      </c>
      <c r="FQ79" s="49" t="str">
        <f t="shared" si="124"/>
        <v/>
      </c>
      <c r="FR79" s="49" t="str">
        <f t="shared" si="124"/>
        <v/>
      </c>
      <c r="FS79" s="49" t="str">
        <f t="shared" si="124"/>
        <v/>
      </c>
      <c r="FT79" s="49" t="str">
        <f t="shared" si="124"/>
        <v/>
      </c>
      <c r="FU79" s="49" t="str">
        <f t="shared" si="172"/>
        <v/>
      </c>
      <c r="FV79" s="49" t="str">
        <f t="shared" si="148"/>
        <v/>
      </c>
      <c r="FW79" s="49" t="str">
        <f t="shared" si="148"/>
        <v/>
      </c>
      <c r="FX79" s="49" t="str">
        <f t="shared" si="148"/>
        <v/>
      </c>
      <c r="FY79" s="49" t="str">
        <f t="shared" si="148"/>
        <v/>
      </c>
      <c r="FZ79" s="49" t="str">
        <f t="shared" si="148"/>
        <v/>
      </c>
      <c r="GA79" s="49" t="str">
        <f t="shared" si="148"/>
        <v/>
      </c>
      <c r="GB79" s="49" t="str">
        <f t="shared" si="148"/>
        <v/>
      </c>
      <c r="GC79" s="49" t="str">
        <f t="shared" si="135"/>
        <v/>
      </c>
      <c r="GD79" s="49" t="str">
        <f t="shared" si="135"/>
        <v/>
      </c>
      <c r="GE79" s="49" t="str">
        <f t="shared" si="135"/>
        <v/>
      </c>
      <c r="GF79" s="49" t="str">
        <f t="shared" si="135"/>
        <v/>
      </c>
      <c r="GG79" s="49" t="str">
        <f t="shared" si="135"/>
        <v/>
      </c>
      <c r="GH79" s="49" t="str">
        <f t="shared" si="135"/>
        <v/>
      </c>
      <c r="GI79" s="49" t="str">
        <f t="shared" si="135"/>
        <v/>
      </c>
      <c r="GJ79" s="49" t="str">
        <f t="shared" si="135"/>
        <v/>
      </c>
      <c r="GK79" s="49" t="str">
        <f t="shared" si="135"/>
        <v/>
      </c>
      <c r="GL79" s="49" t="str">
        <f t="shared" si="135"/>
        <v/>
      </c>
      <c r="GM79" s="49" t="str">
        <f t="shared" si="135"/>
        <v/>
      </c>
      <c r="GN79" s="49" t="str">
        <f t="shared" si="135"/>
        <v/>
      </c>
      <c r="GO79" s="49" t="str">
        <f t="shared" si="135"/>
        <v/>
      </c>
      <c r="GP79" s="49" t="str">
        <f t="shared" si="135"/>
        <v/>
      </c>
      <c r="GQ79" s="49" t="str">
        <f t="shared" si="135"/>
        <v/>
      </c>
      <c r="GR79" s="49" t="str">
        <f t="shared" si="135"/>
        <v/>
      </c>
      <c r="GS79" s="49" t="str">
        <f t="shared" si="136"/>
        <v/>
      </c>
      <c r="GT79" s="49" t="str">
        <f t="shared" si="136"/>
        <v/>
      </c>
      <c r="GU79" s="49" t="str">
        <f t="shared" si="136"/>
        <v/>
      </c>
      <c r="GV79" s="49" t="str">
        <f t="shared" si="136"/>
        <v/>
      </c>
      <c r="GW79" s="49" t="str">
        <f t="shared" si="136"/>
        <v/>
      </c>
      <c r="GX79" s="49" t="str">
        <f t="shared" si="136"/>
        <v/>
      </c>
      <c r="GY79" s="49" t="str">
        <f t="shared" si="136"/>
        <v/>
      </c>
      <c r="GZ79" s="49" t="str">
        <f t="shared" si="136"/>
        <v/>
      </c>
      <c r="HA79" s="49" t="str">
        <f t="shared" si="136"/>
        <v/>
      </c>
      <c r="HB79" s="49" t="str">
        <f t="shared" si="136"/>
        <v/>
      </c>
      <c r="HC79" s="49" t="str">
        <f t="shared" si="136"/>
        <v/>
      </c>
      <c r="HD79" s="49" t="str">
        <f t="shared" si="136"/>
        <v/>
      </c>
      <c r="HE79" s="49" t="str">
        <f t="shared" si="136"/>
        <v/>
      </c>
      <c r="HF79" s="49" t="str">
        <f t="shared" si="136"/>
        <v/>
      </c>
      <c r="HG79" s="49" t="str">
        <f t="shared" si="136"/>
        <v/>
      </c>
      <c r="HH79" s="49" t="str">
        <f t="shared" si="136"/>
        <v/>
      </c>
      <c r="HI79" s="49" t="str">
        <f t="shared" si="137"/>
        <v/>
      </c>
      <c r="HJ79" s="49" t="str">
        <f t="shared" si="137"/>
        <v/>
      </c>
      <c r="HK79" s="49" t="str">
        <f t="shared" si="137"/>
        <v/>
      </c>
      <c r="HL79" s="49" t="str">
        <f t="shared" si="137"/>
        <v/>
      </c>
      <c r="HM79" s="49" t="str">
        <f t="shared" si="107"/>
        <v/>
      </c>
      <c r="HN79" s="49" t="str">
        <f t="shared" si="107"/>
        <v/>
      </c>
      <c r="HO79" s="49" t="str">
        <f t="shared" si="107"/>
        <v/>
      </c>
      <c r="HP79" s="49" t="str">
        <f t="shared" si="75"/>
        <v/>
      </c>
      <c r="HQ79" s="49" t="str">
        <f t="shared" si="75"/>
        <v/>
      </c>
      <c r="HR79" s="49" t="str">
        <f t="shared" si="44"/>
        <v/>
      </c>
      <c r="HS79" s="49" t="str">
        <f t="shared" si="44"/>
        <v/>
      </c>
      <c r="HT79" s="49" t="str">
        <f t="shared" si="44"/>
        <v/>
      </c>
      <c r="HU79" s="49" t="str">
        <f t="shared" si="44"/>
        <v/>
      </c>
      <c r="HV79" s="49" t="str">
        <f t="shared" si="138"/>
        <v/>
      </c>
      <c r="HW79" s="169" t="e">
        <f t="shared" si="102"/>
        <v>#N/A</v>
      </c>
      <c r="HX79" s="169" t="e">
        <f t="shared" si="102"/>
        <v>#N/A</v>
      </c>
      <c r="HY79" s="169" t="e">
        <f t="shared" si="102"/>
        <v>#N/A</v>
      </c>
      <c r="HZ79" s="169" t="e">
        <f t="shared" si="102"/>
        <v>#N/A</v>
      </c>
      <c r="IA79" s="169" t="e">
        <f t="shared" si="102"/>
        <v>#N/A</v>
      </c>
      <c r="IB79" s="169" t="e">
        <f t="shared" si="102"/>
        <v>#N/A</v>
      </c>
      <c r="IC79" s="169" t="e">
        <f t="shared" si="102"/>
        <v>#N/A</v>
      </c>
      <c r="ID79" s="169" t="e">
        <f t="shared" si="102"/>
        <v>#N/A</v>
      </c>
      <c r="IE79" s="169" t="e">
        <f t="shared" si="102"/>
        <v>#N/A</v>
      </c>
      <c r="IF79" s="169" t="e">
        <f t="shared" si="102"/>
        <v>#N/A</v>
      </c>
      <c r="IG79" s="169" t="e">
        <f t="shared" si="102"/>
        <v>#N/A</v>
      </c>
      <c r="IH79" s="169" t="e">
        <f t="shared" si="102"/>
        <v>#N/A</v>
      </c>
      <c r="II79" s="169" t="e">
        <f t="shared" si="102"/>
        <v>#N/A</v>
      </c>
      <c r="IJ79" s="169" t="e">
        <f t="shared" si="102"/>
        <v>#N/A</v>
      </c>
      <c r="IK79" s="169" t="e">
        <f t="shared" si="102"/>
        <v>#N/A</v>
      </c>
      <c r="IL79" s="169" t="e">
        <f t="shared" si="102"/>
        <v>#N/A</v>
      </c>
      <c r="IM79" s="169" t="e">
        <f t="shared" ref="IA79:IP94" si="174">IF(ISNONTEXT($R79),_xlfn.NORM.DIST(AT79,$N79,$R79,FALSE),NA())</f>
        <v>#N/A</v>
      </c>
      <c r="IN79" s="169" t="e">
        <f t="shared" si="174"/>
        <v>#N/A</v>
      </c>
      <c r="IO79" s="169" t="e">
        <f t="shared" si="174"/>
        <v>#N/A</v>
      </c>
      <c r="IP79" s="169" t="e">
        <f t="shared" si="139"/>
        <v>#N/A</v>
      </c>
      <c r="IQ79" s="169" t="e">
        <f t="shared" si="139"/>
        <v>#N/A</v>
      </c>
      <c r="IR79" s="169" t="e">
        <f t="shared" si="139"/>
        <v>#N/A</v>
      </c>
      <c r="IS79" s="169" t="e">
        <f t="shared" si="139"/>
        <v>#N/A</v>
      </c>
      <c r="IT79" s="169" t="e">
        <f t="shared" si="139"/>
        <v>#N/A</v>
      </c>
      <c r="IU79" s="169" t="e">
        <f t="shared" si="139"/>
        <v>#N/A</v>
      </c>
      <c r="IV79" s="169" t="e">
        <f t="shared" si="139"/>
        <v>#N/A</v>
      </c>
      <c r="IW79" s="169" t="e">
        <f t="shared" si="139"/>
        <v>#N/A</v>
      </c>
      <c r="IX79" s="169" t="e">
        <f t="shared" si="139"/>
        <v>#N/A</v>
      </c>
      <c r="IY79" s="169" t="e">
        <f t="shared" si="139"/>
        <v>#N/A</v>
      </c>
      <c r="IZ79" s="169" t="e">
        <f t="shared" si="139"/>
        <v>#N/A</v>
      </c>
      <c r="JA79" s="169" t="e">
        <f t="shared" si="139"/>
        <v>#N/A</v>
      </c>
      <c r="JB79" s="169" t="e">
        <f t="shared" si="139"/>
        <v>#N/A</v>
      </c>
      <c r="JC79" s="169" t="e">
        <f t="shared" si="139"/>
        <v>#N/A</v>
      </c>
      <c r="JD79" s="169" t="e">
        <f t="shared" si="139"/>
        <v>#N/A</v>
      </c>
      <c r="JE79" s="169" t="e">
        <f t="shared" si="149"/>
        <v>#N/A</v>
      </c>
      <c r="JF79" s="169" t="e">
        <f t="shared" si="149"/>
        <v>#N/A</v>
      </c>
      <c r="JG79" s="169" t="e">
        <f t="shared" si="149"/>
        <v>#N/A</v>
      </c>
      <c r="JH79" s="169" t="e">
        <f t="shared" si="149"/>
        <v>#N/A</v>
      </c>
      <c r="JI79" s="169" t="e">
        <f t="shared" si="149"/>
        <v>#N/A</v>
      </c>
      <c r="JJ79" s="169" t="e">
        <f t="shared" si="149"/>
        <v>#N/A</v>
      </c>
      <c r="JK79" s="169" t="e">
        <f t="shared" si="149"/>
        <v>#N/A</v>
      </c>
      <c r="JL79" s="169" t="e">
        <f t="shared" si="149"/>
        <v>#N/A</v>
      </c>
      <c r="JM79" s="169" t="e">
        <f t="shared" si="149"/>
        <v>#N/A</v>
      </c>
      <c r="JN79" s="169" t="e">
        <f t="shared" si="149"/>
        <v>#N/A</v>
      </c>
      <c r="JO79" s="169" t="e">
        <f t="shared" si="149"/>
        <v>#N/A</v>
      </c>
      <c r="JP79" s="169" t="e">
        <f t="shared" si="149"/>
        <v>#N/A</v>
      </c>
      <c r="JQ79" s="169" t="e">
        <f t="shared" si="149"/>
        <v>#N/A</v>
      </c>
      <c r="JR79" s="169" t="e">
        <f t="shared" si="149"/>
        <v>#N/A</v>
      </c>
      <c r="JS79" s="169" t="e">
        <f t="shared" si="149"/>
        <v>#N/A</v>
      </c>
      <c r="JT79" s="169" t="e">
        <f t="shared" si="140"/>
        <v>#N/A</v>
      </c>
      <c r="JU79" s="169" t="e">
        <f t="shared" si="140"/>
        <v>#N/A</v>
      </c>
      <c r="JV79" s="169" t="e">
        <f t="shared" si="140"/>
        <v>#N/A</v>
      </c>
      <c r="JW79" s="169" t="e">
        <f t="shared" si="140"/>
        <v>#N/A</v>
      </c>
      <c r="JX79" s="169" t="e">
        <f t="shared" si="140"/>
        <v>#N/A</v>
      </c>
      <c r="JY79" s="169" t="e">
        <f t="shared" si="140"/>
        <v>#N/A</v>
      </c>
      <c r="JZ79" s="169" t="e">
        <f t="shared" si="140"/>
        <v>#N/A</v>
      </c>
      <c r="KA79" s="169" t="e">
        <f t="shared" si="140"/>
        <v>#N/A</v>
      </c>
      <c r="KB79" s="169" t="e">
        <f t="shared" si="140"/>
        <v>#N/A</v>
      </c>
      <c r="KC79" s="169" t="e">
        <f t="shared" si="140"/>
        <v>#N/A</v>
      </c>
      <c r="KD79" s="169" t="e">
        <f t="shared" si="140"/>
        <v>#N/A</v>
      </c>
      <c r="KE79" s="169" t="e">
        <f t="shared" si="140"/>
        <v>#N/A</v>
      </c>
      <c r="KF79" s="169" t="e">
        <f t="shared" si="140"/>
        <v>#N/A</v>
      </c>
      <c r="KG79" s="169" t="e">
        <f t="shared" si="140"/>
        <v>#N/A</v>
      </c>
      <c r="KH79" s="169" t="e">
        <f t="shared" si="140"/>
        <v>#N/A</v>
      </c>
      <c r="KI79" s="169" t="e">
        <f t="shared" si="140"/>
        <v>#N/A</v>
      </c>
      <c r="KJ79" s="169" t="e">
        <f t="shared" si="150"/>
        <v>#N/A</v>
      </c>
      <c r="KK79" s="169" t="e">
        <f t="shared" si="150"/>
        <v>#N/A</v>
      </c>
      <c r="KL79" s="169" t="e">
        <f t="shared" si="150"/>
        <v>#N/A</v>
      </c>
      <c r="KM79" s="169" t="e">
        <f t="shared" si="150"/>
        <v>#N/A</v>
      </c>
      <c r="KN79" s="169" t="e">
        <f t="shared" si="150"/>
        <v>#N/A</v>
      </c>
      <c r="KO79" s="169" t="e">
        <f t="shared" si="150"/>
        <v>#N/A</v>
      </c>
      <c r="KP79" s="169" t="e">
        <f t="shared" si="150"/>
        <v>#N/A</v>
      </c>
      <c r="KQ79" s="169" t="e">
        <f t="shared" si="150"/>
        <v>#N/A</v>
      </c>
      <c r="KR79" s="169" t="e">
        <f t="shared" si="150"/>
        <v>#N/A</v>
      </c>
      <c r="KS79" s="169" t="e">
        <f t="shared" si="150"/>
        <v>#N/A</v>
      </c>
      <c r="KT79" s="169" t="e">
        <f t="shared" si="150"/>
        <v>#N/A</v>
      </c>
      <c r="KU79" s="169" t="e">
        <f t="shared" si="150"/>
        <v>#N/A</v>
      </c>
      <c r="KV79" s="169" t="e">
        <f t="shared" si="150"/>
        <v>#N/A</v>
      </c>
      <c r="KW79" s="169" t="e">
        <f t="shared" si="150"/>
        <v>#N/A</v>
      </c>
      <c r="KX79" s="169" t="e">
        <f t="shared" si="150"/>
        <v>#N/A</v>
      </c>
      <c r="KY79" s="169" t="e">
        <f t="shared" si="150"/>
        <v>#N/A</v>
      </c>
      <c r="KZ79" s="169" t="e">
        <f t="shared" si="141"/>
        <v>#N/A</v>
      </c>
      <c r="LA79" s="169" t="e">
        <f t="shared" si="141"/>
        <v>#N/A</v>
      </c>
      <c r="LB79" s="169" t="e">
        <f t="shared" si="141"/>
        <v>#N/A</v>
      </c>
      <c r="LC79" s="169" t="e">
        <f t="shared" si="141"/>
        <v>#N/A</v>
      </c>
      <c r="LD79" s="169" t="e">
        <f t="shared" si="141"/>
        <v>#N/A</v>
      </c>
      <c r="LE79" s="169" t="e">
        <f t="shared" si="141"/>
        <v>#N/A</v>
      </c>
      <c r="LF79" s="169" t="e">
        <f t="shared" si="141"/>
        <v>#N/A</v>
      </c>
      <c r="LG79" s="169" t="e">
        <f t="shared" si="141"/>
        <v>#N/A</v>
      </c>
      <c r="LH79" s="169" t="e">
        <f t="shared" si="141"/>
        <v>#N/A</v>
      </c>
      <c r="LI79" s="169" t="e">
        <f t="shared" si="141"/>
        <v>#N/A</v>
      </c>
      <c r="LJ79" s="169" t="e">
        <f t="shared" si="141"/>
        <v>#N/A</v>
      </c>
      <c r="LK79" s="169" t="e">
        <f t="shared" si="141"/>
        <v>#N/A</v>
      </c>
      <c r="LL79" s="169" t="e">
        <f t="shared" si="141"/>
        <v>#N/A</v>
      </c>
      <c r="LM79" s="169" t="e">
        <f t="shared" si="141"/>
        <v>#N/A</v>
      </c>
      <c r="LN79" s="169" t="e">
        <f t="shared" si="141"/>
        <v>#N/A</v>
      </c>
      <c r="LO79" s="169" t="e">
        <f t="shared" si="151"/>
        <v>#N/A</v>
      </c>
      <c r="LP79" s="169" t="e">
        <f t="shared" si="151"/>
        <v>#N/A</v>
      </c>
      <c r="LQ79" s="169" t="e">
        <f t="shared" si="152"/>
        <v>#N/A</v>
      </c>
      <c r="LR79" s="169" t="e">
        <f t="shared" si="152"/>
        <v>#N/A</v>
      </c>
      <c r="LS79" s="169" t="e">
        <f t="shared" si="152"/>
        <v>#N/A</v>
      </c>
      <c r="LT79" s="169" t="e">
        <f t="shared" si="152"/>
        <v>#N/A</v>
      </c>
      <c r="LU79" s="169" t="e">
        <f t="shared" si="152"/>
        <v>#N/A</v>
      </c>
      <c r="LV79" s="169" t="e">
        <f t="shared" si="152"/>
        <v>#N/A</v>
      </c>
      <c r="LW79" s="169" t="e">
        <f t="shared" si="152"/>
        <v>#N/A</v>
      </c>
      <c r="LX79" s="169" t="e">
        <f t="shared" si="152"/>
        <v>#N/A</v>
      </c>
      <c r="LY79" s="169" t="e">
        <f t="shared" si="152"/>
        <v>#N/A</v>
      </c>
      <c r="LZ79" s="169" t="e">
        <f t="shared" si="152"/>
        <v>#N/A</v>
      </c>
      <c r="MA79" s="169" t="e">
        <f t="shared" si="152"/>
        <v>#N/A</v>
      </c>
      <c r="MB79" s="169" t="e">
        <f t="shared" si="152"/>
        <v>#N/A</v>
      </c>
      <c r="MC79" s="169" t="e">
        <f t="shared" si="152"/>
        <v>#N/A</v>
      </c>
      <c r="MD79" s="169" t="e">
        <f t="shared" si="152"/>
        <v>#N/A</v>
      </c>
      <c r="ME79" s="169" t="e">
        <f t="shared" si="152"/>
        <v>#N/A</v>
      </c>
      <c r="MF79" s="169" t="e">
        <f t="shared" si="142"/>
        <v>#N/A</v>
      </c>
      <c r="MG79" s="169" t="e">
        <f t="shared" si="142"/>
        <v>#N/A</v>
      </c>
      <c r="MH79" s="169" t="e">
        <f t="shared" si="142"/>
        <v>#N/A</v>
      </c>
      <c r="MI79" s="169" t="e">
        <f t="shared" si="142"/>
        <v>#N/A</v>
      </c>
      <c r="MJ79" s="169" t="e">
        <f t="shared" si="142"/>
        <v>#N/A</v>
      </c>
      <c r="MK79" s="169" t="e">
        <f t="shared" si="142"/>
        <v>#N/A</v>
      </c>
      <c r="ML79" s="169" t="e">
        <f t="shared" si="142"/>
        <v>#N/A</v>
      </c>
      <c r="MM79" s="169" t="e">
        <f t="shared" si="142"/>
        <v>#N/A</v>
      </c>
      <c r="MN79" s="169" t="e">
        <f t="shared" si="142"/>
        <v>#N/A</v>
      </c>
      <c r="MO79" s="169" t="e">
        <f t="shared" si="142"/>
        <v>#N/A</v>
      </c>
      <c r="MP79" s="169" t="e">
        <f t="shared" si="142"/>
        <v>#N/A</v>
      </c>
      <c r="MQ79" s="169" t="e">
        <f t="shared" si="142"/>
        <v>#N/A</v>
      </c>
      <c r="MR79" s="169" t="e">
        <f t="shared" si="142"/>
        <v>#N/A</v>
      </c>
      <c r="MS79" s="169" t="e">
        <f t="shared" si="142"/>
        <v>#N/A</v>
      </c>
      <c r="MT79" s="169" t="e">
        <f t="shared" si="142"/>
        <v>#N/A</v>
      </c>
      <c r="MU79" s="169" t="e">
        <f t="shared" si="142"/>
        <v>#N/A</v>
      </c>
      <c r="MV79" s="169" t="e">
        <f t="shared" si="153"/>
        <v>#N/A</v>
      </c>
      <c r="MW79" s="169" t="e">
        <f t="shared" si="153"/>
        <v>#N/A</v>
      </c>
      <c r="MX79" s="169" t="e">
        <f t="shared" si="153"/>
        <v>#N/A</v>
      </c>
      <c r="MY79" s="169" t="e">
        <f t="shared" si="153"/>
        <v>#N/A</v>
      </c>
      <c r="MZ79" s="169" t="e">
        <f t="shared" si="153"/>
        <v>#N/A</v>
      </c>
      <c r="NA79" s="169" t="e">
        <f t="shared" si="153"/>
        <v>#N/A</v>
      </c>
      <c r="NB79" s="169" t="e">
        <f t="shared" si="153"/>
        <v>#N/A</v>
      </c>
      <c r="NC79" s="169" t="e">
        <f t="shared" si="153"/>
        <v>#N/A</v>
      </c>
      <c r="ND79" s="169" t="e">
        <f t="shared" si="153"/>
        <v>#N/A</v>
      </c>
      <c r="NE79" s="169" t="e">
        <f t="shared" si="153"/>
        <v>#N/A</v>
      </c>
      <c r="NF79" s="169" t="e">
        <f t="shared" si="153"/>
        <v>#N/A</v>
      </c>
      <c r="NG79" s="169" t="e">
        <f t="shared" si="153"/>
        <v>#N/A</v>
      </c>
      <c r="NH79" s="169" t="e">
        <f t="shared" si="153"/>
        <v>#N/A</v>
      </c>
      <c r="NI79" s="169" t="e">
        <f t="shared" si="153"/>
        <v>#N/A</v>
      </c>
      <c r="NJ79" s="169" t="e">
        <f t="shared" si="153"/>
        <v>#N/A</v>
      </c>
      <c r="NK79" s="169" t="e">
        <f t="shared" si="153"/>
        <v>#N/A</v>
      </c>
      <c r="NL79" s="169" t="e">
        <f t="shared" si="143"/>
        <v>#N/A</v>
      </c>
      <c r="NM79" s="169" t="e">
        <f t="shared" si="143"/>
        <v>#N/A</v>
      </c>
      <c r="NN79" s="169" t="e">
        <f t="shared" si="143"/>
        <v>#N/A</v>
      </c>
      <c r="NO79" s="169" t="e">
        <f t="shared" si="143"/>
        <v>#N/A</v>
      </c>
      <c r="NP79" s="169" t="e">
        <f t="shared" si="143"/>
        <v>#N/A</v>
      </c>
      <c r="NQ79" s="169" t="e">
        <f t="shared" si="143"/>
        <v>#N/A</v>
      </c>
      <c r="NR79" s="169" t="e">
        <f t="shared" si="143"/>
        <v>#N/A</v>
      </c>
      <c r="NS79" s="169" t="e">
        <f t="shared" si="143"/>
        <v>#N/A</v>
      </c>
      <c r="NT79" s="169" t="e">
        <f t="shared" si="143"/>
        <v>#N/A</v>
      </c>
      <c r="NU79" s="169" t="e">
        <f t="shared" si="143"/>
        <v>#N/A</v>
      </c>
      <c r="NV79" s="169" t="e">
        <f t="shared" si="143"/>
        <v>#N/A</v>
      </c>
      <c r="NW79" s="169" t="e">
        <f t="shared" si="143"/>
        <v>#N/A</v>
      </c>
      <c r="NX79" s="169" t="e">
        <f t="shared" si="143"/>
        <v>#N/A</v>
      </c>
      <c r="NY79" s="169" t="e">
        <f t="shared" si="143"/>
        <v>#N/A</v>
      </c>
      <c r="NZ79" s="169" t="e">
        <f t="shared" si="143"/>
        <v>#N/A</v>
      </c>
      <c r="OA79" s="169" t="e">
        <f t="shared" si="154"/>
        <v>#N/A</v>
      </c>
      <c r="OB79" s="169" t="e">
        <f t="shared" si="154"/>
        <v>#N/A</v>
      </c>
      <c r="OC79" s="169" t="e">
        <f t="shared" si="155"/>
        <v>#N/A</v>
      </c>
      <c r="OD79" s="169" t="e">
        <f t="shared" si="155"/>
        <v>#N/A</v>
      </c>
      <c r="OE79" s="169" t="e">
        <f t="shared" si="155"/>
        <v>#N/A</v>
      </c>
      <c r="OF79" s="169" t="e">
        <f t="shared" si="155"/>
        <v>#N/A</v>
      </c>
      <c r="OG79" s="169" t="e">
        <f t="shared" si="155"/>
        <v>#N/A</v>
      </c>
      <c r="OH79" s="169" t="e">
        <f t="shared" si="155"/>
        <v>#N/A</v>
      </c>
      <c r="OI79" s="169" t="e">
        <f t="shared" si="155"/>
        <v>#N/A</v>
      </c>
      <c r="OJ79" s="169" t="e">
        <f t="shared" si="155"/>
        <v>#N/A</v>
      </c>
      <c r="OK79" s="169" t="e">
        <f t="shared" si="155"/>
        <v>#N/A</v>
      </c>
      <c r="OL79" s="169" t="e">
        <f t="shared" si="155"/>
        <v>#N/A</v>
      </c>
      <c r="OM79" s="169" t="e">
        <f t="shared" si="155"/>
        <v>#N/A</v>
      </c>
      <c r="ON79" s="169" t="e">
        <f t="shared" si="155"/>
        <v>#N/A</v>
      </c>
      <c r="OO79" s="169" t="e">
        <f t="shared" si="155"/>
        <v>#N/A</v>
      </c>
      <c r="OP79" s="169" t="e">
        <f t="shared" si="155"/>
        <v>#N/A</v>
      </c>
      <c r="OQ79" s="169" t="e">
        <f t="shared" si="155"/>
        <v>#N/A</v>
      </c>
      <c r="OR79" s="169" t="e">
        <f t="shared" si="144"/>
        <v>#N/A</v>
      </c>
      <c r="OS79" s="169" t="e">
        <f t="shared" si="144"/>
        <v>#N/A</v>
      </c>
      <c r="OT79" s="169" t="e">
        <f t="shared" si="144"/>
        <v>#N/A</v>
      </c>
      <c r="OU79" s="169" t="e">
        <f t="shared" si="144"/>
        <v>#N/A</v>
      </c>
      <c r="OV79" s="169" t="e">
        <f t="shared" si="144"/>
        <v>#N/A</v>
      </c>
      <c r="OW79" s="169" t="e">
        <f t="shared" si="144"/>
        <v>#N/A</v>
      </c>
      <c r="OX79" s="169" t="e">
        <f t="shared" si="144"/>
        <v>#N/A</v>
      </c>
      <c r="OY79" s="169" t="e">
        <f t="shared" si="144"/>
        <v>#N/A</v>
      </c>
      <c r="OZ79" s="169" t="e">
        <f t="shared" si="144"/>
        <v>#N/A</v>
      </c>
      <c r="PA79" s="169" t="e">
        <f t="shared" si="144"/>
        <v>#N/A</v>
      </c>
      <c r="PB79" s="169" t="e">
        <f t="shared" si="144"/>
        <v>#N/A</v>
      </c>
      <c r="PC79" s="169" t="e">
        <f t="shared" si="144"/>
        <v>#N/A</v>
      </c>
      <c r="PD79" s="169" t="e">
        <f t="shared" si="144"/>
        <v>#N/A</v>
      </c>
      <c r="PE79" s="169" t="e">
        <f t="shared" si="144"/>
        <v>#N/A</v>
      </c>
      <c r="PF79" s="169" t="e">
        <f t="shared" si="144"/>
        <v>#N/A</v>
      </c>
      <c r="PG79" s="169" t="e">
        <f t="shared" si="144"/>
        <v>#N/A</v>
      </c>
      <c r="PH79" s="169" t="e">
        <f t="shared" si="156"/>
        <v>#N/A</v>
      </c>
      <c r="PI79" s="169" t="e">
        <f t="shared" si="156"/>
        <v>#N/A</v>
      </c>
      <c r="PJ79" s="169" t="e">
        <f t="shared" si="156"/>
        <v>#N/A</v>
      </c>
      <c r="PK79" s="169" t="e">
        <f t="shared" si="156"/>
        <v>#N/A</v>
      </c>
      <c r="PL79" s="169" t="e">
        <f t="shared" si="156"/>
        <v>#N/A</v>
      </c>
      <c r="PM79" s="169" t="e">
        <f t="shared" si="156"/>
        <v>#N/A</v>
      </c>
      <c r="PN79" s="169" t="e">
        <f t="shared" si="156"/>
        <v>#N/A</v>
      </c>
      <c r="PO79" s="169" t="e">
        <f t="shared" si="156"/>
        <v>#N/A</v>
      </c>
    </row>
    <row r="80" spans="1:431" hidden="1" x14ac:dyDescent="0.75">
      <c r="A80" s="390"/>
      <c r="B80" s="396" t="str">
        <f>IF($R80="","",ROUND(_xlfn.NORM.INV(ABS(VLOOKUP($T$1,VLookups!$A$43:$B$44,2,FALSE)-B$2),$N80,$R80),0))</f>
        <v/>
      </c>
      <c r="C80" s="403" t="str">
        <f>IF(OR(D79="",B80=""),"",WORKDAY(C79,B79,$B$109:$B$148))</f>
        <v/>
      </c>
      <c r="D80" s="404" t="str">
        <f>IFERROR(IF(B80="","",WORKDAY(C80,B80-1,$B$109:$B$148)),"")</f>
        <v/>
      </c>
      <c r="E80" s="109"/>
      <c r="F80" s="117"/>
      <c r="G80" s="122" t="str">
        <f t="shared" si="157"/>
        <v/>
      </c>
      <c r="H80" s="95"/>
      <c r="I80" s="122" t="str">
        <f t="shared" si="158"/>
        <v/>
      </c>
      <c r="J80" s="117"/>
      <c r="K80" s="110"/>
      <c r="L80" s="124" t="str">
        <f t="shared" si="145"/>
        <v/>
      </c>
      <c r="M80" s="124" t="str">
        <f t="shared" si="146"/>
        <v/>
      </c>
      <c r="N80" s="73" t="str">
        <f t="shared" si="159"/>
        <v/>
      </c>
      <c r="O80" s="23"/>
      <c r="P80" s="57"/>
      <c r="Q80" s="280"/>
      <c r="R80" s="74" t="str">
        <f>IF(AND(G80&gt;0,H80&gt;0,I80&gt;0),IF(ISBLANK(Q80),IF(ISBLANK(O80),"",(I80-G80)*VLOOKUP(O80,VLookups!$A$4:$B$13,2,FALSE)),Q80),"")</f>
        <v/>
      </c>
      <c r="S80" s="75" t="str">
        <f t="shared" si="147"/>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0"/>
        <v/>
      </c>
      <c r="AD80" s="49" t="str">
        <f t="shared" si="173"/>
        <v/>
      </c>
      <c r="AE80" s="49" t="str">
        <f t="shared" si="173"/>
        <v/>
      </c>
      <c r="AF80" s="49" t="str">
        <f t="shared" si="173"/>
        <v/>
      </c>
      <c r="AG80" s="49" t="str">
        <f t="shared" si="173"/>
        <v/>
      </c>
      <c r="AH80" s="49" t="str">
        <f t="shared" si="173"/>
        <v/>
      </c>
      <c r="AI80" s="49" t="str">
        <f t="shared" si="173"/>
        <v/>
      </c>
      <c r="AJ80" s="49" t="str">
        <f t="shared" si="173"/>
        <v/>
      </c>
      <c r="AK80" s="49" t="str">
        <f t="shared" si="173"/>
        <v/>
      </c>
      <c r="AL80" s="49" t="str">
        <f t="shared" si="173"/>
        <v/>
      </c>
      <c r="AM80" s="49" t="str">
        <f t="shared" si="173"/>
        <v/>
      </c>
      <c r="AN80" s="49" t="str">
        <f t="shared" si="173"/>
        <v/>
      </c>
      <c r="AO80" s="49" t="str">
        <f t="shared" si="173"/>
        <v/>
      </c>
      <c r="AP80" s="49" t="str">
        <f t="shared" si="173"/>
        <v/>
      </c>
      <c r="AQ80" s="49" t="str">
        <f t="shared" si="173"/>
        <v/>
      </c>
      <c r="AR80" s="49" t="str">
        <f t="shared" si="173"/>
        <v/>
      </c>
      <c r="AS80" s="49" t="str">
        <f t="shared" si="173"/>
        <v/>
      </c>
      <c r="AT80" s="49" t="str">
        <f t="shared" si="167"/>
        <v/>
      </c>
      <c r="AU80" s="49" t="str">
        <f t="shared" si="167"/>
        <v/>
      </c>
      <c r="AV80" s="49" t="str">
        <f t="shared" si="167"/>
        <v/>
      </c>
      <c r="AW80" s="49" t="str">
        <f t="shared" si="167"/>
        <v/>
      </c>
      <c r="AX80" s="49" t="str">
        <f t="shared" si="167"/>
        <v/>
      </c>
      <c r="AY80" s="49" t="str">
        <f t="shared" si="167"/>
        <v/>
      </c>
      <c r="AZ80" s="49" t="str">
        <f t="shared" si="167"/>
        <v/>
      </c>
      <c r="BA80" s="49" t="str">
        <f t="shared" si="167"/>
        <v/>
      </c>
      <c r="BB80" s="49" t="str">
        <f t="shared" si="167"/>
        <v/>
      </c>
      <c r="BC80" s="49" t="str">
        <f t="shared" si="167"/>
        <v/>
      </c>
      <c r="BD80" s="49" t="str">
        <f t="shared" si="167"/>
        <v/>
      </c>
      <c r="BE80" s="49" t="str">
        <f t="shared" si="167"/>
        <v/>
      </c>
      <c r="BF80" s="49" t="str">
        <f t="shared" si="167"/>
        <v/>
      </c>
      <c r="BG80" s="49" t="str">
        <f t="shared" si="167"/>
        <v/>
      </c>
      <c r="BH80" s="49" t="str">
        <f t="shared" si="167"/>
        <v/>
      </c>
      <c r="BI80" s="49" t="str">
        <f t="shared" si="168"/>
        <v/>
      </c>
      <c r="BJ80" s="49" t="str">
        <f t="shared" si="168"/>
        <v/>
      </c>
      <c r="BK80" s="49" t="str">
        <f t="shared" si="168"/>
        <v/>
      </c>
      <c r="BL80" s="49" t="str">
        <f t="shared" si="168"/>
        <v/>
      </c>
      <c r="BM80" s="49" t="str">
        <f t="shared" si="168"/>
        <v/>
      </c>
      <c r="BN80" s="49" t="str">
        <f t="shared" si="168"/>
        <v/>
      </c>
      <c r="BO80" s="49" t="str">
        <f t="shared" si="168"/>
        <v/>
      </c>
      <c r="BP80" s="49" t="str">
        <f t="shared" si="168"/>
        <v/>
      </c>
      <c r="BQ80" s="49" t="str">
        <f t="shared" si="168"/>
        <v/>
      </c>
      <c r="BR80" s="49" t="str">
        <f t="shared" si="168"/>
        <v/>
      </c>
      <c r="BS80" s="49" t="str">
        <f t="shared" si="168"/>
        <v/>
      </c>
      <c r="BT80" s="49" t="str">
        <f t="shared" si="168"/>
        <v/>
      </c>
      <c r="BU80" s="49" t="str">
        <f t="shared" si="168"/>
        <v/>
      </c>
      <c r="BV80" s="49" t="str">
        <f t="shared" si="168"/>
        <v/>
      </c>
      <c r="BW80" s="49" t="str">
        <f t="shared" si="168"/>
        <v/>
      </c>
      <c r="BX80" s="49" t="str">
        <f t="shared" si="168"/>
        <v/>
      </c>
      <c r="BY80" s="49" t="str">
        <f t="shared" si="164"/>
        <v/>
      </c>
      <c r="BZ80" s="49" t="str">
        <f t="shared" si="164"/>
        <v/>
      </c>
      <c r="CA80" s="49" t="str">
        <f t="shared" si="164"/>
        <v/>
      </c>
      <c r="CB80" s="49" t="str">
        <f t="shared" si="164"/>
        <v/>
      </c>
      <c r="CC80" s="49" t="str">
        <f t="shared" si="164"/>
        <v/>
      </c>
      <c r="CD80" s="49" t="str">
        <f t="shared" si="164"/>
        <v/>
      </c>
      <c r="CE80" s="49" t="str">
        <f t="shared" si="164"/>
        <v/>
      </c>
      <c r="CF80" s="49" t="str">
        <f t="shared" si="164"/>
        <v/>
      </c>
      <c r="CG80" s="49" t="str">
        <f t="shared" si="164"/>
        <v/>
      </c>
      <c r="CH80" s="49" t="str">
        <f t="shared" si="164"/>
        <v/>
      </c>
      <c r="CI80" s="49" t="str">
        <f t="shared" si="164"/>
        <v/>
      </c>
      <c r="CJ80" s="49" t="str">
        <f t="shared" si="164"/>
        <v/>
      </c>
      <c r="CK80" s="49" t="str">
        <f t="shared" si="164"/>
        <v/>
      </c>
      <c r="CL80" s="49" t="str">
        <f t="shared" si="164"/>
        <v/>
      </c>
      <c r="CM80" s="49" t="str">
        <f t="shared" si="164"/>
        <v/>
      </c>
      <c r="CN80" s="49" t="str">
        <f t="shared" si="169"/>
        <v/>
      </c>
      <c r="CO80" s="49" t="str">
        <f t="shared" si="169"/>
        <v/>
      </c>
      <c r="CP80" s="49" t="str">
        <f t="shared" si="169"/>
        <v/>
      </c>
      <c r="CQ80" s="49" t="str">
        <f t="shared" si="169"/>
        <v/>
      </c>
      <c r="CR80" s="49" t="str">
        <f t="shared" si="169"/>
        <v/>
      </c>
      <c r="CS80" s="49" t="str">
        <f t="shared" si="169"/>
        <v/>
      </c>
      <c r="CT80" s="49" t="str">
        <f t="shared" si="169"/>
        <v/>
      </c>
      <c r="CU80" s="49" t="str">
        <f t="shared" si="169"/>
        <v/>
      </c>
      <c r="CV80" s="49" t="str">
        <f t="shared" si="169"/>
        <v/>
      </c>
      <c r="CW80" s="49" t="str">
        <f t="shared" si="169"/>
        <v/>
      </c>
      <c r="CX80" s="49" t="str">
        <f t="shared" si="169"/>
        <v/>
      </c>
      <c r="CY80" s="49" t="str">
        <f t="shared" si="169"/>
        <v/>
      </c>
      <c r="CZ80" s="49" t="str">
        <f t="shared" si="169"/>
        <v/>
      </c>
      <c r="DA80" s="49" t="str">
        <f t="shared" si="169"/>
        <v/>
      </c>
      <c r="DB80" s="49" t="str">
        <f t="shared" si="169"/>
        <v/>
      </c>
      <c r="DC80" s="49" t="str">
        <f t="shared" si="169"/>
        <v/>
      </c>
      <c r="DD80" s="49" t="str">
        <f t="shared" si="165"/>
        <v/>
      </c>
      <c r="DE80" s="49" t="str">
        <f t="shared" si="165"/>
        <v/>
      </c>
      <c r="DF80" s="49" t="str">
        <f t="shared" si="165"/>
        <v/>
      </c>
      <c r="DG80" s="49" t="str">
        <f t="shared" si="165"/>
        <v/>
      </c>
      <c r="DH80" s="49" t="str">
        <f t="shared" si="165"/>
        <v/>
      </c>
      <c r="DI80" s="49" t="str">
        <f t="shared" si="165"/>
        <v/>
      </c>
      <c r="DJ80" s="49" t="str">
        <f t="shared" si="165"/>
        <v/>
      </c>
      <c r="DK80" s="49" t="str">
        <f t="shared" si="165"/>
        <v/>
      </c>
      <c r="DL80" s="49" t="str">
        <f t="shared" si="165"/>
        <v/>
      </c>
      <c r="DM80" s="49" t="str">
        <f t="shared" si="165"/>
        <v/>
      </c>
      <c r="DN80" s="49" t="str">
        <f t="shared" si="165"/>
        <v/>
      </c>
      <c r="DO80" s="49" t="str">
        <f t="shared" si="165"/>
        <v/>
      </c>
      <c r="DP80" s="49" t="str">
        <f t="shared" si="165"/>
        <v/>
      </c>
      <c r="DQ80" s="49" t="str">
        <f t="shared" si="165"/>
        <v/>
      </c>
      <c r="DR80" s="49" t="str">
        <f t="shared" si="165"/>
        <v/>
      </c>
      <c r="DS80" s="49" t="str">
        <f t="shared" si="170"/>
        <v/>
      </c>
      <c r="DT80" s="49" t="str">
        <f t="shared" si="170"/>
        <v/>
      </c>
      <c r="DU80" s="49" t="str">
        <f t="shared" si="170"/>
        <v/>
      </c>
      <c r="DV80" s="49" t="str">
        <f t="shared" si="170"/>
        <v/>
      </c>
      <c r="DW80" s="49" t="str">
        <f t="shared" si="170"/>
        <v/>
      </c>
      <c r="DX80" s="49" t="str">
        <f t="shared" si="170"/>
        <v/>
      </c>
      <c r="DY80" s="49" t="str">
        <f t="shared" si="170"/>
        <v/>
      </c>
      <c r="DZ80" s="183" t="str">
        <f t="shared" si="161"/>
        <v/>
      </c>
      <c r="EA80" s="49" t="str">
        <f t="shared" si="163"/>
        <v/>
      </c>
      <c r="EB80" s="49" t="str">
        <f t="shared" si="163"/>
        <v/>
      </c>
      <c r="EC80" s="49" t="str">
        <f t="shared" si="163"/>
        <v/>
      </c>
      <c r="ED80" s="49" t="str">
        <f t="shared" si="163"/>
        <v/>
      </c>
      <c r="EE80" s="49" t="str">
        <f t="shared" si="163"/>
        <v/>
      </c>
      <c r="EF80" s="49" t="str">
        <f t="shared" si="163"/>
        <v/>
      </c>
      <c r="EG80" s="49" t="str">
        <f t="shared" si="163"/>
        <v/>
      </c>
      <c r="EH80" s="49" t="str">
        <f t="shared" si="163"/>
        <v/>
      </c>
      <c r="EI80" s="49" t="str">
        <f t="shared" si="163"/>
        <v/>
      </c>
      <c r="EJ80" s="49" t="str">
        <f t="shared" si="163"/>
        <v/>
      </c>
      <c r="EK80" s="49" t="str">
        <f t="shared" si="163"/>
        <v/>
      </c>
      <c r="EL80" s="49" t="str">
        <f t="shared" si="163"/>
        <v/>
      </c>
      <c r="EM80" s="49" t="str">
        <f t="shared" si="163"/>
        <v/>
      </c>
      <c r="EN80" s="49" t="str">
        <f t="shared" si="163"/>
        <v/>
      </c>
      <c r="EO80" s="49" t="str">
        <f t="shared" si="163"/>
        <v/>
      </c>
      <c r="EP80" s="49" t="str">
        <f t="shared" si="162"/>
        <v/>
      </c>
      <c r="EQ80" s="49" t="str">
        <f t="shared" si="162"/>
        <v/>
      </c>
      <c r="ER80" s="49" t="str">
        <f t="shared" si="162"/>
        <v/>
      </c>
      <c r="ES80" s="49" t="str">
        <f t="shared" si="162"/>
        <v/>
      </c>
      <c r="ET80" s="49" t="str">
        <f t="shared" si="171"/>
        <v/>
      </c>
      <c r="EU80" s="49" t="str">
        <f t="shared" si="171"/>
        <v/>
      </c>
      <c r="EV80" s="49" t="str">
        <f t="shared" si="171"/>
        <v/>
      </c>
      <c r="EW80" s="49" t="str">
        <f t="shared" si="171"/>
        <v/>
      </c>
      <c r="EX80" s="49" t="str">
        <f t="shared" si="171"/>
        <v/>
      </c>
      <c r="EY80" s="49" t="str">
        <f t="shared" si="171"/>
        <v/>
      </c>
      <c r="EZ80" s="49" t="str">
        <f t="shared" si="171"/>
        <v/>
      </c>
      <c r="FA80" s="49" t="str">
        <f t="shared" si="171"/>
        <v/>
      </c>
      <c r="FB80" s="49" t="str">
        <f t="shared" si="171"/>
        <v/>
      </c>
      <c r="FC80" s="49" t="str">
        <f t="shared" si="171"/>
        <v/>
      </c>
      <c r="FD80" s="49" t="str">
        <f t="shared" si="171"/>
        <v/>
      </c>
      <c r="FE80" s="49" t="str">
        <f t="shared" si="124"/>
        <v/>
      </c>
      <c r="FF80" s="49" t="str">
        <f t="shared" si="124"/>
        <v/>
      </c>
      <c r="FG80" s="49" t="str">
        <f t="shared" si="124"/>
        <v/>
      </c>
      <c r="FH80" s="49" t="str">
        <f t="shared" si="124"/>
        <v/>
      </c>
      <c r="FI80" s="49" t="str">
        <f t="shared" si="124"/>
        <v/>
      </c>
      <c r="FJ80" s="49" t="str">
        <f t="shared" si="124"/>
        <v/>
      </c>
      <c r="FK80" s="49" t="str">
        <f t="shared" si="124"/>
        <v/>
      </c>
      <c r="FL80" s="49" t="str">
        <f t="shared" si="124"/>
        <v/>
      </c>
      <c r="FM80" s="49" t="str">
        <f t="shared" si="124"/>
        <v/>
      </c>
      <c r="FN80" s="49" t="str">
        <f t="shared" si="124"/>
        <v/>
      </c>
      <c r="FO80" s="49" t="str">
        <f t="shared" si="124"/>
        <v/>
      </c>
      <c r="FP80" s="49" t="str">
        <f t="shared" si="124"/>
        <v/>
      </c>
      <c r="FQ80" s="49" t="str">
        <f t="shared" si="124"/>
        <v/>
      </c>
      <c r="FR80" s="49" t="str">
        <f t="shared" si="124"/>
        <v/>
      </c>
      <c r="FS80" s="49" t="str">
        <f t="shared" si="124"/>
        <v/>
      </c>
      <c r="FT80" s="49" t="str">
        <f t="shared" si="124"/>
        <v/>
      </c>
      <c r="FU80" s="49" t="str">
        <f t="shared" si="172"/>
        <v/>
      </c>
      <c r="FV80" s="49" t="str">
        <f t="shared" si="148"/>
        <v/>
      </c>
      <c r="FW80" s="49" t="str">
        <f t="shared" si="148"/>
        <v/>
      </c>
      <c r="FX80" s="49" t="str">
        <f t="shared" si="148"/>
        <v/>
      </c>
      <c r="FY80" s="49" t="str">
        <f t="shared" si="148"/>
        <v/>
      </c>
      <c r="FZ80" s="49" t="str">
        <f t="shared" si="148"/>
        <v/>
      </c>
      <c r="GA80" s="49" t="str">
        <f t="shared" si="148"/>
        <v/>
      </c>
      <c r="GB80" s="49" t="str">
        <f t="shared" si="148"/>
        <v/>
      </c>
      <c r="GC80" s="49" t="str">
        <f t="shared" si="135"/>
        <v/>
      </c>
      <c r="GD80" s="49" t="str">
        <f t="shared" si="135"/>
        <v/>
      </c>
      <c r="GE80" s="49" t="str">
        <f t="shared" si="135"/>
        <v/>
      </c>
      <c r="GF80" s="49" t="str">
        <f t="shared" si="135"/>
        <v/>
      </c>
      <c r="GG80" s="49" t="str">
        <f t="shared" si="135"/>
        <v/>
      </c>
      <c r="GH80" s="49" t="str">
        <f t="shared" si="135"/>
        <v/>
      </c>
      <c r="GI80" s="49" t="str">
        <f t="shared" si="135"/>
        <v/>
      </c>
      <c r="GJ80" s="49" t="str">
        <f t="shared" si="135"/>
        <v/>
      </c>
      <c r="GK80" s="49" t="str">
        <f t="shared" si="135"/>
        <v/>
      </c>
      <c r="GL80" s="49" t="str">
        <f t="shared" si="135"/>
        <v/>
      </c>
      <c r="GM80" s="49" t="str">
        <f t="shared" si="135"/>
        <v/>
      </c>
      <c r="GN80" s="49" t="str">
        <f t="shared" si="135"/>
        <v/>
      </c>
      <c r="GO80" s="49" t="str">
        <f t="shared" si="135"/>
        <v/>
      </c>
      <c r="GP80" s="49" t="str">
        <f t="shared" si="135"/>
        <v/>
      </c>
      <c r="GQ80" s="49" t="str">
        <f t="shared" si="135"/>
        <v/>
      </c>
      <c r="GR80" s="49" t="str">
        <f t="shared" si="135"/>
        <v/>
      </c>
      <c r="GS80" s="49" t="str">
        <f t="shared" si="136"/>
        <v/>
      </c>
      <c r="GT80" s="49" t="str">
        <f t="shared" si="136"/>
        <v/>
      </c>
      <c r="GU80" s="49" t="str">
        <f t="shared" si="136"/>
        <v/>
      </c>
      <c r="GV80" s="49" t="str">
        <f t="shared" si="136"/>
        <v/>
      </c>
      <c r="GW80" s="49" t="str">
        <f t="shared" si="136"/>
        <v/>
      </c>
      <c r="GX80" s="49" t="str">
        <f t="shared" si="136"/>
        <v/>
      </c>
      <c r="GY80" s="49" t="str">
        <f t="shared" si="136"/>
        <v/>
      </c>
      <c r="GZ80" s="49" t="str">
        <f t="shared" si="136"/>
        <v/>
      </c>
      <c r="HA80" s="49" t="str">
        <f t="shared" si="136"/>
        <v/>
      </c>
      <c r="HB80" s="49" t="str">
        <f t="shared" si="136"/>
        <v/>
      </c>
      <c r="HC80" s="49" t="str">
        <f t="shared" si="136"/>
        <v/>
      </c>
      <c r="HD80" s="49" t="str">
        <f t="shared" si="136"/>
        <v/>
      </c>
      <c r="HE80" s="49" t="str">
        <f t="shared" si="136"/>
        <v/>
      </c>
      <c r="HF80" s="49" t="str">
        <f t="shared" si="136"/>
        <v/>
      </c>
      <c r="HG80" s="49" t="str">
        <f t="shared" si="136"/>
        <v/>
      </c>
      <c r="HH80" s="49" t="str">
        <f t="shared" si="136"/>
        <v/>
      </c>
      <c r="HI80" s="49" t="str">
        <f t="shared" si="137"/>
        <v/>
      </c>
      <c r="HJ80" s="49" t="str">
        <f t="shared" si="137"/>
        <v/>
      </c>
      <c r="HK80" s="49" t="str">
        <f t="shared" si="137"/>
        <v/>
      </c>
      <c r="HL80" s="49" t="str">
        <f t="shared" si="137"/>
        <v/>
      </c>
      <c r="HM80" s="49" t="str">
        <f t="shared" si="107"/>
        <v/>
      </c>
      <c r="HN80" s="49" t="str">
        <f t="shared" si="107"/>
        <v/>
      </c>
      <c r="HO80" s="49" t="str">
        <f t="shared" si="107"/>
        <v/>
      </c>
      <c r="HP80" s="49" t="str">
        <f t="shared" si="75"/>
        <v/>
      </c>
      <c r="HQ80" s="49" t="str">
        <f t="shared" si="75"/>
        <v/>
      </c>
      <c r="HR80" s="49" t="str">
        <f t="shared" si="44"/>
        <v/>
      </c>
      <c r="HS80" s="49" t="str">
        <f t="shared" si="44"/>
        <v/>
      </c>
      <c r="HT80" s="49" t="str">
        <f t="shared" si="44"/>
        <v/>
      </c>
      <c r="HU80" s="49" t="str">
        <f t="shared" si="44"/>
        <v/>
      </c>
      <c r="HV80" s="49" t="str">
        <f t="shared" si="138"/>
        <v/>
      </c>
      <c r="HW80" s="169" t="e">
        <f t="shared" ref="HW80:IL104" si="175">IF(ISNONTEXT($R80),_xlfn.NORM.DIST(AD80,$N80,$R80,FALSE),NA())</f>
        <v>#N/A</v>
      </c>
      <c r="HX80" s="169" t="e">
        <f t="shared" si="175"/>
        <v>#N/A</v>
      </c>
      <c r="HY80" s="169" t="e">
        <f t="shared" si="175"/>
        <v>#N/A</v>
      </c>
      <c r="HZ80" s="169" t="e">
        <f t="shared" si="175"/>
        <v>#N/A</v>
      </c>
      <c r="IA80" s="169" t="e">
        <f t="shared" si="174"/>
        <v>#N/A</v>
      </c>
      <c r="IB80" s="169" t="e">
        <f t="shared" si="174"/>
        <v>#N/A</v>
      </c>
      <c r="IC80" s="169" t="e">
        <f t="shared" si="174"/>
        <v>#N/A</v>
      </c>
      <c r="ID80" s="169" t="e">
        <f t="shared" si="174"/>
        <v>#N/A</v>
      </c>
      <c r="IE80" s="169" t="e">
        <f t="shared" si="174"/>
        <v>#N/A</v>
      </c>
      <c r="IF80" s="169" t="e">
        <f t="shared" si="174"/>
        <v>#N/A</v>
      </c>
      <c r="IG80" s="169" t="e">
        <f t="shared" si="174"/>
        <v>#N/A</v>
      </c>
      <c r="IH80" s="169" t="e">
        <f t="shared" si="174"/>
        <v>#N/A</v>
      </c>
      <c r="II80" s="169" t="e">
        <f t="shared" si="174"/>
        <v>#N/A</v>
      </c>
      <c r="IJ80" s="169" t="e">
        <f t="shared" si="174"/>
        <v>#N/A</v>
      </c>
      <c r="IK80" s="169" t="e">
        <f t="shared" si="174"/>
        <v>#N/A</v>
      </c>
      <c r="IL80" s="169" t="e">
        <f t="shared" si="174"/>
        <v>#N/A</v>
      </c>
      <c r="IM80" s="169" t="e">
        <f t="shared" si="174"/>
        <v>#N/A</v>
      </c>
      <c r="IN80" s="169" t="e">
        <f t="shared" si="174"/>
        <v>#N/A</v>
      </c>
      <c r="IO80" s="169" t="e">
        <f t="shared" si="174"/>
        <v>#N/A</v>
      </c>
      <c r="IP80" s="169" t="e">
        <f t="shared" si="139"/>
        <v>#N/A</v>
      </c>
      <c r="IQ80" s="169" t="e">
        <f t="shared" si="139"/>
        <v>#N/A</v>
      </c>
      <c r="IR80" s="169" t="e">
        <f t="shared" si="139"/>
        <v>#N/A</v>
      </c>
      <c r="IS80" s="169" t="e">
        <f t="shared" si="139"/>
        <v>#N/A</v>
      </c>
      <c r="IT80" s="169" t="e">
        <f t="shared" si="139"/>
        <v>#N/A</v>
      </c>
      <c r="IU80" s="169" t="e">
        <f t="shared" si="139"/>
        <v>#N/A</v>
      </c>
      <c r="IV80" s="169" t="e">
        <f t="shared" si="139"/>
        <v>#N/A</v>
      </c>
      <c r="IW80" s="169" t="e">
        <f t="shared" si="139"/>
        <v>#N/A</v>
      </c>
      <c r="IX80" s="169" t="e">
        <f t="shared" si="139"/>
        <v>#N/A</v>
      </c>
      <c r="IY80" s="169" t="e">
        <f t="shared" si="139"/>
        <v>#N/A</v>
      </c>
      <c r="IZ80" s="169" t="e">
        <f t="shared" si="139"/>
        <v>#N/A</v>
      </c>
      <c r="JA80" s="169" t="e">
        <f t="shared" si="139"/>
        <v>#N/A</v>
      </c>
      <c r="JB80" s="169" t="e">
        <f t="shared" si="139"/>
        <v>#N/A</v>
      </c>
      <c r="JC80" s="169" t="e">
        <f t="shared" si="139"/>
        <v>#N/A</v>
      </c>
      <c r="JD80" s="169" t="e">
        <f t="shared" si="139"/>
        <v>#N/A</v>
      </c>
      <c r="JE80" s="169" t="e">
        <f t="shared" si="149"/>
        <v>#N/A</v>
      </c>
      <c r="JF80" s="169" t="e">
        <f t="shared" si="149"/>
        <v>#N/A</v>
      </c>
      <c r="JG80" s="169" t="e">
        <f t="shared" si="149"/>
        <v>#N/A</v>
      </c>
      <c r="JH80" s="169" t="e">
        <f t="shared" si="149"/>
        <v>#N/A</v>
      </c>
      <c r="JI80" s="169" t="e">
        <f t="shared" si="149"/>
        <v>#N/A</v>
      </c>
      <c r="JJ80" s="169" t="e">
        <f t="shared" si="149"/>
        <v>#N/A</v>
      </c>
      <c r="JK80" s="169" t="e">
        <f t="shared" si="149"/>
        <v>#N/A</v>
      </c>
      <c r="JL80" s="169" t="e">
        <f t="shared" si="149"/>
        <v>#N/A</v>
      </c>
      <c r="JM80" s="169" t="e">
        <f t="shared" si="149"/>
        <v>#N/A</v>
      </c>
      <c r="JN80" s="169" t="e">
        <f t="shared" si="149"/>
        <v>#N/A</v>
      </c>
      <c r="JO80" s="169" t="e">
        <f t="shared" si="149"/>
        <v>#N/A</v>
      </c>
      <c r="JP80" s="169" t="e">
        <f t="shared" si="149"/>
        <v>#N/A</v>
      </c>
      <c r="JQ80" s="169" t="e">
        <f t="shared" si="149"/>
        <v>#N/A</v>
      </c>
      <c r="JR80" s="169" t="e">
        <f t="shared" si="149"/>
        <v>#N/A</v>
      </c>
      <c r="JS80" s="169" t="e">
        <f t="shared" si="149"/>
        <v>#N/A</v>
      </c>
      <c r="JT80" s="169" t="e">
        <f t="shared" si="140"/>
        <v>#N/A</v>
      </c>
      <c r="JU80" s="169" t="e">
        <f t="shared" si="140"/>
        <v>#N/A</v>
      </c>
      <c r="JV80" s="169" t="e">
        <f t="shared" si="140"/>
        <v>#N/A</v>
      </c>
      <c r="JW80" s="169" t="e">
        <f t="shared" si="140"/>
        <v>#N/A</v>
      </c>
      <c r="JX80" s="169" t="e">
        <f t="shared" si="140"/>
        <v>#N/A</v>
      </c>
      <c r="JY80" s="169" t="e">
        <f t="shared" si="140"/>
        <v>#N/A</v>
      </c>
      <c r="JZ80" s="169" t="e">
        <f t="shared" si="140"/>
        <v>#N/A</v>
      </c>
      <c r="KA80" s="169" t="e">
        <f t="shared" si="140"/>
        <v>#N/A</v>
      </c>
      <c r="KB80" s="169" t="e">
        <f t="shared" si="140"/>
        <v>#N/A</v>
      </c>
      <c r="KC80" s="169" t="e">
        <f t="shared" si="140"/>
        <v>#N/A</v>
      </c>
      <c r="KD80" s="169" t="e">
        <f t="shared" si="140"/>
        <v>#N/A</v>
      </c>
      <c r="KE80" s="169" t="e">
        <f t="shared" si="140"/>
        <v>#N/A</v>
      </c>
      <c r="KF80" s="169" t="e">
        <f t="shared" si="140"/>
        <v>#N/A</v>
      </c>
      <c r="KG80" s="169" t="e">
        <f t="shared" si="140"/>
        <v>#N/A</v>
      </c>
      <c r="KH80" s="169" t="e">
        <f t="shared" si="140"/>
        <v>#N/A</v>
      </c>
      <c r="KI80" s="169" t="e">
        <f t="shared" si="140"/>
        <v>#N/A</v>
      </c>
      <c r="KJ80" s="169" t="e">
        <f t="shared" si="150"/>
        <v>#N/A</v>
      </c>
      <c r="KK80" s="169" t="e">
        <f t="shared" si="150"/>
        <v>#N/A</v>
      </c>
      <c r="KL80" s="169" t="e">
        <f t="shared" si="150"/>
        <v>#N/A</v>
      </c>
      <c r="KM80" s="169" t="e">
        <f t="shared" si="150"/>
        <v>#N/A</v>
      </c>
      <c r="KN80" s="169" t="e">
        <f t="shared" si="150"/>
        <v>#N/A</v>
      </c>
      <c r="KO80" s="169" t="e">
        <f t="shared" si="150"/>
        <v>#N/A</v>
      </c>
      <c r="KP80" s="169" t="e">
        <f t="shared" si="150"/>
        <v>#N/A</v>
      </c>
      <c r="KQ80" s="169" t="e">
        <f t="shared" si="150"/>
        <v>#N/A</v>
      </c>
      <c r="KR80" s="169" t="e">
        <f t="shared" si="150"/>
        <v>#N/A</v>
      </c>
      <c r="KS80" s="169" t="e">
        <f t="shared" si="150"/>
        <v>#N/A</v>
      </c>
      <c r="KT80" s="169" t="e">
        <f t="shared" si="150"/>
        <v>#N/A</v>
      </c>
      <c r="KU80" s="169" t="e">
        <f t="shared" si="150"/>
        <v>#N/A</v>
      </c>
      <c r="KV80" s="169" t="e">
        <f t="shared" si="150"/>
        <v>#N/A</v>
      </c>
      <c r="KW80" s="169" t="e">
        <f t="shared" si="150"/>
        <v>#N/A</v>
      </c>
      <c r="KX80" s="169" t="e">
        <f t="shared" si="150"/>
        <v>#N/A</v>
      </c>
      <c r="KY80" s="169" t="e">
        <f t="shared" si="150"/>
        <v>#N/A</v>
      </c>
      <c r="KZ80" s="169" t="e">
        <f t="shared" si="141"/>
        <v>#N/A</v>
      </c>
      <c r="LA80" s="169" t="e">
        <f t="shared" si="141"/>
        <v>#N/A</v>
      </c>
      <c r="LB80" s="169" t="e">
        <f t="shared" si="141"/>
        <v>#N/A</v>
      </c>
      <c r="LC80" s="169" t="e">
        <f t="shared" si="141"/>
        <v>#N/A</v>
      </c>
      <c r="LD80" s="169" t="e">
        <f t="shared" si="141"/>
        <v>#N/A</v>
      </c>
      <c r="LE80" s="169" t="e">
        <f t="shared" si="141"/>
        <v>#N/A</v>
      </c>
      <c r="LF80" s="169" t="e">
        <f t="shared" si="141"/>
        <v>#N/A</v>
      </c>
      <c r="LG80" s="169" t="e">
        <f t="shared" si="141"/>
        <v>#N/A</v>
      </c>
      <c r="LH80" s="169" t="e">
        <f t="shared" si="141"/>
        <v>#N/A</v>
      </c>
      <c r="LI80" s="169" t="e">
        <f t="shared" si="141"/>
        <v>#N/A</v>
      </c>
      <c r="LJ80" s="169" t="e">
        <f t="shared" si="141"/>
        <v>#N/A</v>
      </c>
      <c r="LK80" s="169" t="e">
        <f t="shared" si="141"/>
        <v>#N/A</v>
      </c>
      <c r="LL80" s="169" t="e">
        <f t="shared" si="141"/>
        <v>#N/A</v>
      </c>
      <c r="LM80" s="169" t="e">
        <f t="shared" si="141"/>
        <v>#N/A</v>
      </c>
      <c r="LN80" s="169" t="e">
        <f t="shared" si="141"/>
        <v>#N/A</v>
      </c>
      <c r="LO80" s="169" t="e">
        <f t="shared" si="151"/>
        <v>#N/A</v>
      </c>
      <c r="LP80" s="169" t="e">
        <f t="shared" si="151"/>
        <v>#N/A</v>
      </c>
      <c r="LQ80" s="169" t="e">
        <f t="shared" si="152"/>
        <v>#N/A</v>
      </c>
      <c r="LR80" s="169" t="e">
        <f t="shared" si="152"/>
        <v>#N/A</v>
      </c>
      <c r="LS80" s="169" t="e">
        <f t="shared" si="152"/>
        <v>#N/A</v>
      </c>
      <c r="LT80" s="169" t="e">
        <f t="shared" si="152"/>
        <v>#N/A</v>
      </c>
      <c r="LU80" s="169" t="e">
        <f t="shared" si="152"/>
        <v>#N/A</v>
      </c>
      <c r="LV80" s="169" t="e">
        <f t="shared" si="152"/>
        <v>#N/A</v>
      </c>
      <c r="LW80" s="169" t="e">
        <f t="shared" si="152"/>
        <v>#N/A</v>
      </c>
      <c r="LX80" s="169" t="e">
        <f t="shared" si="152"/>
        <v>#N/A</v>
      </c>
      <c r="LY80" s="169" t="e">
        <f t="shared" si="152"/>
        <v>#N/A</v>
      </c>
      <c r="LZ80" s="169" t="e">
        <f t="shared" si="152"/>
        <v>#N/A</v>
      </c>
      <c r="MA80" s="169" t="e">
        <f t="shared" si="152"/>
        <v>#N/A</v>
      </c>
      <c r="MB80" s="169" t="e">
        <f t="shared" si="152"/>
        <v>#N/A</v>
      </c>
      <c r="MC80" s="169" t="e">
        <f t="shared" si="152"/>
        <v>#N/A</v>
      </c>
      <c r="MD80" s="169" t="e">
        <f t="shared" si="152"/>
        <v>#N/A</v>
      </c>
      <c r="ME80" s="169" t="e">
        <f t="shared" si="152"/>
        <v>#N/A</v>
      </c>
      <c r="MF80" s="169" t="e">
        <f t="shared" si="142"/>
        <v>#N/A</v>
      </c>
      <c r="MG80" s="169" t="e">
        <f t="shared" si="142"/>
        <v>#N/A</v>
      </c>
      <c r="MH80" s="169" t="e">
        <f t="shared" si="142"/>
        <v>#N/A</v>
      </c>
      <c r="MI80" s="169" t="e">
        <f t="shared" si="142"/>
        <v>#N/A</v>
      </c>
      <c r="MJ80" s="169" t="e">
        <f t="shared" si="142"/>
        <v>#N/A</v>
      </c>
      <c r="MK80" s="169" t="e">
        <f t="shared" si="142"/>
        <v>#N/A</v>
      </c>
      <c r="ML80" s="169" t="e">
        <f t="shared" si="142"/>
        <v>#N/A</v>
      </c>
      <c r="MM80" s="169" t="e">
        <f t="shared" si="142"/>
        <v>#N/A</v>
      </c>
      <c r="MN80" s="169" t="e">
        <f t="shared" si="142"/>
        <v>#N/A</v>
      </c>
      <c r="MO80" s="169" t="e">
        <f t="shared" si="142"/>
        <v>#N/A</v>
      </c>
      <c r="MP80" s="169" t="e">
        <f t="shared" si="142"/>
        <v>#N/A</v>
      </c>
      <c r="MQ80" s="169" t="e">
        <f t="shared" si="142"/>
        <v>#N/A</v>
      </c>
      <c r="MR80" s="169" t="e">
        <f t="shared" si="142"/>
        <v>#N/A</v>
      </c>
      <c r="MS80" s="169" t="e">
        <f t="shared" si="142"/>
        <v>#N/A</v>
      </c>
      <c r="MT80" s="169" t="e">
        <f t="shared" si="142"/>
        <v>#N/A</v>
      </c>
      <c r="MU80" s="169" t="e">
        <f t="shared" si="142"/>
        <v>#N/A</v>
      </c>
      <c r="MV80" s="169" t="e">
        <f t="shared" si="153"/>
        <v>#N/A</v>
      </c>
      <c r="MW80" s="169" t="e">
        <f t="shared" si="153"/>
        <v>#N/A</v>
      </c>
      <c r="MX80" s="169" t="e">
        <f t="shared" si="153"/>
        <v>#N/A</v>
      </c>
      <c r="MY80" s="169" t="e">
        <f t="shared" si="153"/>
        <v>#N/A</v>
      </c>
      <c r="MZ80" s="169" t="e">
        <f t="shared" si="153"/>
        <v>#N/A</v>
      </c>
      <c r="NA80" s="169" t="e">
        <f t="shared" si="153"/>
        <v>#N/A</v>
      </c>
      <c r="NB80" s="169" t="e">
        <f t="shared" si="153"/>
        <v>#N/A</v>
      </c>
      <c r="NC80" s="169" t="e">
        <f t="shared" si="153"/>
        <v>#N/A</v>
      </c>
      <c r="ND80" s="169" t="e">
        <f t="shared" si="153"/>
        <v>#N/A</v>
      </c>
      <c r="NE80" s="169" t="e">
        <f t="shared" si="153"/>
        <v>#N/A</v>
      </c>
      <c r="NF80" s="169" t="e">
        <f t="shared" si="153"/>
        <v>#N/A</v>
      </c>
      <c r="NG80" s="169" t="e">
        <f t="shared" si="153"/>
        <v>#N/A</v>
      </c>
      <c r="NH80" s="169" t="e">
        <f t="shared" si="153"/>
        <v>#N/A</v>
      </c>
      <c r="NI80" s="169" t="e">
        <f t="shared" si="153"/>
        <v>#N/A</v>
      </c>
      <c r="NJ80" s="169" t="e">
        <f t="shared" si="153"/>
        <v>#N/A</v>
      </c>
      <c r="NK80" s="169" t="e">
        <f t="shared" si="153"/>
        <v>#N/A</v>
      </c>
      <c r="NL80" s="169" t="e">
        <f t="shared" si="143"/>
        <v>#N/A</v>
      </c>
      <c r="NM80" s="169" t="e">
        <f t="shared" si="143"/>
        <v>#N/A</v>
      </c>
      <c r="NN80" s="169" t="e">
        <f t="shared" si="143"/>
        <v>#N/A</v>
      </c>
      <c r="NO80" s="169" t="e">
        <f t="shared" si="143"/>
        <v>#N/A</v>
      </c>
      <c r="NP80" s="169" t="e">
        <f t="shared" si="143"/>
        <v>#N/A</v>
      </c>
      <c r="NQ80" s="169" t="e">
        <f t="shared" si="143"/>
        <v>#N/A</v>
      </c>
      <c r="NR80" s="169" t="e">
        <f t="shared" si="143"/>
        <v>#N/A</v>
      </c>
      <c r="NS80" s="169" t="e">
        <f t="shared" si="143"/>
        <v>#N/A</v>
      </c>
      <c r="NT80" s="169" t="e">
        <f t="shared" si="143"/>
        <v>#N/A</v>
      </c>
      <c r="NU80" s="169" t="e">
        <f t="shared" si="143"/>
        <v>#N/A</v>
      </c>
      <c r="NV80" s="169" t="e">
        <f t="shared" si="143"/>
        <v>#N/A</v>
      </c>
      <c r="NW80" s="169" t="e">
        <f t="shared" si="143"/>
        <v>#N/A</v>
      </c>
      <c r="NX80" s="169" t="e">
        <f t="shared" si="143"/>
        <v>#N/A</v>
      </c>
      <c r="NY80" s="169" t="e">
        <f t="shared" si="143"/>
        <v>#N/A</v>
      </c>
      <c r="NZ80" s="169" t="e">
        <f t="shared" si="143"/>
        <v>#N/A</v>
      </c>
      <c r="OA80" s="169" t="e">
        <f t="shared" si="154"/>
        <v>#N/A</v>
      </c>
      <c r="OB80" s="169" t="e">
        <f t="shared" si="154"/>
        <v>#N/A</v>
      </c>
      <c r="OC80" s="169" t="e">
        <f t="shared" si="155"/>
        <v>#N/A</v>
      </c>
      <c r="OD80" s="169" t="e">
        <f t="shared" si="155"/>
        <v>#N/A</v>
      </c>
      <c r="OE80" s="169" t="e">
        <f t="shared" si="155"/>
        <v>#N/A</v>
      </c>
      <c r="OF80" s="169" t="e">
        <f t="shared" si="155"/>
        <v>#N/A</v>
      </c>
      <c r="OG80" s="169" t="e">
        <f t="shared" si="155"/>
        <v>#N/A</v>
      </c>
      <c r="OH80" s="169" t="e">
        <f t="shared" si="155"/>
        <v>#N/A</v>
      </c>
      <c r="OI80" s="169" t="e">
        <f t="shared" si="155"/>
        <v>#N/A</v>
      </c>
      <c r="OJ80" s="169" t="e">
        <f t="shared" si="155"/>
        <v>#N/A</v>
      </c>
      <c r="OK80" s="169" t="e">
        <f t="shared" si="155"/>
        <v>#N/A</v>
      </c>
      <c r="OL80" s="169" t="e">
        <f t="shared" si="155"/>
        <v>#N/A</v>
      </c>
      <c r="OM80" s="169" t="e">
        <f t="shared" si="155"/>
        <v>#N/A</v>
      </c>
      <c r="ON80" s="169" t="e">
        <f t="shared" si="155"/>
        <v>#N/A</v>
      </c>
      <c r="OO80" s="169" t="e">
        <f t="shared" si="155"/>
        <v>#N/A</v>
      </c>
      <c r="OP80" s="169" t="e">
        <f t="shared" si="155"/>
        <v>#N/A</v>
      </c>
      <c r="OQ80" s="169" t="e">
        <f t="shared" si="155"/>
        <v>#N/A</v>
      </c>
      <c r="OR80" s="169" t="e">
        <f t="shared" si="144"/>
        <v>#N/A</v>
      </c>
      <c r="OS80" s="169" t="e">
        <f t="shared" si="144"/>
        <v>#N/A</v>
      </c>
      <c r="OT80" s="169" t="e">
        <f t="shared" si="144"/>
        <v>#N/A</v>
      </c>
      <c r="OU80" s="169" t="e">
        <f t="shared" si="144"/>
        <v>#N/A</v>
      </c>
      <c r="OV80" s="169" t="e">
        <f t="shared" si="144"/>
        <v>#N/A</v>
      </c>
      <c r="OW80" s="169" t="e">
        <f t="shared" si="144"/>
        <v>#N/A</v>
      </c>
      <c r="OX80" s="169" t="e">
        <f t="shared" si="144"/>
        <v>#N/A</v>
      </c>
      <c r="OY80" s="169" t="e">
        <f t="shared" si="144"/>
        <v>#N/A</v>
      </c>
      <c r="OZ80" s="169" t="e">
        <f t="shared" si="144"/>
        <v>#N/A</v>
      </c>
      <c r="PA80" s="169" t="e">
        <f t="shared" si="144"/>
        <v>#N/A</v>
      </c>
      <c r="PB80" s="169" t="e">
        <f t="shared" si="144"/>
        <v>#N/A</v>
      </c>
      <c r="PC80" s="169" t="e">
        <f t="shared" si="144"/>
        <v>#N/A</v>
      </c>
      <c r="PD80" s="169" t="e">
        <f t="shared" si="144"/>
        <v>#N/A</v>
      </c>
      <c r="PE80" s="169" t="e">
        <f t="shared" si="144"/>
        <v>#N/A</v>
      </c>
      <c r="PF80" s="169" t="e">
        <f t="shared" si="144"/>
        <v>#N/A</v>
      </c>
      <c r="PG80" s="169" t="e">
        <f t="shared" si="144"/>
        <v>#N/A</v>
      </c>
      <c r="PH80" s="169" t="e">
        <f t="shared" si="156"/>
        <v>#N/A</v>
      </c>
      <c r="PI80" s="169" t="e">
        <f t="shared" si="156"/>
        <v>#N/A</v>
      </c>
      <c r="PJ80" s="169" t="e">
        <f t="shared" si="156"/>
        <v>#N/A</v>
      </c>
      <c r="PK80" s="169" t="e">
        <f t="shared" si="156"/>
        <v>#N/A</v>
      </c>
      <c r="PL80" s="169" t="e">
        <f t="shared" si="156"/>
        <v>#N/A</v>
      </c>
      <c r="PM80" s="169" t="e">
        <f t="shared" si="156"/>
        <v>#N/A</v>
      </c>
      <c r="PN80" s="169" t="e">
        <f t="shared" si="156"/>
        <v>#N/A</v>
      </c>
      <c r="PO80" s="169" t="e">
        <f t="shared" si="156"/>
        <v>#N/A</v>
      </c>
    </row>
    <row r="81" spans="1:431" hidden="1" x14ac:dyDescent="0.75">
      <c r="A81" s="390"/>
      <c r="B81" s="396" t="str">
        <f>IF($R81="","",ROUND(_xlfn.NORM.INV(ABS(VLOOKUP($T$1,VLookups!$A$43:$B$44,2,FALSE)-B$2),$N81,$R81),0))</f>
        <v/>
      </c>
      <c r="C81" s="403" t="str">
        <f>IF(OR(D80="",B81=""),"",WORKDAY(C80,B80,$B$109:$B$148))</f>
        <v/>
      </c>
      <c r="D81" s="404" t="str">
        <f>IFERROR(IF(B81="","",WORKDAY(C81,B81-1,$B$109:$B$148)),"")</f>
        <v/>
      </c>
      <c r="E81" s="109"/>
      <c r="F81" s="117"/>
      <c r="G81" s="122" t="str">
        <f t="shared" si="157"/>
        <v/>
      </c>
      <c r="H81" s="95"/>
      <c r="I81" s="122" t="str">
        <f t="shared" si="158"/>
        <v/>
      </c>
      <c r="J81" s="117"/>
      <c r="K81" s="110"/>
      <c r="L81" s="124" t="str">
        <f t="shared" si="145"/>
        <v/>
      </c>
      <c r="M81" s="124" t="str">
        <f t="shared" si="146"/>
        <v/>
      </c>
      <c r="N81" s="73" t="str">
        <f t="shared" si="159"/>
        <v/>
      </c>
      <c r="O81" s="23"/>
      <c r="P81" s="57"/>
      <c r="Q81" s="280"/>
      <c r="R81" s="74" t="str">
        <f>IF(AND(G81&gt;0,H81&gt;0,I81&gt;0),IF(ISBLANK(Q81),IF(ISBLANK(O81),"",(I81-G81)*VLOOKUP(O81,VLookups!$A$4:$B$13,2,FALSE)),Q81),"")</f>
        <v/>
      </c>
      <c r="S81" s="75" t="str">
        <f t="shared" si="147"/>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0"/>
        <v/>
      </c>
      <c r="AD81" s="49" t="str">
        <f t="shared" si="173"/>
        <v/>
      </c>
      <c r="AE81" s="49" t="str">
        <f t="shared" si="173"/>
        <v/>
      </c>
      <c r="AF81" s="49" t="str">
        <f t="shared" si="173"/>
        <v/>
      </c>
      <c r="AG81" s="49" t="str">
        <f t="shared" si="173"/>
        <v/>
      </c>
      <c r="AH81" s="49" t="str">
        <f t="shared" si="173"/>
        <v/>
      </c>
      <c r="AI81" s="49" t="str">
        <f t="shared" si="173"/>
        <v/>
      </c>
      <c r="AJ81" s="49" t="str">
        <f t="shared" si="173"/>
        <v/>
      </c>
      <c r="AK81" s="49" t="str">
        <f t="shared" si="173"/>
        <v/>
      </c>
      <c r="AL81" s="49" t="str">
        <f t="shared" si="173"/>
        <v/>
      </c>
      <c r="AM81" s="49" t="str">
        <f t="shared" si="173"/>
        <v/>
      </c>
      <c r="AN81" s="49" t="str">
        <f t="shared" si="173"/>
        <v/>
      </c>
      <c r="AO81" s="49" t="str">
        <f t="shared" si="173"/>
        <v/>
      </c>
      <c r="AP81" s="49" t="str">
        <f t="shared" si="173"/>
        <v/>
      </c>
      <c r="AQ81" s="49" t="str">
        <f t="shared" si="173"/>
        <v/>
      </c>
      <c r="AR81" s="49" t="str">
        <f t="shared" si="173"/>
        <v/>
      </c>
      <c r="AS81" s="49" t="str">
        <f t="shared" si="173"/>
        <v/>
      </c>
      <c r="AT81" s="49" t="str">
        <f t="shared" si="167"/>
        <v/>
      </c>
      <c r="AU81" s="49" t="str">
        <f t="shared" si="167"/>
        <v/>
      </c>
      <c r="AV81" s="49" t="str">
        <f t="shared" si="167"/>
        <v/>
      </c>
      <c r="AW81" s="49" t="str">
        <f t="shared" si="167"/>
        <v/>
      </c>
      <c r="AX81" s="49" t="str">
        <f t="shared" si="167"/>
        <v/>
      </c>
      <c r="AY81" s="49" t="str">
        <f t="shared" si="167"/>
        <v/>
      </c>
      <c r="AZ81" s="49" t="str">
        <f t="shared" si="167"/>
        <v/>
      </c>
      <c r="BA81" s="49" t="str">
        <f t="shared" si="167"/>
        <v/>
      </c>
      <c r="BB81" s="49" t="str">
        <f t="shared" si="167"/>
        <v/>
      </c>
      <c r="BC81" s="49" t="str">
        <f t="shared" si="167"/>
        <v/>
      </c>
      <c r="BD81" s="49" t="str">
        <f t="shared" si="167"/>
        <v/>
      </c>
      <c r="BE81" s="49" t="str">
        <f t="shared" si="167"/>
        <v/>
      </c>
      <c r="BF81" s="49" t="str">
        <f t="shared" si="167"/>
        <v/>
      </c>
      <c r="BG81" s="49" t="str">
        <f t="shared" si="167"/>
        <v/>
      </c>
      <c r="BH81" s="49" t="str">
        <f t="shared" si="167"/>
        <v/>
      </c>
      <c r="BI81" s="49" t="str">
        <f t="shared" si="168"/>
        <v/>
      </c>
      <c r="BJ81" s="49" t="str">
        <f t="shared" si="168"/>
        <v/>
      </c>
      <c r="BK81" s="49" t="str">
        <f t="shared" si="168"/>
        <v/>
      </c>
      <c r="BL81" s="49" t="str">
        <f t="shared" si="168"/>
        <v/>
      </c>
      <c r="BM81" s="49" t="str">
        <f t="shared" si="168"/>
        <v/>
      </c>
      <c r="BN81" s="49" t="str">
        <f t="shared" si="168"/>
        <v/>
      </c>
      <c r="BO81" s="49" t="str">
        <f t="shared" si="168"/>
        <v/>
      </c>
      <c r="BP81" s="49" t="str">
        <f t="shared" si="168"/>
        <v/>
      </c>
      <c r="BQ81" s="49" t="str">
        <f t="shared" si="168"/>
        <v/>
      </c>
      <c r="BR81" s="49" t="str">
        <f t="shared" si="168"/>
        <v/>
      </c>
      <c r="BS81" s="49" t="str">
        <f t="shared" si="168"/>
        <v/>
      </c>
      <c r="BT81" s="49" t="str">
        <f t="shared" si="168"/>
        <v/>
      </c>
      <c r="BU81" s="49" t="str">
        <f t="shared" si="168"/>
        <v/>
      </c>
      <c r="BV81" s="49" t="str">
        <f t="shared" si="168"/>
        <v/>
      </c>
      <c r="BW81" s="49" t="str">
        <f t="shared" si="168"/>
        <v/>
      </c>
      <c r="BX81" s="49" t="str">
        <f t="shared" si="168"/>
        <v/>
      </c>
      <c r="BY81" s="49" t="str">
        <f t="shared" si="164"/>
        <v/>
      </c>
      <c r="BZ81" s="49" t="str">
        <f t="shared" si="164"/>
        <v/>
      </c>
      <c r="CA81" s="49" t="str">
        <f t="shared" si="164"/>
        <v/>
      </c>
      <c r="CB81" s="49" t="str">
        <f t="shared" si="164"/>
        <v/>
      </c>
      <c r="CC81" s="49" t="str">
        <f t="shared" si="164"/>
        <v/>
      </c>
      <c r="CD81" s="49" t="str">
        <f t="shared" si="164"/>
        <v/>
      </c>
      <c r="CE81" s="49" t="str">
        <f t="shared" si="164"/>
        <v/>
      </c>
      <c r="CF81" s="49" t="str">
        <f t="shared" si="164"/>
        <v/>
      </c>
      <c r="CG81" s="49" t="str">
        <f t="shared" si="164"/>
        <v/>
      </c>
      <c r="CH81" s="49" t="str">
        <f t="shared" si="164"/>
        <v/>
      </c>
      <c r="CI81" s="49" t="str">
        <f t="shared" si="164"/>
        <v/>
      </c>
      <c r="CJ81" s="49" t="str">
        <f t="shared" si="164"/>
        <v/>
      </c>
      <c r="CK81" s="49" t="str">
        <f t="shared" si="164"/>
        <v/>
      </c>
      <c r="CL81" s="49" t="str">
        <f t="shared" si="164"/>
        <v/>
      </c>
      <c r="CM81" s="49" t="str">
        <f t="shared" si="164"/>
        <v/>
      </c>
      <c r="CN81" s="49" t="str">
        <f t="shared" si="169"/>
        <v/>
      </c>
      <c r="CO81" s="49" t="str">
        <f t="shared" si="169"/>
        <v/>
      </c>
      <c r="CP81" s="49" t="str">
        <f t="shared" si="169"/>
        <v/>
      </c>
      <c r="CQ81" s="49" t="str">
        <f t="shared" si="169"/>
        <v/>
      </c>
      <c r="CR81" s="49" t="str">
        <f t="shared" si="169"/>
        <v/>
      </c>
      <c r="CS81" s="49" t="str">
        <f t="shared" si="169"/>
        <v/>
      </c>
      <c r="CT81" s="49" t="str">
        <f t="shared" si="169"/>
        <v/>
      </c>
      <c r="CU81" s="49" t="str">
        <f t="shared" si="169"/>
        <v/>
      </c>
      <c r="CV81" s="49" t="str">
        <f t="shared" si="169"/>
        <v/>
      </c>
      <c r="CW81" s="49" t="str">
        <f t="shared" si="169"/>
        <v/>
      </c>
      <c r="CX81" s="49" t="str">
        <f t="shared" si="169"/>
        <v/>
      </c>
      <c r="CY81" s="49" t="str">
        <f t="shared" si="169"/>
        <v/>
      </c>
      <c r="CZ81" s="49" t="str">
        <f t="shared" si="169"/>
        <v/>
      </c>
      <c r="DA81" s="49" t="str">
        <f t="shared" si="169"/>
        <v/>
      </c>
      <c r="DB81" s="49" t="str">
        <f t="shared" si="169"/>
        <v/>
      </c>
      <c r="DC81" s="49" t="str">
        <f t="shared" si="169"/>
        <v/>
      </c>
      <c r="DD81" s="49" t="str">
        <f t="shared" si="165"/>
        <v/>
      </c>
      <c r="DE81" s="49" t="str">
        <f t="shared" si="165"/>
        <v/>
      </c>
      <c r="DF81" s="49" t="str">
        <f t="shared" si="165"/>
        <v/>
      </c>
      <c r="DG81" s="49" t="str">
        <f t="shared" si="165"/>
        <v/>
      </c>
      <c r="DH81" s="49" t="str">
        <f t="shared" si="165"/>
        <v/>
      </c>
      <c r="DI81" s="49" t="str">
        <f t="shared" si="165"/>
        <v/>
      </c>
      <c r="DJ81" s="49" t="str">
        <f t="shared" si="165"/>
        <v/>
      </c>
      <c r="DK81" s="49" t="str">
        <f t="shared" si="165"/>
        <v/>
      </c>
      <c r="DL81" s="49" t="str">
        <f t="shared" si="165"/>
        <v/>
      </c>
      <c r="DM81" s="49" t="str">
        <f t="shared" si="165"/>
        <v/>
      </c>
      <c r="DN81" s="49" t="str">
        <f t="shared" si="165"/>
        <v/>
      </c>
      <c r="DO81" s="49" t="str">
        <f t="shared" si="165"/>
        <v/>
      </c>
      <c r="DP81" s="49" t="str">
        <f t="shared" si="165"/>
        <v/>
      </c>
      <c r="DQ81" s="49" t="str">
        <f t="shared" si="165"/>
        <v/>
      </c>
      <c r="DR81" s="49" t="str">
        <f t="shared" si="165"/>
        <v/>
      </c>
      <c r="DS81" s="49" t="str">
        <f t="shared" si="170"/>
        <v/>
      </c>
      <c r="DT81" s="49" t="str">
        <f t="shared" si="170"/>
        <v/>
      </c>
      <c r="DU81" s="49" t="str">
        <f t="shared" si="170"/>
        <v/>
      </c>
      <c r="DV81" s="49" t="str">
        <f t="shared" si="170"/>
        <v/>
      </c>
      <c r="DW81" s="49" t="str">
        <f t="shared" si="170"/>
        <v/>
      </c>
      <c r="DX81" s="49" t="str">
        <f t="shared" si="170"/>
        <v/>
      </c>
      <c r="DY81" s="49" t="str">
        <f t="shared" si="170"/>
        <v/>
      </c>
      <c r="DZ81" s="183" t="str">
        <f t="shared" si="161"/>
        <v/>
      </c>
      <c r="EA81" s="49" t="str">
        <f t="shared" si="163"/>
        <v/>
      </c>
      <c r="EB81" s="49" t="str">
        <f t="shared" si="163"/>
        <v/>
      </c>
      <c r="EC81" s="49" t="str">
        <f t="shared" si="163"/>
        <v/>
      </c>
      <c r="ED81" s="49" t="str">
        <f t="shared" si="163"/>
        <v/>
      </c>
      <c r="EE81" s="49" t="str">
        <f t="shared" si="163"/>
        <v/>
      </c>
      <c r="EF81" s="49" t="str">
        <f t="shared" si="163"/>
        <v/>
      </c>
      <c r="EG81" s="49" t="str">
        <f t="shared" si="163"/>
        <v/>
      </c>
      <c r="EH81" s="49" t="str">
        <f t="shared" si="163"/>
        <v/>
      </c>
      <c r="EI81" s="49" t="str">
        <f t="shared" si="163"/>
        <v/>
      </c>
      <c r="EJ81" s="49" t="str">
        <f t="shared" si="163"/>
        <v/>
      </c>
      <c r="EK81" s="49" t="str">
        <f t="shared" si="163"/>
        <v/>
      </c>
      <c r="EL81" s="49" t="str">
        <f t="shared" si="163"/>
        <v/>
      </c>
      <c r="EM81" s="49" t="str">
        <f t="shared" si="163"/>
        <v/>
      </c>
      <c r="EN81" s="49" t="str">
        <f t="shared" si="163"/>
        <v/>
      </c>
      <c r="EO81" s="49" t="str">
        <f t="shared" si="163"/>
        <v/>
      </c>
      <c r="EP81" s="49" t="str">
        <f t="shared" si="162"/>
        <v/>
      </c>
      <c r="EQ81" s="49" t="str">
        <f t="shared" si="162"/>
        <v/>
      </c>
      <c r="ER81" s="49" t="str">
        <f t="shared" si="162"/>
        <v/>
      </c>
      <c r="ES81" s="49" t="str">
        <f t="shared" si="162"/>
        <v/>
      </c>
      <c r="ET81" s="49" t="str">
        <f t="shared" si="171"/>
        <v/>
      </c>
      <c r="EU81" s="49" t="str">
        <f t="shared" si="171"/>
        <v/>
      </c>
      <c r="EV81" s="49" t="str">
        <f t="shared" si="171"/>
        <v/>
      </c>
      <c r="EW81" s="49" t="str">
        <f t="shared" si="171"/>
        <v/>
      </c>
      <c r="EX81" s="49" t="str">
        <f t="shared" si="171"/>
        <v/>
      </c>
      <c r="EY81" s="49" t="str">
        <f t="shared" si="171"/>
        <v/>
      </c>
      <c r="EZ81" s="49" t="str">
        <f t="shared" si="171"/>
        <v/>
      </c>
      <c r="FA81" s="49" t="str">
        <f t="shared" si="171"/>
        <v/>
      </c>
      <c r="FB81" s="49" t="str">
        <f t="shared" si="171"/>
        <v/>
      </c>
      <c r="FC81" s="49" t="str">
        <f t="shared" si="171"/>
        <v/>
      </c>
      <c r="FD81" s="49" t="str">
        <f t="shared" si="171"/>
        <v/>
      </c>
      <c r="FE81" s="49" t="str">
        <f t="shared" si="124"/>
        <v/>
      </c>
      <c r="FF81" s="49" t="str">
        <f t="shared" si="124"/>
        <v/>
      </c>
      <c r="FG81" s="49" t="str">
        <f t="shared" si="124"/>
        <v/>
      </c>
      <c r="FH81" s="49" t="str">
        <f t="shared" si="124"/>
        <v/>
      </c>
      <c r="FI81" s="49" t="str">
        <f t="shared" si="124"/>
        <v/>
      </c>
      <c r="FJ81" s="49" t="str">
        <f t="shared" si="124"/>
        <v/>
      </c>
      <c r="FK81" s="49" t="str">
        <f t="shared" si="124"/>
        <v/>
      </c>
      <c r="FL81" s="49" t="str">
        <f t="shared" si="124"/>
        <v/>
      </c>
      <c r="FM81" s="49" t="str">
        <f t="shared" si="124"/>
        <v/>
      </c>
      <c r="FN81" s="49" t="str">
        <f t="shared" si="124"/>
        <v/>
      </c>
      <c r="FO81" s="49" t="str">
        <f t="shared" si="124"/>
        <v/>
      </c>
      <c r="FP81" s="49" t="str">
        <f t="shared" si="124"/>
        <v/>
      </c>
      <c r="FQ81" s="49" t="str">
        <f t="shared" si="124"/>
        <v/>
      </c>
      <c r="FR81" s="49" t="str">
        <f t="shared" si="124"/>
        <v/>
      </c>
      <c r="FS81" s="49" t="str">
        <f t="shared" si="124"/>
        <v/>
      </c>
      <c r="FT81" s="49" t="str">
        <f t="shared" si="124"/>
        <v/>
      </c>
      <c r="FU81" s="49" t="str">
        <f t="shared" si="172"/>
        <v/>
      </c>
      <c r="FV81" s="49" t="str">
        <f t="shared" si="148"/>
        <v/>
      </c>
      <c r="FW81" s="49" t="str">
        <f t="shared" si="148"/>
        <v/>
      </c>
      <c r="FX81" s="49" t="str">
        <f t="shared" si="148"/>
        <v/>
      </c>
      <c r="FY81" s="49" t="str">
        <f t="shared" si="148"/>
        <v/>
      </c>
      <c r="FZ81" s="49" t="str">
        <f t="shared" si="148"/>
        <v/>
      </c>
      <c r="GA81" s="49" t="str">
        <f t="shared" si="148"/>
        <v/>
      </c>
      <c r="GB81" s="49" t="str">
        <f t="shared" si="148"/>
        <v/>
      </c>
      <c r="GC81" s="49" t="str">
        <f t="shared" si="135"/>
        <v/>
      </c>
      <c r="GD81" s="49" t="str">
        <f t="shared" si="135"/>
        <v/>
      </c>
      <c r="GE81" s="49" t="str">
        <f t="shared" si="135"/>
        <v/>
      </c>
      <c r="GF81" s="49" t="str">
        <f t="shared" si="135"/>
        <v/>
      </c>
      <c r="GG81" s="49" t="str">
        <f t="shared" si="135"/>
        <v/>
      </c>
      <c r="GH81" s="49" t="str">
        <f t="shared" si="135"/>
        <v/>
      </c>
      <c r="GI81" s="49" t="str">
        <f t="shared" si="135"/>
        <v/>
      </c>
      <c r="GJ81" s="49" t="str">
        <f t="shared" si="135"/>
        <v/>
      </c>
      <c r="GK81" s="49" t="str">
        <f t="shared" si="135"/>
        <v/>
      </c>
      <c r="GL81" s="49" t="str">
        <f t="shared" si="135"/>
        <v/>
      </c>
      <c r="GM81" s="49" t="str">
        <f t="shared" si="135"/>
        <v/>
      </c>
      <c r="GN81" s="49" t="str">
        <f t="shared" si="135"/>
        <v/>
      </c>
      <c r="GO81" s="49" t="str">
        <f t="shared" si="135"/>
        <v/>
      </c>
      <c r="GP81" s="49" t="str">
        <f t="shared" si="135"/>
        <v/>
      </c>
      <c r="GQ81" s="49" t="str">
        <f t="shared" si="135"/>
        <v/>
      </c>
      <c r="GR81" s="49" t="str">
        <f t="shared" si="135"/>
        <v/>
      </c>
      <c r="GS81" s="49" t="str">
        <f t="shared" si="136"/>
        <v/>
      </c>
      <c r="GT81" s="49" t="str">
        <f t="shared" si="136"/>
        <v/>
      </c>
      <c r="GU81" s="49" t="str">
        <f t="shared" si="136"/>
        <v/>
      </c>
      <c r="GV81" s="49" t="str">
        <f t="shared" si="136"/>
        <v/>
      </c>
      <c r="GW81" s="49" t="str">
        <f t="shared" si="136"/>
        <v/>
      </c>
      <c r="GX81" s="49" t="str">
        <f t="shared" si="136"/>
        <v/>
      </c>
      <c r="GY81" s="49" t="str">
        <f t="shared" si="136"/>
        <v/>
      </c>
      <c r="GZ81" s="49" t="str">
        <f t="shared" si="136"/>
        <v/>
      </c>
      <c r="HA81" s="49" t="str">
        <f t="shared" si="136"/>
        <v/>
      </c>
      <c r="HB81" s="49" t="str">
        <f t="shared" si="136"/>
        <v/>
      </c>
      <c r="HC81" s="49" t="str">
        <f t="shared" si="136"/>
        <v/>
      </c>
      <c r="HD81" s="49" t="str">
        <f t="shared" si="136"/>
        <v/>
      </c>
      <c r="HE81" s="49" t="str">
        <f t="shared" si="136"/>
        <v/>
      </c>
      <c r="HF81" s="49" t="str">
        <f t="shared" si="136"/>
        <v/>
      </c>
      <c r="HG81" s="49" t="str">
        <f t="shared" si="136"/>
        <v/>
      </c>
      <c r="HH81" s="49" t="str">
        <f t="shared" si="136"/>
        <v/>
      </c>
      <c r="HI81" s="49" t="str">
        <f t="shared" si="137"/>
        <v/>
      </c>
      <c r="HJ81" s="49" t="str">
        <f t="shared" si="137"/>
        <v/>
      </c>
      <c r="HK81" s="49" t="str">
        <f t="shared" si="137"/>
        <v/>
      </c>
      <c r="HL81" s="49" t="str">
        <f t="shared" si="137"/>
        <v/>
      </c>
      <c r="HM81" s="49" t="str">
        <f t="shared" si="107"/>
        <v/>
      </c>
      <c r="HN81" s="49" t="str">
        <f t="shared" si="107"/>
        <v/>
      </c>
      <c r="HO81" s="49" t="str">
        <f t="shared" si="107"/>
        <v/>
      </c>
      <c r="HP81" s="49" t="str">
        <f t="shared" si="75"/>
        <v/>
      </c>
      <c r="HQ81" s="49" t="str">
        <f t="shared" si="75"/>
        <v/>
      </c>
      <c r="HR81" s="49" t="str">
        <f t="shared" si="44"/>
        <v/>
      </c>
      <c r="HS81" s="49" t="str">
        <f t="shared" si="44"/>
        <v/>
      </c>
      <c r="HT81" s="49" t="str">
        <f t="shared" si="44"/>
        <v/>
      </c>
      <c r="HU81" s="49" t="str">
        <f t="shared" si="44"/>
        <v/>
      </c>
      <c r="HV81" s="49" t="str">
        <f t="shared" si="138"/>
        <v/>
      </c>
      <c r="HW81" s="169" t="e">
        <f t="shared" si="175"/>
        <v>#N/A</v>
      </c>
      <c r="HX81" s="169" t="e">
        <f t="shared" si="175"/>
        <v>#N/A</v>
      </c>
      <c r="HY81" s="169" t="e">
        <f t="shared" si="175"/>
        <v>#N/A</v>
      </c>
      <c r="HZ81" s="169" t="e">
        <f t="shared" si="175"/>
        <v>#N/A</v>
      </c>
      <c r="IA81" s="169" t="e">
        <f t="shared" si="174"/>
        <v>#N/A</v>
      </c>
      <c r="IB81" s="169" t="e">
        <f t="shared" si="174"/>
        <v>#N/A</v>
      </c>
      <c r="IC81" s="169" t="e">
        <f t="shared" si="174"/>
        <v>#N/A</v>
      </c>
      <c r="ID81" s="169" t="e">
        <f t="shared" si="174"/>
        <v>#N/A</v>
      </c>
      <c r="IE81" s="169" t="e">
        <f t="shared" si="174"/>
        <v>#N/A</v>
      </c>
      <c r="IF81" s="169" t="e">
        <f t="shared" si="174"/>
        <v>#N/A</v>
      </c>
      <c r="IG81" s="169" t="e">
        <f t="shared" si="174"/>
        <v>#N/A</v>
      </c>
      <c r="IH81" s="169" t="e">
        <f t="shared" si="174"/>
        <v>#N/A</v>
      </c>
      <c r="II81" s="169" t="e">
        <f t="shared" si="174"/>
        <v>#N/A</v>
      </c>
      <c r="IJ81" s="169" t="e">
        <f t="shared" si="174"/>
        <v>#N/A</v>
      </c>
      <c r="IK81" s="169" t="e">
        <f t="shared" si="174"/>
        <v>#N/A</v>
      </c>
      <c r="IL81" s="169" t="e">
        <f t="shared" si="174"/>
        <v>#N/A</v>
      </c>
      <c r="IM81" s="169" t="e">
        <f t="shared" si="174"/>
        <v>#N/A</v>
      </c>
      <c r="IN81" s="169" t="e">
        <f t="shared" si="174"/>
        <v>#N/A</v>
      </c>
      <c r="IO81" s="169" t="e">
        <f t="shared" si="174"/>
        <v>#N/A</v>
      </c>
      <c r="IP81" s="169" t="e">
        <f t="shared" si="139"/>
        <v>#N/A</v>
      </c>
      <c r="IQ81" s="169" t="e">
        <f t="shared" si="139"/>
        <v>#N/A</v>
      </c>
      <c r="IR81" s="169" t="e">
        <f t="shared" si="139"/>
        <v>#N/A</v>
      </c>
      <c r="IS81" s="169" t="e">
        <f t="shared" si="139"/>
        <v>#N/A</v>
      </c>
      <c r="IT81" s="169" t="e">
        <f t="shared" si="139"/>
        <v>#N/A</v>
      </c>
      <c r="IU81" s="169" t="e">
        <f t="shared" si="139"/>
        <v>#N/A</v>
      </c>
      <c r="IV81" s="169" t="e">
        <f t="shared" si="139"/>
        <v>#N/A</v>
      </c>
      <c r="IW81" s="169" t="e">
        <f t="shared" si="139"/>
        <v>#N/A</v>
      </c>
      <c r="IX81" s="169" t="e">
        <f t="shared" si="139"/>
        <v>#N/A</v>
      </c>
      <c r="IY81" s="169" t="e">
        <f t="shared" si="139"/>
        <v>#N/A</v>
      </c>
      <c r="IZ81" s="169" t="e">
        <f t="shared" si="139"/>
        <v>#N/A</v>
      </c>
      <c r="JA81" s="169" t="e">
        <f t="shared" si="139"/>
        <v>#N/A</v>
      </c>
      <c r="JB81" s="169" t="e">
        <f t="shared" si="139"/>
        <v>#N/A</v>
      </c>
      <c r="JC81" s="169" t="e">
        <f t="shared" si="139"/>
        <v>#N/A</v>
      </c>
      <c r="JD81" s="169" t="e">
        <f t="shared" si="139"/>
        <v>#N/A</v>
      </c>
      <c r="JE81" s="169" t="e">
        <f t="shared" si="149"/>
        <v>#N/A</v>
      </c>
      <c r="JF81" s="169" t="e">
        <f t="shared" si="149"/>
        <v>#N/A</v>
      </c>
      <c r="JG81" s="169" t="e">
        <f t="shared" si="149"/>
        <v>#N/A</v>
      </c>
      <c r="JH81" s="169" t="e">
        <f t="shared" si="149"/>
        <v>#N/A</v>
      </c>
      <c r="JI81" s="169" t="e">
        <f t="shared" si="149"/>
        <v>#N/A</v>
      </c>
      <c r="JJ81" s="169" t="e">
        <f t="shared" si="149"/>
        <v>#N/A</v>
      </c>
      <c r="JK81" s="169" t="e">
        <f t="shared" si="149"/>
        <v>#N/A</v>
      </c>
      <c r="JL81" s="169" t="e">
        <f t="shared" si="149"/>
        <v>#N/A</v>
      </c>
      <c r="JM81" s="169" t="e">
        <f t="shared" si="149"/>
        <v>#N/A</v>
      </c>
      <c r="JN81" s="169" t="e">
        <f t="shared" si="149"/>
        <v>#N/A</v>
      </c>
      <c r="JO81" s="169" t="e">
        <f t="shared" si="149"/>
        <v>#N/A</v>
      </c>
      <c r="JP81" s="169" t="e">
        <f t="shared" si="149"/>
        <v>#N/A</v>
      </c>
      <c r="JQ81" s="169" t="e">
        <f t="shared" si="149"/>
        <v>#N/A</v>
      </c>
      <c r="JR81" s="169" t="e">
        <f t="shared" si="149"/>
        <v>#N/A</v>
      </c>
      <c r="JS81" s="169" t="e">
        <f t="shared" si="149"/>
        <v>#N/A</v>
      </c>
      <c r="JT81" s="169" t="e">
        <f t="shared" si="140"/>
        <v>#N/A</v>
      </c>
      <c r="JU81" s="169" t="e">
        <f t="shared" si="140"/>
        <v>#N/A</v>
      </c>
      <c r="JV81" s="169" t="e">
        <f t="shared" si="140"/>
        <v>#N/A</v>
      </c>
      <c r="JW81" s="169" t="e">
        <f t="shared" si="140"/>
        <v>#N/A</v>
      </c>
      <c r="JX81" s="169" t="e">
        <f t="shared" si="140"/>
        <v>#N/A</v>
      </c>
      <c r="JY81" s="169" t="e">
        <f t="shared" si="140"/>
        <v>#N/A</v>
      </c>
      <c r="JZ81" s="169" t="e">
        <f t="shared" si="140"/>
        <v>#N/A</v>
      </c>
      <c r="KA81" s="169" t="e">
        <f t="shared" si="140"/>
        <v>#N/A</v>
      </c>
      <c r="KB81" s="169" t="e">
        <f t="shared" si="140"/>
        <v>#N/A</v>
      </c>
      <c r="KC81" s="169" t="e">
        <f t="shared" si="140"/>
        <v>#N/A</v>
      </c>
      <c r="KD81" s="169" t="e">
        <f t="shared" si="140"/>
        <v>#N/A</v>
      </c>
      <c r="KE81" s="169" t="e">
        <f t="shared" si="140"/>
        <v>#N/A</v>
      </c>
      <c r="KF81" s="169" t="e">
        <f t="shared" si="140"/>
        <v>#N/A</v>
      </c>
      <c r="KG81" s="169" t="e">
        <f t="shared" si="140"/>
        <v>#N/A</v>
      </c>
      <c r="KH81" s="169" t="e">
        <f t="shared" si="140"/>
        <v>#N/A</v>
      </c>
      <c r="KI81" s="169" t="e">
        <f t="shared" si="140"/>
        <v>#N/A</v>
      </c>
      <c r="KJ81" s="169" t="e">
        <f t="shared" si="150"/>
        <v>#N/A</v>
      </c>
      <c r="KK81" s="169" t="e">
        <f t="shared" si="150"/>
        <v>#N/A</v>
      </c>
      <c r="KL81" s="169" t="e">
        <f t="shared" si="150"/>
        <v>#N/A</v>
      </c>
      <c r="KM81" s="169" t="e">
        <f t="shared" si="150"/>
        <v>#N/A</v>
      </c>
      <c r="KN81" s="169" t="e">
        <f t="shared" si="150"/>
        <v>#N/A</v>
      </c>
      <c r="KO81" s="169" t="e">
        <f t="shared" si="150"/>
        <v>#N/A</v>
      </c>
      <c r="KP81" s="169" t="e">
        <f t="shared" si="150"/>
        <v>#N/A</v>
      </c>
      <c r="KQ81" s="169" t="e">
        <f t="shared" si="150"/>
        <v>#N/A</v>
      </c>
      <c r="KR81" s="169" t="e">
        <f t="shared" si="150"/>
        <v>#N/A</v>
      </c>
      <c r="KS81" s="169" t="e">
        <f t="shared" si="150"/>
        <v>#N/A</v>
      </c>
      <c r="KT81" s="169" t="e">
        <f t="shared" si="150"/>
        <v>#N/A</v>
      </c>
      <c r="KU81" s="169" t="e">
        <f t="shared" si="150"/>
        <v>#N/A</v>
      </c>
      <c r="KV81" s="169" t="e">
        <f t="shared" si="150"/>
        <v>#N/A</v>
      </c>
      <c r="KW81" s="169" t="e">
        <f t="shared" si="150"/>
        <v>#N/A</v>
      </c>
      <c r="KX81" s="169" t="e">
        <f t="shared" si="150"/>
        <v>#N/A</v>
      </c>
      <c r="KY81" s="169" t="e">
        <f t="shared" si="150"/>
        <v>#N/A</v>
      </c>
      <c r="KZ81" s="169" t="e">
        <f t="shared" si="141"/>
        <v>#N/A</v>
      </c>
      <c r="LA81" s="169" t="e">
        <f t="shared" si="141"/>
        <v>#N/A</v>
      </c>
      <c r="LB81" s="169" t="e">
        <f t="shared" si="141"/>
        <v>#N/A</v>
      </c>
      <c r="LC81" s="169" t="e">
        <f t="shared" si="141"/>
        <v>#N/A</v>
      </c>
      <c r="LD81" s="169" t="e">
        <f t="shared" si="141"/>
        <v>#N/A</v>
      </c>
      <c r="LE81" s="169" t="e">
        <f t="shared" si="141"/>
        <v>#N/A</v>
      </c>
      <c r="LF81" s="169" t="e">
        <f t="shared" si="141"/>
        <v>#N/A</v>
      </c>
      <c r="LG81" s="169" t="e">
        <f t="shared" si="141"/>
        <v>#N/A</v>
      </c>
      <c r="LH81" s="169" t="e">
        <f t="shared" si="141"/>
        <v>#N/A</v>
      </c>
      <c r="LI81" s="169" t="e">
        <f t="shared" si="141"/>
        <v>#N/A</v>
      </c>
      <c r="LJ81" s="169" t="e">
        <f t="shared" si="141"/>
        <v>#N/A</v>
      </c>
      <c r="LK81" s="169" t="e">
        <f t="shared" si="141"/>
        <v>#N/A</v>
      </c>
      <c r="LL81" s="169" t="e">
        <f t="shared" si="141"/>
        <v>#N/A</v>
      </c>
      <c r="LM81" s="169" t="e">
        <f t="shared" si="141"/>
        <v>#N/A</v>
      </c>
      <c r="LN81" s="169" t="e">
        <f t="shared" si="141"/>
        <v>#N/A</v>
      </c>
      <c r="LO81" s="169" t="e">
        <f t="shared" si="151"/>
        <v>#N/A</v>
      </c>
      <c r="LP81" s="169" t="e">
        <f t="shared" si="151"/>
        <v>#N/A</v>
      </c>
      <c r="LQ81" s="169" t="e">
        <f t="shared" si="152"/>
        <v>#N/A</v>
      </c>
      <c r="LR81" s="169" t="e">
        <f t="shared" si="152"/>
        <v>#N/A</v>
      </c>
      <c r="LS81" s="169" t="e">
        <f t="shared" si="152"/>
        <v>#N/A</v>
      </c>
      <c r="LT81" s="169" t="e">
        <f t="shared" si="152"/>
        <v>#N/A</v>
      </c>
      <c r="LU81" s="169" t="e">
        <f t="shared" si="152"/>
        <v>#N/A</v>
      </c>
      <c r="LV81" s="169" t="e">
        <f t="shared" si="152"/>
        <v>#N/A</v>
      </c>
      <c r="LW81" s="169" t="e">
        <f t="shared" si="152"/>
        <v>#N/A</v>
      </c>
      <c r="LX81" s="169" t="e">
        <f t="shared" si="152"/>
        <v>#N/A</v>
      </c>
      <c r="LY81" s="169" t="e">
        <f t="shared" si="152"/>
        <v>#N/A</v>
      </c>
      <c r="LZ81" s="169" t="e">
        <f t="shared" si="152"/>
        <v>#N/A</v>
      </c>
      <c r="MA81" s="169" t="e">
        <f t="shared" si="152"/>
        <v>#N/A</v>
      </c>
      <c r="MB81" s="169" t="e">
        <f t="shared" si="152"/>
        <v>#N/A</v>
      </c>
      <c r="MC81" s="169" t="e">
        <f t="shared" si="152"/>
        <v>#N/A</v>
      </c>
      <c r="MD81" s="169" t="e">
        <f t="shared" si="152"/>
        <v>#N/A</v>
      </c>
      <c r="ME81" s="169" t="e">
        <f t="shared" si="152"/>
        <v>#N/A</v>
      </c>
      <c r="MF81" s="169" t="e">
        <f t="shared" si="142"/>
        <v>#N/A</v>
      </c>
      <c r="MG81" s="169" t="e">
        <f t="shared" si="142"/>
        <v>#N/A</v>
      </c>
      <c r="MH81" s="169" t="e">
        <f t="shared" si="142"/>
        <v>#N/A</v>
      </c>
      <c r="MI81" s="169" t="e">
        <f t="shared" si="142"/>
        <v>#N/A</v>
      </c>
      <c r="MJ81" s="169" t="e">
        <f t="shared" si="142"/>
        <v>#N/A</v>
      </c>
      <c r="MK81" s="169" t="e">
        <f t="shared" si="142"/>
        <v>#N/A</v>
      </c>
      <c r="ML81" s="169" t="e">
        <f t="shared" si="142"/>
        <v>#N/A</v>
      </c>
      <c r="MM81" s="169" t="e">
        <f t="shared" si="142"/>
        <v>#N/A</v>
      </c>
      <c r="MN81" s="169" t="e">
        <f t="shared" si="142"/>
        <v>#N/A</v>
      </c>
      <c r="MO81" s="169" t="e">
        <f t="shared" si="142"/>
        <v>#N/A</v>
      </c>
      <c r="MP81" s="169" t="e">
        <f t="shared" si="142"/>
        <v>#N/A</v>
      </c>
      <c r="MQ81" s="169" t="e">
        <f t="shared" si="142"/>
        <v>#N/A</v>
      </c>
      <c r="MR81" s="169" t="e">
        <f t="shared" si="142"/>
        <v>#N/A</v>
      </c>
      <c r="MS81" s="169" t="e">
        <f t="shared" si="142"/>
        <v>#N/A</v>
      </c>
      <c r="MT81" s="169" t="e">
        <f t="shared" si="142"/>
        <v>#N/A</v>
      </c>
      <c r="MU81" s="169" t="e">
        <f t="shared" si="142"/>
        <v>#N/A</v>
      </c>
      <c r="MV81" s="169" t="e">
        <f t="shared" si="153"/>
        <v>#N/A</v>
      </c>
      <c r="MW81" s="169" t="e">
        <f t="shared" si="153"/>
        <v>#N/A</v>
      </c>
      <c r="MX81" s="169" t="e">
        <f t="shared" si="153"/>
        <v>#N/A</v>
      </c>
      <c r="MY81" s="169" t="e">
        <f t="shared" si="153"/>
        <v>#N/A</v>
      </c>
      <c r="MZ81" s="169" t="e">
        <f t="shared" si="153"/>
        <v>#N/A</v>
      </c>
      <c r="NA81" s="169" t="e">
        <f t="shared" si="153"/>
        <v>#N/A</v>
      </c>
      <c r="NB81" s="169" t="e">
        <f t="shared" si="153"/>
        <v>#N/A</v>
      </c>
      <c r="NC81" s="169" t="e">
        <f t="shared" si="153"/>
        <v>#N/A</v>
      </c>
      <c r="ND81" s="169" t="e">
        <f t="shared" si="153"/>
        <v>#N/A</v>
      </c>
      <c r="NE81" s="169" t="e">
        <f t="shared" si="153"/>
        <v>#N/A</v>
      </c>
      <c r="NF81" s="169" t="e">
        <f t="shared" si="153"/>
        <v>#N/A</v>
      </c>
      <c r="NG81" s="169" t="e">
        <f t="shared" si="153"/>
        <v>#N/A</v>
      </c>
      <c r="NH81" s="169" t="e">
        <f t="shared" si="153"/>
        <v>#N/A</v>
      </c>
      <c r="NI81" s="169" t="e">
        <f t="shared" si="153"/>
        <v>#N/A</v>
      </c>
      <c r="NJ81" s="169" t="e">
        <f t="shared" si="153"/>
        <v>#N/A</v>
      </c>
      <c r="NK81" s="169" t="e">
        <f t="shared" si="153"/>
        <v>#N/A</v>
      </c>
      <c r="NL81" s="169" t="e">
        <f t="shared" si="143"/>
        <v>#N/A</v>
      </c>
      <c r="NM81" s="169" t="e">
        <f t="shared" si="143"/>
        <v>#N/A</v>
      </c>
      <c r="NN81" s="169" t="e">
        <f t="shared" si="143"/>
        <v>#N/A</v>
      </c>
      <c r="NO81" s="169" t="e">
        <f t="shared" si="143"/>
        <v>#N/A</v>
      </c>
      <c r="NP81" s="169" t="e">
        <f t="shared" si="143"/>
        <v>#N/A</v>
      </c>
      <c r="NQ81" s="169" t="e">
        <f t="shared" si="143"/>
        <v>#N/A</v>
      </c>
      <c r="NR81" s="169" t="e">
        <f t="shared" si="143"/>
        <v>#N/A</v>
      </c>
      <c r="NS81" s="169" t="e">
        <f t="shared" si="143"/>
        <v>#N/A</v>
      </c>
      <c r="NT81" s="169" t="e">
        <f t="shared" si="143"/>
        <v>#N/A</v>
      </c>
      <c r="NU81" s="169" t="e">
        <f t="shared" si="143"/>
        <v>#N/A</v>
      </c>
      <c r="NV81" s="169" t="e">
        <f t="shared" si="143"/>
        <v>#N/A</v>
      </c>
      <c r="NW81" s="169" t="e">
        <f t="shared" si="143"/>
        <v>#N/A</v>
      </c>
      <c r="NX81" s="169" t="e">
        <f t="shared" si="143"/>
        <v>#N/A</v>
      </c>
      <c r="NY81" s="169" t="e">
        <f t="shared" si="143"/>
        <v>#N/A</v>
      </c>
      <c r="NZ81" s="169" t="e">
        <f t="shared" si="143"/>
        <v>#N/A</v>
      </c>
      <c r="OA81" s="169" t="e">
        <f t="shared" si="154"/>
        <v>#N/A</v>
      </c>
      <c r="OB81" s="169" t="e">
        <f t="shared" si="154"/>
        <v>#N/A</v>
      </c>
      <c r="OC81" s="169" t="e">
        <f t="shared" si="155"/>
        <v>#N/A</v>
      </c>
      <c r="OD81" s="169" t="e">
        <f t="shared" si="155"/>
        <v>#N/A</v>
      </c>
      <c r="OE81" s="169" t="e">
        <f t="shared" si="155"/>
        <v>#N/A</v>
      </c>
      <c r="OF81" s="169" t="e">
        <f t="shared" si="155"/>
        <v>#N/A</v>
      </c>
      <c r="OG81" s="169" t="e">
        <f t="shared" si="155"/>
        <v>#N/A</v>
      </c>
      <c r="OH81" s="169" t="e">
        <f t="shared" si="155"/>
        <v>#N/A</v>
      </c>
      <c r="OI81" s="169" t="e">
        <f t="shared" si="155"/>
        <v>#N/A</v>
      </c>
      <c r="OJ81" s="169" t="e">
        <f t="shared" si="155"/>
        <v>#N/A</v>
      </c>
      <c r="OK81" s="169" t="e">
        <f t="shared" si="155"/>
        <v>#N/A</v>
      </c>
      <c r="OL81" s="169" t="e">
        <f t="shared" si="155"/>
        <v>#N/A</v>
      </c>
      <c r="OM81" s="169" t="e">
        <f t="shared" si="155"/>
        <v>#N/A</v>
      </c>
      <c r="ON81" s="169" t="e">
        <f t="shared" si="155"/>
        <v>#N/A</v>
      </c>
      <c r="OO81" s="169" t="e">
        <f t="shared" si="155"/>
        <v>#N/A</v>
      </c>
      <c r="OP81" s="169" t="e">
        <f t="shared" si="155"/>
        <v>#N/A</v>
      </c>
      <c r="OQ81" s="169" t="e">
        <f t="shared" si="155"/>
        <v>#N/A</v>
      </c>
      <c r="OR81" s="169" t="e">
        <f t="shared" si="144"/>
        <v>#N/A</v>
      </c>
      <c r="OS81" s="169" t="e">
        <f t="shared" si="144"/>
        <v>#N/A</v>
      </c>
      <c r="OT81" s="169" t="e">
        <f t="shared" si="144"/>
        <v>#N/A</v>
      </c>
      <c r="OU81" s="169" t="e">
        <f t="shared" si="144"/>
        <v>#N/A</v>
      </c>
      <c r="OV81" s="169" t="e">
        <f t="shared" si="144"/>
        <v>#N/A</v>
      </c>
      <c r="OW81" s="169" t="e">
        <f t="shared" si="144"/>
        <v>#N/A</v>
      </c>
      <c r="OX81" s="169" t="e">
        <f t="shared" si="144"/>
        <v>#N/A</v>
      </c>
      <c r="OY81" s="169" t="e">
        <f t="shared" si="144"/>
        <v>#N/A</v>
      </c>
      <c r="OZ81" s="169" t="e">
        <f t="shared" si="144"/>
        <v>#N/A</v>
      </c>
      <c r="PA81" s="169" t="e">
        <f t="shared" si="144"/>
        <v>#N/A</v>
      </c>
      <c r="PB81" s="169" t="e">
        <f t="shared" si="144"/>
        <v>#N/A</v>
      </c>
      <c r="PC81" s="169" t="e">
        <f t="shared" si="144"/>
        <v>#N/A</v>
      </c>
      <c r="PD81" s="169" t="e">
        <f t="shared" si="144"/>
        <v>#N/A</v>
      </c>
      <c r="PE81" s="169" t="e">
        <f t="shared" si="144"/>
        <v>#N/A</v>
      </c>
      <c r="PF81" s="169" t="e">
        <f t="shared" si="144"/>
        <v>#N/A</v>
      </c>
      <c r="PG81" s="169" t="e">
        <f t="shared" si="144"/>
        <v>#N/A</v>
      </c>
      <c r="PH81" s="169" t="e">
        <f t="shared" si="156"/>
        <v>#N/A</v>
      </c>
      <c r="PI81" s="169" t="e">
        <f t="shared" si="156"/>
        <v>#N/A</v>
      </c>
      <c r="PJ81" s="169" t="e">
        <f t="shared" si="156"/>
        <v>#N/A</v>
      </c>
      <c r="PK81" s="169" t="e">
        <f t="shared" si="156"/>
        <v>#N/A</v>
      </c>
      <c r="PL81" s="169" t="e">
        <f t="shared" si="156"/>
        <v>#N/A</v>
      </c>
      <c r="PM81" s="169" t="e">
        <f t="shared" si="156"/>
        <v>#N/A</v>
      </c>
      <c r="PN81" s="169" t="e">
        <f t="shared" si="156"/>
        <v>#N/A</v>
      </c>
      <c r="PO81" s="169" t="e">
        <f t="shared" si="156"/>
        <v>#N/A</v>
      </c>
    </row>
    <row r="82" spans="1:431" hidden="1" x14ac:dyDescent="0.75">
      <c r="A82" s="390"/>
      <c r="B82" s="396" t="str">
        <f>IF($R82="","",ROUND(_xlfn.NORM.INV(ABS(VLOOKUP($T$1,VLookups!$A$43:$B$44,2,FALSE)-B$2),$N82,$R82),0))</f>
        <v/>
      </c>
      <c r="C82" s="403" t="str">
        <f>IF(OR(D81="",B82=""),"",WORKDAY(C81,B81,$B$109:$B$148))</f>
        <v/>
      </c>
      <c r="D82" s="404" t="str">
        <f>IFERROR(IF(B82="","",WORKDAY(C82,B82-1,$B$109:$B$148)),"")</f>
        <v/>
      </c>
      <c r="E82" s="109"/>
      <c r="F82" s="117"/>
      <c r="G82" s="122" t="str">
        <f t="shared" si="157"/>
        <v/>
      </c>
      <c r="H82" s="95"/>
      <c r="I82" s="122" t="str">
        <f t="shared" si="158"/>
        <v/>
      </c>
      <c r="J82" s="117"/>
      <c r="K82" s="110"/>
      <c r="L82" s="124" t="str">
        <f t="shared" si="145"/>
        <v/>
      </c>
      <c r="M82" s="124" t="str">
        <f t="shared" si="146"/>
        <v/>
      </c>
      <c r="N82" s="73" t="str">
        <f t="shared" si="159"/>
        <v/>
      </c>
      <c r="O82" s="23"/>
      <c r="P82" s="57"/>
      <c r="Q82" s="280"/>
      <c r="R82" s="74" t="str">
        <f>IF(AND(G82&gt;0,H82&gt;0,I82&gt;0),IF(ISBLANK(Q82),IF(ISBLANK(O82),"",(I82-G82)*VLOOKUP(O82,VLookups!$A$4:$B$13,2,FALSE)),Q82),"")</f>
        <v/>
      </c>
      <c r="S82" s="75" t="str">
        <f t="shared" si="147"/>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0"/>
        <v/>
      </c>
      <c r="AD82" s="49" t="str">
        <f t="shared" si="173"/>
        <v/>
      </c>
      <c r="AE82" s="49" t="str">
        <f t="shared" si="173"/>
        <v/>
      </c>
      <c r="AF82" s="49" t="str">
        <f t="shared" si="173"/>
        <v/>
      </c>
      <c r="AG82" s="49" t="str">
        <f t="shared" si="173"/>
        <v/>
      </c>
      <c r="AH82" s="49" t="str">
        <f t="shared" si="173"/>
        <v/>
      </c>
      <c r="AI82" s="49" t="str">
        <f t="shared" si="173"/>
        <v/>
      </c>
      <c r="AJ82" s="49" t="str">
        <f t="shared" si="173"/>
        <v/>
      </c>
      <c r="AK82" s="49" t="str">
        <f t="shared" si="173"/>
        <v/>
      </c>
      <c r="AL82" s="49" t="str">
        <f t="shared" si="173"/>
        <v/>
      </c>
      <c r="AM82" s="49" t="str">
        <f t="shared" si="173"/>
        <v/>
      </c>
      <c r="AN82" s="49" t="str">
        <f t="shared" si="173"/>
        <v/>
      </c>
      <c r="AO82" s="49" t="str">
        <f t="shared" si="173"/>
        <v/>
      </c>
      <c r="AP82" s="49" t="str">
        <f t="shared" si="173"/>
        <v/>
      </c>
      <c r="AQ82" s="49" t="str">
        <f t="shared" si="173"/>
        <v/>
      </c>
      <c r="AR82" s="49" t="str">
        <f t="shared" si="173"/>
        <v/>
      </c>
      <c r="AS82" s="49" t="str">
        <f t="shared" si="173"/>
        <v/>
      </c>
      <c r="AT82" s="49" t="str">
        <f t="shared" si="167"/>
        <v/>
      </c>
      <c r="AU82" s="49" t="str">
        <f t="shared" si="167"/>
        <v/>
      </c>
      <c r="AV82" s="49" t="str">
        <f t="shared" si="167"/>
        <v/>
      </c>
      <c r="AW82" s="49" t="str">
        <f t="shared" si="167"/>
        <v/>
      </c>
      <c r="AX82" s="49" t="str">
        <f t="shared" si="167"/>
        <v/>
      </c>
      <c r="AY82" s="49" t="str">
        <f t="shared" si="167"/>
        <v/>
      </c>
      <c r="AZ82" s="49" t="str">
        <f t="shared" si="167"/>
        <v/>
      </c>
      <c r="BA82" s="49" t="str">
        <f t="shared" si="167"/>
        <v/>
      </c>
      <c r="BB82" s="49" t="str">
        <f t="shared" si="167"/>
        <v/>
      </c>
      <c r="BC82" s="49" t="str">
        <f t="shared" si="167"/>
        <v/>
      </c>
      <c r="BD82" s="49" t="str">
        <f t="shared" si="167"/>
        <v/>
      </c>
      <c r="BE82" s="49" t="str">
        <f t="shared" si="167"/>
        <v/>
      </c>
      <c r="BF82" s="49" t="str">
        <f t="shared" si="167"/>
        <v/>
      </c>
      <c r="BG82" s="49" t="str">
        <f t="shared" si="167"/>
        <v/>
      </c>
      <c r="BH82" s="49" t="str">
        <f t="shared" si="167"/>
        <v/>
      </c>
      <c r="BI82" s="49" t="str">
        <f t="shared" si="168"/>
        <v/>
      </c>
      <c r="BJ82" s="49" t="str">
        <f t="shared" si="168"/>
        <v/>
      </c>
      <c r="BK82" s="49" t="str">
        <f t="shared" si="168"/>
        <v/>
      </c>
      <c r="BL82" s="49" t="str">
        <f t="shared" si="168"/>
        <v/>
      </c>
      <c r="BM82" s="49" t="str">
        <f t="shared" si="168"/>
        <v/>
      </c>
      <c r="BN82" s="49" t="str">
        <f t="shared" si="168"/>
        <v/>
      </c>
      <c r="BO82" s="49" t="str">
        <f t="shared" si="168"/>
        <v/>
      </c>
      <c r="BP82" s="49" t="str">
        <f t="shared" si="168"/>
        <v/>
      </c>
      <c r="BQ82" s="49" t="str">
        <f t="shared" si="168"/>
        <v/>
      </c>
      <c r="BR82" s="49" t="str">
        <f t="shared" si="168"/>
        <v/>
      </c>
      <c r="BS82" s="49" t="str">
        <f t="shared" si="168"/>
        <v/>
      </c>
      <c r="BT82" s="49" t="str">
        <f t="shared" si="168"/>
        <v/>
      </c>
      <c r="BU82" s="49" t="str">
        <f t="shared" si="168"/>
        <v/>
      </c>
      <c r="BV82" s="49" t="str">
        <f t="shared" si="168"/>
        <v/>
      </c>
      <c r="BW82" s="49" t="str">
        <f t="shared" si="168"/>
        <v/>
      </c>
      <c r="BX82" s="49" t="str">
        <f t="shared" si="168"/>
        <v/>
      </c>
      <c r="BY82" s="49" t="str">
        <f t="shared" si="164"/>
        <v/>
      </c>
      <c r="BZ82" s="49" t="str">
        <f t="shared" si="164"/>
        <v/>
      </c>
      <c r="CA82" s="49" t="str">
        <f t="shared" si="164"/>
        <v/>
      </c>
      <c r="CB82" s="49" t="str">
        <f t="shared" si="164"/>
        <v/>
      </c>
      <c r="CC82" s="49" t="str">
        <f t="shared" si="164"/>
        <v/>
      </c>
      <c r="CD82" s="49" t="str">
        <f t="shared" si="164"/>
        <v/>
      </c>
      <c r="CE82" s="49" t="str">
        <f t="shared" si="164"/>
        <v/>
      </c>
      <c r="CF82" s="49" t="str">
        <f t="shared" si="164"/>
        <v/>
      </c>
      <c r="CG82" s="49" t="str">
        <f t="shared" si="164"/>
        <v/>
      </c>
      <c r="CH82" s="49" t="str">
        <f t="shared" si="164"/>
        <v/>
      </c>
      <c r="CI82" s="49" t="str">
        <f t="shared" si="164"/>
        <v/>
      </c>
      <c r="CJ82" s="49" t="str">
        <f t="shared" si="164"/>
        <v/>
      </c>
      <c r="CK82" s="49" t="str">
        <f t="shared" si="164"/>
        <v/>
      </c>
      <c r="CL82" s="49" t="str">
        <f t="shared" si="164"/>
        <v/>
      </c>
      <c r="CM82" s="49" t="str">
        <f t="shared" si="164"/>
        <v/>
      </c>
      <c r="CN82" s="49" t="str">
        <f t="shared" si="169"/>
        <v/>
      </c>
      <c r="CO82" s="49" t="str">
        <f t="shared" si="169"/>
        <v/>
      </c>
      <c r="CP82" s="49" t="str">
        <f t="shared" si="169"/>
        <v/>
      </c>
      <c r="CQ82" s="49" t="str">
        <f t="shared" si="169"/>
        <v/>
      </c>
      <c r="CR82" s="49" t="str">
        <f t="shared" si="169"/>
        <v/>
      </c>
      <c r="CS82" s="49" t="str">
        <f t="shared" si="169"/>
        <v/>
      </c>
      <c r="CT82" s="49" t="str">
        <f t="shared" si="169"/>
        <v/>
      </c>
      <c r="CU82" s="49" t="str">
        <f t="shared" si="169"/>
        <v/>
      </c>
      <c r="CV82" s="49" t="str">
        <f t="shared" si="169"/>
        <v/>
      </c>
      <c r="CW82" s="49" t="str">
        <f t="shared" si="169"/>
        <v/>
      </c>
      <c r="CX82" s="49" t="str">
        <f t="shared" si="169"/>
        <v/>
      </c>
      <c r="CY82" s="49" t="str">
        <f t="shared" si="169"/>
        <v/>
      </c>
      <c r="CZ82" s="49" t="str">
        <f t="shared" si="169"/>
        <v/>
      </c>
      <c r="DA82" s="49" t="str">
        <f t="shared" si="169"/>
        <v/>
      </c>
      <c r="DB82" s="49" t="str">
        <f t="shared" si="169"/>
        <v/>
      </c>
      <c r="DC82" s="49" t="str">
        <f t="shared" si="169"/>
        <v/>
      </c>
      <c r="DD82" s="49" t="str">
        <f t="shared" si="165"/>
        <v/>
      </c>
      <c r="DE82" s="49" t="str">
        <f t="shared" si="165"/>
        <v/>
      </c>
      <c r="DF82" s="49" t="str">
        <f t="shared" si="165"/>
        <v/>
      </c>
      <c r="DG82" s="49" t="str">
        <f t="shared" si="165"/>
        <v/>
      </c>
      <c r="DH82" s="49" t="str">
        <f t="shared" si="165"/>
        <v/>
      </c>
      <c r="DI82" s="49" t="str">
        <f t="shared" si="165"/>
        <v/>
      </c>
      <c r="DJ82" s="49" t="str">
        <f t="shared" si="165"/>
        <v/>
      </c>
      <c r="DK82" s="49" t="str">
        <f t="shared" si="165"/>
        <v/>
      </c>
      <c r="DL82" s="49" t="str">
        <f t="shared" si="165"/>
        <v/>
      </c>
      <c r="DM82" s="49" t="str">
        <f t="shared" si="165"/>
        <v/>
      </c>
      <c r="DN82" s="49" t="str">
        <f t="shared" si="165"/>
        <v/>
      </c>
      <c r="DO82" s="49" t="str">
        <f t="shared" si="165"/>
        <v/>
      </c>
      <c r="DP82" s="49" t="str">
        <f t="shared" si="165"/>
        <v/>
      </c>
      <c r="DQ82" s="49" t="str">
        <f t="shared" si="165"/>
        <v/>
      </c>
      <c r="DR82" s="49" t="str">
        <f t="shared" si="165"/>
        <v/>
      </c>
      <c r="DS82" s="49" t="str">
        <f t="shared" si="170"/>
        <v/>
      </c>
      <c r="DT82" s="49" t="str">
        <f t="shared" si="170"/>
        <v/>
      </c>
      <c r="DU82" s="49" t="str">
        <f t="shared" si="170"/>
        <v/>
      </c>
      <c r="DV82" s="49" t="str">
        <f t="shared" si="170"/>
        <v/>
      </c>
      <c r="DW82" s="49" t="str">
        <f t="shared" si="170"/>
        <v/>
      </c>
      <c r="DX82" s="49" t="str">
        <f t="shared" si="170"/>
        <v/>
      </c>
      <c r="DY82" s="49" t="str">
        <f t="shared" si="170"/>
        <v/>
      </c>
      <c r="DZ82" s="183" t="str">
        <f t="shared" si="161"/>
        <v/>
      </c>
      <c r="EA82" s="49" t="str">
        <f t="shared" si="163"/>
        <v/>
      </c>
      <c r="EB82" s="49" t="str">
        <f t="shared" si="163"/>
        <v/>
      </c>
      <c r="EC82" s="49" t="str">
        <f t="shared" si="163"/>
        <v/>
      </c>
      <c r="ED82" s="49" t="str">
        <f t="shared" si="163"/>
        <v/>
      </c>
      <c r="EE82" s="49" t="str">
        <f t="shared" si="163"/>
        <v/>
      </c>
      <c r="EF82" s="49" t="str">
        <f t="shared" si="163"/>
        <v/>
      </c>
      <c r="EG82" s="49" t="str">
        <f t="shared" si="163"/>
        <v/>
      </c>
      <c r="EH82" s="49" t="str">
        <f t="shared" si="163"/>
        <v/>
      </c>
      <c r="EI82" s="49" t="str">
        <f t="shared" si="163"/>
        <v/>
      </c>
      <c r="EJ82" s="49" t="str">
        <f t="shared" si="163"/>
        <v/>
      </c>
      <c r="EK82" s="49" t="str">
        <f t="shared" si="163"/>
        <v/>
      </c>
      <c r="EL82" s="49" t="str">
        <f t="shared" si="163"/>
        <v/>
      </c>
      <c r="EM82" s="49" t="str">
        <f t="shared" si="163"/>
        <v/>
      </c>
      <c r="EN82" s="49" t="str">
        <f t="shared" si="163"/>
        <v/>
      </c>
      <c r="EO82" s="49" t="str">
        <f t="shared" si="163"/>
        <v/>
      </c>
      <c r="EP82" s="49" t="str">
        <f t="shared" si="162"/>
        <v/>
      </c>
      <c r="EQ82" s="49" t="str">
        <f t="shared" si="162"/>
        <v/>
      </c>
      <c r="ER82" s="49" t="str">
        <f t="shared" si="162"/>
        <v/>
      </c>
      <c r="ES82" s="49" t="str">
        <f t="shared" si="162"/>
        <v/>
      </c>
      <c r="ET82" s="49" t="str">
        <f t="shared" si="171"/>
        <v/>
      </c>
      <c r="EU82" s="49" t="str">
        <f t="shared" si="171"/>
        <v/>
      </c>
      <c r="EV82" s="49" t="str">
        <f t="shared" si="171"/>
        <v/>
      </c>
      <c r="EW82" s="49" t="str">
        <f t="shared" si="171"/>
        <v/>
      </c>
      <c r="EX82" s="49" t="str">
        <f t="shared" si="171"/>
        <v/>
      </c>
      <c r="EY82" s="49" t="str">
        <f t="shared" si="171"/>
        <v/>
      </c>
      <c r="EZ82" s="49" t="str">
        <f t="shared" si="171"/>
        <v/>
      </c>
      <c r="FA82" s="49" t="str">
        <f t="shared" si="171"/>
        <v/>
      </c>
      <c r="FB82" s="49" t="str">
        <f t="shared" si="171"/>
        <v/>
      </c>
      <c r="FC82" s="49" t="str">
        <f t="shared" si="171"/>
        <v/>
      </c>
      <c r="FD82" s="49" t="str">
        <f t="shared" si="171"/>
        <v/>
      </c>
      <c r="FE82" s="49" t="str">
        <f t="shared" si="124"/>
        <v/>
      </c>
      <c r="FF82" s="49" t="str">
        <f t="shared" si="124"/>
        <v/>
      </c>
      <c r="FG82" s="49" t="str">
        <f t="shared" si="124"/>
        <v/>
      </c>
      <c r="FH82" s="49" t="str">
        <f t="shared" si="124"/>
        <v/>
      </c>
      <c r="FI82" s="49" t="str">
        <f t="shared" si="124"/>
        <v/>
      </c>
      <c r="FJ82" s="49" t="str">
        <f t="shared" si="124"/>
        <v/>
      </c>
      <c r="FK82" s="49" t="str">
        <f t="shared" si="124"/>
        <v/>
      </c>
      <c r="FL82" s="49" t="str">
        <f t="shared" si="124"/>
        <v/>
      </c>
      <c r="FM82" s="49" t="str">
        <f t="shared" si="124"/>
        <v/>
      </c>
      <c r="FN82" s="49" t="str">
        <f t="shared" si="124"/>
        <v/>
      </c>
      <c r="FO82" s="49" t="str">
        <f t="shared" si="124"/>
        <v/>
      </c>
      <c r="FP82" s="49" t="str">
        <f t="shared" si="124"/>
        <v/>
      </c>
      <c r="FQ82" s="49" t="str">
        <f t="shared" si="124"/>
        <v/>
      </c>
      <c r="FR82" s="49" t="str">
        <f t="shared" si="124"/>
        <v/>
      </c>
      <c r="FS82" s="49" t="str">
        <f t="shared" si="124"/>
        <v/>
      </c>
      <c r="FT82" s="49" t="str">
        <f t="shared" si="124"/>
        <v/>
      </c>
      <c r="FU82" s="49" t="str">
        <f t="shared" si="172"/>
        <v/>
      </c>
      <c r="FV82" s="49" t="str">
        <f t="shared" si="148"/>
        <v/>
      </c>
      <c r="FW82" s="49" t="str">
        <f t="shared" si="148"/>
        <v/>
      </c>
      <c r="FX82" s="49" t="str">
        <f t="shared" si="148"/>
        <v/>
      </c>
      <c r="FY82" s="49" t="str">
        <f t="shared" si="148"/>
        <v/>
      </c>
      <c r="FZ82" s="49" t="str">
        <f t="shared" si="148"/>
        <v/>
      </c>
      <c r="GA82" s="49" t="str">
        <f t="shared" si="148"/>
        <v/>
      </c>
      <c r="GB82" s="49" t="str">
        <f t="shared" si="148"/>
        <v/>
      </c>
      <c r="GC82" s="49" t="str">
        <f t="shared" si="135"/>
        <v/>
      </c>
      <c r="GD82" s="49" t="str">
        <f t="shared" si="135"/>
        <v/>
      </c>
      <c r="GE82" s="49" t="str">
        <f t="shared" si="135"/>
        <v/>
      </c>
      <c r="GF82" s="49" t="str">
        <f t="shared" si="135"/>
        <v/>
      </c>
      <c r="GG82" s="49" t="str">
        <f t="shared" si="135"/>
        <v/>
      </c>
      <c r="GH82" s="49" t="str">
        <f t="shared" si="135"/>
        <v/>
      </c>
      <c r="GI82" s="49" t="str">
        <f t="shared" si="135"/>
        <v/>
      </c>
      <c r="GJ82" s="49" t="str">
        <f t="shared" si="135"/>
        <v/>
      </c>
      <c r="GK82" s="49" t="str">
        <f t="shared" si="135"/>
        <v/>
      </c>
      <c r="GL82" s="49" t="str">
        <f t="shared" si="135"/>
        <v/>
      </c>
      <c r="GM82" s="49" t="str">
        <f t="shared" si="135"/>
        <v/>
      </c>
      <c r="GN82" s="49" t="str">
        <f t="shared" si="135"/>
        <v/>
      </c>
      <c r="GO82" s="49" t="str">
        <f t="shared" si="135"/>
        <v/>
      </c>
      <c r="GP82" s="49" t="str">
        <f t="shared" si="135"/>
        <v/>
      </c>
      <c r="GQ82" s="49" t="str">
        <f t="shared" si="135"/>
        <v/>
      </c>
      <c r="GR82" s="49" t="str">
        <f t="shared" si="135"/>
        <v/>
      </c>
      <c r="GS82" s="49" t="str">
        <f t="shared" si="136"/>
        <v/>
      </c>
      <c r="GT82" s="49" t="str">
        <f t="shared" si="136"/>
        <v/>
      </c>
      <c r="GU82" s="49" t="str">
        <f t="shared" si="136"/>
        <v/>
      </c>
      <c r="GV82" s="49" t="str">
        <f t="shared" si="136"/>
        <v/>
      </c>
      <c r="GW82" s="49" t="str">
        <f t="shared" si="136"/>
        <v/>
      </c>
      <c r="GX82" s="49" t="str">
        <f t="shared" si="136"/>
        <v/>
      </c>
      <c r="GY82" s="49" t="str">
        <f t="shared" si="136"/>
        <v/>
      </c>
      <c r="GZ82" s="49" t="str">
        <f t="shared" si="136"/>
        <v/>
      </c>
      <c r="HA82" s="49" t="str">
        <f t="shared" si="136"/>
        <v/>
      </c>
      <c r="HB82" s="49" t="str">
        <f t="shared" si="136"/>
        <v/>
      </c>
      <c r="HC82" s="49" t="str">
        <f t="shared" si="136"/>
        <v/>
      </c>
      <c r="HD82" s="49" t="str">
        <f t="shared" si="136"/>
        <v/>
      </c>
      <c r="HE82" s="49" t="str">
        <f t="shared" si="136"/>
        <v/>
      </c>
      <c r="HF82" s="49" t="str">
        <f t="shared" si="136"/>
        <v/>
      </c>
      <c r="HG82" s="49" t="str">
        <f t="shared" si="136"/>
        <v/>
      </c>
      <c r="HH82" s="49" t="str">
        <f t="shared" si="136"/>
        <v/>
      </c>
      <c r="HI82" s="49" t="str">
        <f t="shared" si="137"/>
        <v/>
      </c>
      <c r="HJ82" s="49" t="str">
        <f t="shared" si="137"/>
        <v/>
      </c>
      <c r="HK82" s="49" t="str">
        <f t="shared" si="137"/>
        <v/>
      </c>
      <c r="HL82" s="49" t="str">
        <f t="shared" si="137"/>
        <v/>
      </c>
      <c r="HM82" s="49" t="str">
        <f t="shared" si="107"/>
        <v/>
      </c>
      <c r="HN82" s="49" t="str">
        <f t="shared" si="107"/>
        <v/>
      </c>
      <c r="HO82" s="49" t="str">
        <f t="shared" si="107"/>
        <v/>
      </c>
      <c r="HP82" s="49" t="str">
        <f t="shared" si="75"/>
        <v/>
      </c>
      <c r="HQ82" s="49" t="str">
        <f t="shared" si="75"/>
        <v/>
      </c>
      <c r="HR82" s="49" t="str">
        <f t="shared" si="44"/>
        <v/>
      </c>
      <c r="HS82" s="49" t="str">
        <f t="shared" si="44"/>
        <v/>
      </c>
      <c r="HT82" s="49" t="str">
        <f t="shared" si="44"/>
        <v/>
      </c>
      <c r="HU82" s="49" t="str">
        <f t="shared" si="44"/>
        <v/>
      </c>
      <c r="HV82" s="49" t="str">
        <f t="shared" si="138"/>
        <v/>
      </c>
      <c r="HW82" s="169" t="e">
        <f t="shared" si="175"/>
        <v>#N/A</v>
      </c>
      <c r="HX82" s="169" t="e">
        <f t="shared" si="175"/>
        <v>#N/A</v>
      </c>
      <c r="HY82" s="169" t="e">
        <f t="shared" si="175"/>
        <v>#N/A</v>
      </c>
      <c r="HZ82" s="169" t="e">
        <f t="shared" si="175"/>
        <v>#N/A</v>
      </c>
      <c r="IA82" s="169" t="e">
        <f t="shared" si="174"/>
        <v>#N/A</v>
      </c>
      <c r="IB82" s="169" t="e">
        <f t="shared" si="174"/>
        <v>#N/A</v>
      </c>
      <c r="IC82" s="169" t="e">
        <f t="shared" si="174"/>
        <v>#N/A</v>
      </c>
      <c r="ID82" s="169" t="e">
        <f t="shared" si="174"/>
        <v>#N/A</v>
      </c>
      <c r="IE82" s="169" t="e">
        <f t="shared" si="174"/>
        <v>#N/A</v>
      </c>
      <c r="IF82" s="169" t="e">
        <f t="shared" si="174"/>
        <v>#N/A</v>
      </c>
      <c r="IG82" s="169" t="e">
        <f t="shared" si="174"/>
        <v>#N/A</v>
      </c>
      <c r="IH82" s="169" t="e">
        <f t="shared" si="174"/>
        <v>#N/A</v>
      </c>
      <c r="II82" s="169" t="e">
        <f t="shared" si="174"/>
        <v>#N/A</v>
      </c>
      <c r="IJ82" s="169" t="e">
        <f t="shared" si="174"/>
        <v>#N/A</v>
      </c>
      <c r="IK82" s="169" t="e">
        <f t="shared" si="174"/>
        <v>#N/A</v>
      </c>
      <c r="IL82" s="169" t="e">
        <f t="shared" si="174"/>
        <v>#N/A</v>
      </c>
      <c r="IM82" s="169" t="e">
        <f t="shared" si="174"/>
        <v>#N/A</v>
      </c>
      <c r="IN82" s="169" t="e">
        <f t="shared" si="174"/>
        <v>#N/A</v>
      </c>
      <c r="IO82" s="169" t="e">
        <f t="shared" si="174"/>
        <v>#N/A</v>
      </c>
      <c r="IP82" s="169" t="e">
        <f t="shared" si="139"/>
        <v>#N/A</v>
      </c>
      <c r="IQ82" s="169" t="e">
        <f t="shared" si="139"/>
        <v>#N/A</v>
      </c>
      <c r="IR82" s="169" t="e">
        <f t="shared" si="139"/>
        <v>#N/A</v>
      </c>
      <c r="IS82" s="169" t="e">
        <f t="shared" si="139"/>
        <v>#N/A</v>
      </c>
      <c r="IT82" s="169" t="e">
        <f t="shared" si="139"/>
        <v>#N/A</v>
      </c>
      <c r="IU82" s="169" t="e">
        <f t="shared" si="139"/>
        <v>#N/A</v>
      </c>
      <c r="IV82" s="169" t="e">
        <f t="shared" si="139"/>
        <v>#N/A</v>
      </c>
      <c r="IW82" s="169" t="e">
        <f t="shared" si="139"/>
        <v>#N/A</v>
      </c>
      <c r="IX82" s="169" t="e">
        <f t="shared" si="139"/>
        <v>#N/A</v>
      </c>
      <c r="IY82" s="169" t="e">
        <f t="shared" si="139"/>
        <v>#N/A</v>
      </c>
      <c r="IZ82" s="169" t="e">
        <f t="shared" si="139"/>
        <v>#N/A</v>
      </c>
      <c r="JA82" s="169" t="e">
        <f t="shared" si="139"/>
        <v>#N/A</v>
      </c>
      <c r="JB82" s="169" t="e">
        <f t="shared" si="139"/>
        <v>#N/A</v>
      </c>
      <c r="JC82" s="169" t="e">
        <f t="shared" si="139"/>
        <v>#N/A</v>
      </c>
      <c r="JD82" s="169" t="e">
        <f t="shared" si="139"/>
        <v>#N/A</v>
      </c>
      <c r="JE82" s="169" t="e">
        <f t="shared" si="149"/>
        <v>#N/A</v>
      </c>
      <c r="JF82" s="169" t="e">
        <f t="shared" si="149"/>
        <v>#N/A</v>
      </c>
      <c r="JG82" s="169" t="e">
        <f t="shared" si="149"/>
        <v>#N/A</v>
      </c>
      <c r="JH82" s="169" t="e">
        <f t="shared" si="149"/>
        <v>#N/A</v>
      </c>
      <c r="JI82" s="169" t="e">
        <f t="shared" si="149"/>
        <v>#N/A</v>
      </c>
      <c r="JJ82" s="169" t="e">
        <f t="shared" si="149"/>
        <v>#N/A</v>
      </c>
      <c r="JK82" s="169" t="e">
        <f t="shared" si="149"/>
        <v>#N/A</v>
      </c>
      <c r="JL82" s="169" t="e">
        <f t="shared" si="149"/>
        <v>#N/A</v>
      </c>
      <c r="JM82" s="169" t="e">
        <f t="shared" si="149"/>
        <v>#N/A</v>
      </c>
      <c r="JN82" s="169" t="e">
        <f t="shared" si="149"/>
        <v>#N/A</v>
      </c>
      <c r="JO82" s="169" t="e">
        <f t="shared" si="149"/>
        <v>#N/A</v>
      </c>
      <c r="JP82" s="169" t="e">
        <f t="shared" si="149"/>
        <v>#N/A</v>
      </c>
      <c r="JQ82" s="169" t="e">
        <f t="shared" si="149"/>
        <v>#N/A</v>
      </c>
      <c r="JR82" s="169" t="e">
        <f t="shared" si="149"/>
        <v>#N/A</v>
      </c>
      <c r="JS82" s="169" t="e">
        <f t="shared" si="149"/>
        <v>#N/A</v>
      </c>
      <c r="JT82" s="169" t="e">
        <f t="shared" si="140"/>
        <v>#N/A</v>
      </c>
      <c r="JU82" s="169" t="e">
        <f t="shared" si="140"/>
        <v>#N/A</v>
      </c>
      <c r="JV82" s="169" t="e">
        <f t="shared" si="140"/>
        <v>#N/A</v>
      </c>
      <c r="JW82" s="169" t="e">
        <f t="shared" si="140"/>
        <v>#N/A</v>
      </c>
      <c r="JX82" s="169" t="e">
        <f t="shared" si="140"/>
        <v>#N/A</v>
      </c>
      <c r="JY82" s="169" t="e">
        <f t="shared" si="140"/>
        <v>#N/A</v>
      </c>
      <c r="JZ82" s="169" t="e">
        <f t="shared" si="140"/>
        <v>#N/A</v>
      </c>
      <c r="KA82" s="169" t="e">
        <f t="shared" si="140"/>
        <v>#N/A</v>
      </c>
      <c r="KB82" s="169" t="e">
        <f t="shared" si="140"/>
        <v>#N/A</v>
      </c>
      <c r="KC82" s="169" t="e">
        <f t="shared" si="140"/>
        <v>#N/A</v>
      </c>
      <c r="KD82" s="169" t="e">
        <f t="shared" si="140"/>
        <v>#N/A</v>
      </c>
      <c r="KE82" s="169" t="e">
        <f t="shared" si="140"/>
        <v>#N/A</v>
      </c>
      <c r="KF82" s="169" t="e">
        <f t="shared" si="140"/>
        <v>#N/A</v>
      </c>
      <c r="KG82" s="169" t="e">
        <f t="shared" si="140"/>
        <v>#N/A</v>
      </c>
      <c r="KH82" s="169" t="e">
        <f t="shared" si="140"/>
        <v>#N/A</v>
      </c>
      <c r="KI82" s="169" t="e">
        <f t="shared" si="140"/>
        <v>#N/A</v>
      </c>
      <c r="KJ82" s="169" t="e">
        <f t="shared" si="150"/>
        <v>#N/A</v>
      </c>
      <c r="KK82" s="169" t="e">
        <f t="shared" si="150"/>
        <v>#N/A</v>
      </c>
      <c r="KL82" s="169" t="e">
        <f t="shared" si="150"/>
        <v>#N/A</v>
      </c>
      <c r="KM82" s="169" t="e">
        <f t="shared" si="150"/>
        <v>#N/A</v>
      </c>
      <c r="KN82" s="169" t="e">
        <f t="shared" si="150"/>
        <v>#N/A</v>
      </c>
      <c r="KO82" s="169" t="e">
        <f t="shared" si="150"/>
        <v>#N/A</v>
      </c>
      <c r="KP82" s="169" t="e">
        <f t="shared" si="150"/>
        <v>#N/A</v>
      </c>
      <c r="KQ82" s="169" t="e">
        <f t="shared" si="150"/>
        <v>#N/A</v>
      </c>
      <c r="KR82" s="169" t="e">
        <f t="shared" si="150"/>
        <v>#N/A</v>
      </c>
      <c r="KS82" s="169" t="e">
        <f t="shared" si="150"/>
        <v>#N/A</v>
      </c>
      <c r="KT82" s="169" t="e">
        <f t="shared" si="150"/>
        <v>#N/A</v>
      </c>
      <c r="KU82" s="169" t="e">
        <f t="shared" si="150"/>
        <v>#N/A</v>
      </c>
      <c r="KV82" s="169" t="e">
        <f t="shared" si="150"/>
        <v>#N/A</v>
      </c>
      <c r="KW82" s="169" t="e">
        <f t="shared" si="150"/>
        <v>#N/A</v>
      </c>
      <c r="KX82" s="169" t="e">
        <f t="shared" si="150"/>
        <v>#N/A</v>
      </c>
      <c r="KY82" s="169" t="e">
        <f t="shared" si="150"/>
        <v>#N/A</v>
      </c>
      <c r="KZ82" s="169" t="e">
        <f t="shared" si="141"/>
        <v>#N/A</v>
      </c>
      <c r="LA82" s="169" t="e">
        <f t="shared" si="141"/>
        <v>#N/A</v>
      </c>
      <c r="LB82" s="169" t="e">
        <f t="shared" si="141"/>
        <v>#N/A</v>
      </c>
      <c r="LC82" s="169" t="e">
        <f t="shared" si="141"/>
        <v>#N/A</v>
      </c>
      <c r="LD82" s="169" t="e">
        <f t="shared" si="141"/>
        <v>#N/A</v>
      </c>
      <c r="LE82" s="169" t="e">
        <f t="shared" si="141"/>
        <v>#N/A</v>
      </c>
      <c r="LF82" s="169" t="e">
        <f t="shared" si="141"/>
        <v>#N/A</v>
      </c>
      <c r="LG82" s="169" t="e">
        <f t="shared" si="141"/>
        <v>#N/A</v>
      </c>
      <c r="LH82" s="169" t="e">
        <f t="shared" si="141"/>
        <v>#N/A</v>
      </c>
      <c r="LI82" s="169" t="e">
        <f t="shared" si="141"/>
        <v>#N/A</v>
      </c>
      <c r="LJ82" s="169" t="e">
        <f t="shared" si="141"/>
        <v>#N/A</v>
      </c>
      <c r="LK82" s="169" t="e">
        <f t="shared" si="141"/>
        <v>#N/A</v>
      </c>
      <c r="LL82" s="169" t="e">
        <f t="shared" si="141"/>
        <v>#N/A</v>
      </c>
      <c r="LM82" s="169" t="e">
        <f t="shared" si="141"/>
        <v>#N/A</v>
      </c>
      <c r="LN82" s="169" t="e">
        <f t="shared" si="141"/>
        <v>#N/A</v>
      </c>
      <c r="LO82" s="169" t="e">
        <f t="shared" si="151"/>
        <v>#N/A</v>
      </c>
      <c r="LP82" s="169" t="e">
        <f t="shared" si="151"/>
        <v>#N/A</v>
      </c>
      <c r="LQ82" s="169" t="e">
        <f t="shared" si="152"/>
        <v>#N/A</v>
      </c>
      <c r="LR82" s="169" t="e">
        <f t="shared" si="152"/>
        <v>#N/A</v>
      </c>
      <c r="LS82" s="169" t="e">
        <f t="shared" si="152"/>
        <v>#N/A</v>
      </c>
      <c r="LT82" s="169" t="e">
        <f t="shared" si="152"/>
        <v>#N/A</v>
      </c>
      <c r="LU82" s="169" t="e">
        <f t="shared" si="152"/>
        <v>#N/A</v>
      </c>
      <c r="LV82" s="169" t="e">
        <f t="shared" si="152"/>
        <v>#N/A</v>
      </c>
      <c r="LW82" s="169" t="e">
        <f t="shared" si="152"/>
        <v>#N/A</v>
      </c>
      <c r="LX82" s="169" t="e">
        <f t="shared" si="152"/>
        <v>#N/A</v>
      </c>
      <c r="LY82" s="169" t="e">
        <f t="shared" si="152"/>
        <v>#N/A</v>
      </c>
      <c r="LZ82" s="169" t="e">
        <f t="shared" si="152"/>
        <v>#N/A</v>
      </c>
      <c r="MA82" s="169" t="e">
        <f t="shared" si="152"/>
        <v>#N/A</v>
      </c>
      <c r="MB82" s="169" t="e">
        <f t="shared" si="152"/>
        <v>#N/A</v>
      </c>
      <c r="MC82" s="169" t="e">
        <f t="shared" si="152"/>
        <v>#N/A</v>
      </c>
      <c r="MD82" s="169" t="e">
        <f t="shared" si="152"/>
        <v>#N/A</v>
      </c>
      <c r="ME82" s="169" t="e">
        <f t="shared" si="152"/>
        <v>#N/A</v>
      </c>
      <c r="MF82" s="169" t="e">
        <f t="shared" si="142"/>
        <v>#N/A</v>
      </c>
      <c r="MG82" s="169" t="e">
        <f t="shared" si="142"/>
        <v>#N/A</v>
      </c>
      <c r="MH82" s="169" t="e">
        <f t="shared" si="142"/>
        <v>#N/A</v>
      </c>
      <c r="MI82" s="169" t="e">
        <f t="shared" si="142"/>
        <v>#N/A</v>
      </c>
      <c r="MJ82" s="169" t="e">
        <f t="shared" si="142"/>
        <v>#N/A</v>
      </c>
      <c r="MK82" s="169" t="e">
        <f t="shared" si="142"/>
        <v>#N/A</v>
      </c>
      <c r="ML82" s="169" t="e">
        <f t="shared" si="142"/>
        <v>#N/A</v>
      </c>
      <c r="MM82" s="169" t="e">
        <f t="shared" si="142"/>
        <v>#N/A</v>
      </c>
      <c r="MN82" s="169" t="e">
        <f t="shared" si="142"/>
        <v>#N/A</v>
      </c>
      <c r="MO82" s="169" t="e">
        <f t="shared" si="142"/>
        <v>#N/A</v>
      </c>
      <c r="MP82" s="169" t="e">
        <f t="shared" si="142"/>
        <v>#N/A</v>
      </c>
      <c r="MQ82" s="169" t="e">
        <f t="shared" si="142"/>
        <v>#N/A</v>
      </c>
      <c r="MR82" s="169" t="e">
        <f t="shared" si="142"/>
        <v>#N/A</v>
      </c>
      <c r="MS82" s="169" t="e">
        <f t="shared" si="142"/>
        <v>#N/A</v>
      </c>
      <c r="MT82" s="169" t="e">
        <f t="shared" si="142"/>
        <v>#N/A</v>
      </c>
      <c r="MU82" s="169" t="e">
        <f t="shared" si="142"/>
        <v>#N/A</v>
      </c>
      <c r="MV82" s="169" t="e">
        <f t="shared" si="153"/>
        <v>#N/A</v>
      </c>
      <c r="MW82" s="169" t="e">
        <f t="shared" si="153"/>
        <v>#N/A</v>
      </c>
      <c r="MX82" s="169" t="e">
        <f t="shared" si="153"/>
        <v>#N/A</v>
      </c>
      <c r="MY82" s="169" t="e">
        <f t="shared" si="153"/>
        <v>#N/A</v>
      </c>
      <c r="MZ82" s="169" t="e">
        <f t="shared" si="153"/>
        <v>#N/A</v>
      </c>
      <c r="NA82" s="169" t="e">
        <f t="shared" si="153"/>
        <v>#N/A</v>
      </c>
      <c r="NB82" s="169" t="e">
        <f t="shared" si="153"/>
        <v>#N/A</v>
      </c>
      <c r="NC82" s="169" t="e">
        <f t="shared" si="153"/>
        <v>#N/A</v>
      </c>
      <c r="ND82" s="169" t="e">
        <f t="shared" si="153"/>
        <v>#N/A</v>
      </c>
      <c r="NE82" s="169" t="e">
        <f t="shared" si="153"/>
        <v>#N/A</v>
      </c>
      <c r="NF82" s="169" t="e">
        <f t="shared" si="153"/>
        <v>#N/A</v>
      </c>
      <c r="NG82" s="169" t="e">
        <f t="shared" si="153"/>
        <v>#N/A</v>
      </c>
      <c r="NH82" s="169" t="e">
        <f t="shared" si="153"/>
        <v>#N/A</v>
      </c>
      <c r="NI82" s="169" t="e">
        <f t="shared" si="153"/>
        <v>#N/A</v>
      </c>
      <c r="NJ82" s="169" t="e">
        <f t="shared" si="153"/>
        <v>#N/A</v>
      </c>
      <c r="NK82" s="169" t="e">
        <f t="shared" si="153"/>
        <v>#N/A</v>
      </c>
      <c r="NL82" s="169" t="e">
        <f t="shared" si="143"/>
        <v>#N/A</v>
      </c>
      <c r="NM82" s="169" t="e">
        <f t="shared" si="143"/>
        <v>#N/A</v>
      </c>
      <c r="NN82" s="169" t="e">
        <f t="shared" si="143"/>
        <v>#N/A</v>
      </c>
      <c r="NO82" s="169" t="e">
        <f t="shared" si="143"/>
        <v>#N/A</v>
      </c>
      <c r="NP82" s="169" t="e">
        <f t="shared" si="143"/>
        <v>#N/A</v>
      </c>
      <c r="NQ82" s="169" t="e">
        <f t="shared" si="143"/>
        <v>#N/A</v>
      </c>
      <c r="NR82" s="169" t="e">
        <f t="shared" si="143"/>
        <v>#N/A</v>
      </c>
      <c r="NS82" s="169" t="e">
        <f t="shared" si="143"/>
        <v>#N/A</v>
      </c>
      <c r="NT82" s="169" t="e">
        <f t="shared" si="143"/>
        <v>#N/A</v>
      </c>
      <c r="NU82" s="169" t="e">
        <f t="shared" si="143"/>
        <v>#N/A</v>
      </c>
      <c r="NV82" s="169" t="e">
        <f t="shared" si="143"/>
        <v>#N/A</v>
      </c>
      <c r="NW82" s="169" t="e">
        <f t="shared" si="143"/>
        <v>#N/A</v>
      </c>
      <c r="NX82" s="169" t="e">
        <f t="shared" si="143"/>
        <v>#N/A</v>
      </c>
      <c r="NY82" s="169" t="e">
        <f t="shared" si="143"/>
        <v>#N/A</v>
      </c>
      <c r="NZ82" s="169" t="e">
        <f t="shared" si="143"/>
        <v>#N/A</v>
      </c>
      <c r="OA82" s="169" t="e">
        <f t="shared" si="154"/>
        <v>#N/A</v>
      </c>
      <c r="OB82" s="169" t="e">
        <f t="shared" si="154"/>
        <v>#N/A</v>
      </c>
      <c r="OC82" s="169" t="e">
        <f t="shared" si="155"/>
        <v>#N/A</v>
      </c>
      <c r="OD82" s="169" t="e">
        <f t="shared" si="155"/>
        <v>#N/A</v>
      </c>
      <c r="OE82" s="169" t="e">
        <f t="shared" si="155"/>
        <v>#N/A</v>
      </c>
      <c r="OF82" s="169" t="e">
        <f t="shared" si="155"/>
        <v>#N/A</v>
      </c>
      <c r="OG82" s="169" t="e">
        <f t="shared" si="155"/>
        <v>#N/A</v>
      </c>
      <c r="OH82" s="169" t="e">
        <f t="shared" si="155"/>
        <v>#N/A</v>
      </c>
      <c r="OI82" s="169" t="e">
        <f t="shared" si="155"/>
        <v>#N/A</v>
      </c>
      <c r="OJ82" s="169" t="e">
        <f t="shared" si="155"/>
        <v>#N/A</v>
      </c>
      <c r="OK82" s="169" t="e">
        <f t="shared" si="155"/>
        <v>#N/A</v>
      </c>
      <c r="OL82" s="169" t="e">
        <f t="shared" si="155"/>
        <v>#N/A</v>
      </c>
      <c r="OM82" s="169" t="e">
        <f t="shared" si="155"/>
        <v>#N/A</v>
      </c>
      <c r="ON82" s="169" t="e">
        <f t="shared" si="155"/>
        <v>#N/A</v>
      </c>
      <c r="OO82" s="169" t="e">
        <f t="shared" si="155"/>
        <v>#N/A</v>
      </c>
      <c r="OP82" s="169" t="e">
        <f t="shared" si="155"/>
        <v>#N/A</v>
      </c>
      <c r="OQ82" s="169" t="e">
        <f t="shared" si="155"/>
        <v>#N/A</v>
      </c>
      <c r="OR82" s="169" t="e">
        <f t="shared" si="144"/>
        <v>#N/A</v>
      </c>
      <c r="OS82" s="169" t="e">
        <f t="shared" si="144"/>
        <v>#N/A</v>
      </c>
      <c r="OT82" s="169" t="e">
        <f t="shared" si="144"/>
        <v>#N/A</v>
      </c>
      <c r="OU82" s="169" t="e">
        <f t="shared" si="144"/>
        <v>#N/A</v>
      </c>
      <c r="OV82" s="169" t="e">
        <f t="shared" si="144"/>
        <v>#N/A</v>
      </c>
      <c r="OW82" s="169" t="e">
        <f t="shared" si="144"/>
        <v>#N/A</v>
      </c>
      <c r="OX82" s="169" t="e">
        <f t="shared" si="144"/>
        <v>#N/A</v>
      </c>
      <c r="OY82" s="169" t="e">
        <f t="shared" si="144"/>
        <v>#N/A</v>
      </c>
      <c r="OZ82" s="169" t="e">
        <f t="shared" si="144"/>
        <v>#N/A</v>
      </c>
      <c r="PA82" s="169" t="e">
        <f t="shared" si="144"/>
        <v>#N/A</v>
      </c>
      <c r="PB82" s="169" t="e">
        <f t="shared" si="144"/>
        <v>#N/A</v>
      </c>
      <c r="PC82" s="169" t="e">
        <f t="shared" si="144"/>
        <v>#N/A</v>
      </c>
      <c r="PD82" s="169" t="e">
        <f t="shared" si="144"/>
        <v>#N/A</v>
      </c>
      <c r="PE82" s="169" t="e">
        <f t="shared" si="144"/>
        <v>#N/A</v>
      </c>
      <c r="PF82" s="169" t="e">
        <f t="shared" si="144"/>
        <v>#N/A</v>
      </c>
      <c r="PG82" s="169" t="e">
        <f t="shared" si="144"/>
        <v>#N/A</v>
      </c>
      <c r="PH82" s="169" t="e">
        <f t="shared" si="156"/>
        <v>#N/A</v>
      </c>
      <c r="PI82" s="169" t="e">
        <f t="shared" si="156"/>
        <v>#N/A</v>
      </c>
      <c r="PJ82" s="169" t="e">
        <f t="shared" si="156"/>
        <v>#N/A</v>
      </c>
      <c r="PK82" s="169" t="e">
        <f t="shared" si="156"/>
        <v>#N/A</v>
      </c>
      <c r="PL82" s="169" t="e">
        <f t="shared" si="156"/>
        <v>#N/A</v>
      </c>
      <c r="PM82" s="169" t="e">
        <f t="shared" si="156"/>
        <v>#N/A</v>
      </c>
      <c r="PN82" s="169" t="e">
        <f t="shared" si="156"/>
        <v>#N/A</v>
      </c>
      <c r="PO82" s="169" t="e">
        <f t="shared" si="156"/>
        <v>#N/A</v>
      </c>
    </row>
    <row r="83" spans="1:431" hidden="1" x14ac:dyDescent="0.75">
      <c r="A83" s="390"/>
      <c r="B83" s="396" t="str">
        <f>IF($R83="","",ROUND(_xlfn.NORM.INV(ABS(VLOOKUP($T$1,VLookups!$A$43:$B$44,2,FALSE)-B$2),$N83,$R83),0))</f>
        <v/>
      </c>
      <c r="C83" s="403" t="str">
        <f>IF(OR(D82="",B83=""),"",WORKDAY(C82,B82,$B$109:$B$148))</f>
        <v/>
      </c>
      <c r="D83" s="404" t="str">
        <f>IFERROR(IF(B83="","",WORKDAY(C83,B83-1,$B$109:$B$148)),"")</f>
        <v/>
      </c>
      <c r="E83" s="109"/>
      <c r="F83" s="117"/>
      <c r="G83" s="122" t="str">
        <f t="shared" si="157"/>
        <v/>
      </c>
      <c r="H83" s="95"/>
      <c r="I83" s="122" t="str">
        <f t="shared" si="158"/>
        <v/>
      </c>
      <c r="J83" s="117"/>
      <c r="K83" s="110"/>
      <c r="L83" s="124" t="str">
        <f t="shared" si="145"/>
        <v/>
      </c>
      <c r="M83" s="124" t="str">
        <f t="shared" si="146"/>
        <v/>
      </c>
      <c r="N83" s="73" t="str">
        <f t="shared" si="159"/>
        <v/>
      </c>
      <c r="O83" s="23"/>
      <c r="P83" s="57"/>
      <c r="Q83" s="280"/>
      <c r="R83" s="74" t="str">
        <f>IF(AND(G83&gt;0,H83&gt;0,I83&gt;0),IF(ISBLANK(Q83),IF(ISBLANK(O83),"",(I83-G83)*VLOOKUP(O83,VLookups!$A$4:$B$13,2,FALSE)),Q83),"")</f>
        <v/>
      </c>
      <c r="S83" s="75" t="str">
        <f t="shared" si="147"/>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0"/>
        <v/>
      </c>
      <c r="AD83" s="49" t="str">
        <f t="shared" si="173"/>
        <v/>
      </c>
      <c r="AE83" s="49" t="str">
        <f t="shared" si="173"/>
        <v/>
      </c>
      <c r="AF83" s="49" t="str">
        <f t="shared" si="173"/>
        <v/>
      </c>
      <c r="AG83" s="49" t="str">
        <f t="shared" si="173"/>
        <v/>
      </c>
      <c r="AH83" s="49" t="str">
        <f t="shared" si="173"/>
        <v/>
      </c>
      <c r="AI83" s="49" t="str">
        <f t="shared" si="173"/>
        <v/>
      </c>
      <c r="AJ83" s="49" t="str">
        <f t="shared" si="173"/>
        <v/>
      </c>
      <c r="AK83" s="49" t="str">
        <f t="shared" si="173"/>
        <v/>
      </c>
      <c r="AL83" s="49" t="str">
        <f t="shared" si="173"/>
        <v/>
      </c>
      <c r="AM83" s="49" t="str">
        <f t="shared" si="173"/>
        <v/>
      </c>
      <c r="AN83" s="49" t="str">
        <f t="shared" si="173"/>
        <v/>
      </c>
      <c r="AO83" s="49" t="str">
        <f t="shared" si="173"/>
        <v/>
      </c>
      <c r="AP83" s="49" t="str">
        <f t="shared" si="173"/>
        <v/>
      </c>
      <c r="AQ83" s="49" t="str">
        <f t="shared" si="173"/>
        <v/>
      </c>
      <c r="AR83" s="49" t="str">
        <f t="shared" si="173"/>
        <v/>
      </c>
      <c r="AS83" s="49" t="str">
        <f t="shared" si="173"/>
        <v/>
      </c>
      <c r="AT83" s="49" t="str">
        <f t="shared" si="167"/>
        <v/>
      </c>
      <c r="AU83" s="49" t="str">
        <f t="shared" si="167"/>
        <v/>
      </c>
      <c r="AV83" s="49" t="str">
        <f t="shared" si="167"/>
        <v/>
      </c>
      <c r="AW83" s="49" t="str">
        <f t="shared" si="167"/>
        <v/>
      </c>
      <c r="AX83" s="49" t="str">
        <f t="shared" si="167"/>
        <v/>
      </c>
      <c r="AY83" s="49" t="str">
        <f t="shared" si="167"/>
        <v/>
      </c>
      <c r="AZ83" s="49" t="str">
        <f t="shared" si="167"/>
        <v/>
      </c>
      <c r="BA83" s="49" t="str">
        <f t="shared" si="167"/>
        <v/>
      </c>
      <c r="BB83" s="49" t="str">
        <f t="shared" si="167"/>
        <v/>
      </c>
      <c r="BC83" s="49" t="str">
        <f t="shared" si="167"/>
        <v/>
      </c>
      <c r="BD83" s="49" t="str">
        <f t="shared" si="167"/>
        <v/>
      </c>
      <c r="BE83" s="49" t="str">
        <f t="shared" si="167"/>
        <v/>
      </c>
      <c r="BF83" s="49" t="str">
        <f t="shared" si="167"/>
        <v/>
      </c>
      <c r="BG83" s="49" t="str">
        <f t="shared" si="167"/>
        <v/>
      </c>
      <c r="BH83" s="49" t="str">
        <f t="shared" si="167"/>
        <v/>
      </c>
      <c r="BI83" s="49" t="str">
        <f t="shared" si="168"/>
        <v/>
      </c>
      <c r="BJ83" s="49" t="str">
        <f t="shared" si="168"/>
        <v/>
      </c>
      <c r="BK83" s="49" t="str">
        <f t="shared" si="168"/>
        <v/>
      </c>
      <c r="BL83" s="49" t="str">
        <f t="shared" si="168"/>
        <v/>
      </c>
      <c r="BM83" s="49" t="str">
        <f t="shared" si="168"/>
        <v/>
      </c>
      <c r="BN83" s="49" t="str">
        <f t="shared" si="168"/>
        <v/>
      </c>
      <c r="BO83" s="49" t="str">
        <f t="shared" si="168"/>
        <v/>
      </c>
      <c r="BP83" s="49" t="str">
        <f t="shared" si="168"/>
        <v/>
      </c>
      <c r="BQ83" s="49" t="str">
        <f t="shared" si="168"/>
        <v/>
      </c>
      <c r="BR83" s="49" t="str">
        <f t="shared" si="168"/>
        <v/>
      </c>
      <c r="BS83" s="49" t="str">
        <f t="shared" si="168"/>
        <v/>
      </c>
      <c r="BT83" s="49" t="str">
        <f t="shared" si="168"/>
        <v/>
      </c>
      <c r="BU83" s="49" t="str">
        <f t="shared" si="168"/>
        <v/>
      </c>
      <c r="BV83" s="49" t="str">
        <f t="shared" si="168"/>
        <v/>
      </c>
      <c r="BW83" s="49" t="str">
        <f t="shared" si="168"/>
        <v/>
      </c>
      <c r="BX83" s="49" t="str">
        <f t="shared" si="168"/>
        <v/>
      </c>
      <c r="BY83" s="49" t="str">
        <f t="shared" si="164"/>
        <v/>
      </c>
      <c r="BZ83" s="49" t="str">
        <f t="shared" si="164"/>
        <v/>
      </c>
      <c r="CA83" s="49" t="str">
        <f t="shared" si="164"/>
        <v/>
      </c>
      <c r="CB83" s="49" t="str">
        <f t="shared" si="164"/>
        <v/>
      </c>
      <c r="CC83" s="49" t="str">
        <f t="shared" si="164"/>
        <v/>
      </c>
      <c r="CD83" s="49" t="str">
        <f t="shared" si="164"/>
        <v/>
      </c>
      <c r="CE83" s="49" t="str">
        <f t="shared" si="164"/>
        <v/>
      </c>
      <c r="CF83" s="49" t="str">
        <f t="shared" si="164"/>
        <v/>
      </c>
      <c r="CG83" s="49" t="str">
        <f t="shared" si="164"/>
        <v/>
      </c>
      <c r="CH83" s="49" t="str">
        <f t="shared" si="164"/>
        <v/>
      </c>
      <c r="CI83" s="49" t="str">
        <f t="shared" si="164"/>
        <v/>
      </c>
      <c r="CJ83" s="49" t="str">
        <f t="shared" si="164"/>
        <v/>
      </c>
      <c r="CK83" s="49" t="str">
        <f t="shared" si="164"/>
        <v/>
      </c>
      <c r="CL83" s="49" t="str">
        <f t="shared" si="164"/>
        <v/>
      </c>
      <c r="CM83" s="49" t="str">
        <f t="shared" si="164"/>
        <v/>
      </c>
      <c r="CN83" s="49" t="str">
        <f t="shared" si="169"/>
        <v/>
      </c>
      <c r="CO83" s="49" t="str">
        <f t="shared" si="169"/>
        <v/>
      </c>
      <c r="CP83" s="49" t="str">
        <f t="shared" si="169"/>
        <v/>
      </c>
      <c r="CQ83" s="49" t="str">
        <f t="shared" si="169"/>
        <v/>
      </c>
      <c r="CR83" s="49" t="str">
        <f t="shared" si="169"/>
        <v/>
      </c>
      <c r="CS83" s="49" t="str">
        <f t="shared" si="169"/>
        <v/>
      </c>
      <c r="CT83" s="49" t="str">
        <f t="shared" si="169"/>
        <v/>
      </c>
      <c r="CU83" s="49" t="str">
        <f t="shared" si="169"/>
        <v/>
      </c>
      <c r="CV83" s="49" t="str">
        <f t="shared" si="169"/>
        <v/>
      </c>
      <c r="CW83" s="49" t="str">
        <f t="shared" si="169"/>
        <v/>
      </c>
      <c r="CX83" s="49" t="str">
        <f t="shared" si="169"/>
        <v/>
      </c>
      <c r="CY83" s="49" t="str">
        <f t="shared" si="169"/>
        <v/>
      </c>
      <c r="CZ83" s="49" t="str">
        <f t="shared" si="169"/>
        <v/>
      </c>
      <c r="DA83" s="49" t="str">
        <f t="shared" si="169"/>
        <v/>
      </c>
      <c r="DB83" s="49" t="str">
        <f t="shared" si="169"/>
        <v/>
      </c>
      <c r="DC83" s="49" t="str">
        <f t="shared" si="169"/>
        <v/>
      </c>
      <c r="DD83" s="49" t="str">
        <f t="shared" si="165"/>
        <v/>
      </c>
      <c r="DE83" s="49" t="str">
        <f t="shared" si="165"/>
        <v/>
      </c>
      <c r="DF83" s="49" t="str">
        <f t="shared" si="165"/>
        <v/>
      </c>
      <c r="DG83" s="49" t="str">
        <f t="shared" si="165"/>
        <v/>
      </c>
      <c r="DH83" s="49" t="str">
        <f t="shared" si="165"/>
        <v/>
      </c>
      <c r="DI83" s="49" t="str">
        <f t="shared" si="165"/>
        <v/>
      </c>
      <c r="DJ83" s="49" t="str">
        <f t="shared" si="165"/>
        <v/>
      </c>
      <c r="DK83" s="49" t="str">
        <f t="shared" si="165"/>
        <v/>
      </c>
      <c r="DL83" s="49" t="str">
        <f t="shared" si="165"/>
        <v/>
      </c>
      <c r="DM83" s="49" t="str">
        <f t="shared" si="165"/>
        <v/>
      </c>
      <c r="DN83" s="49" t="str">
        <f t="shared" si="165"/>
        <v/>
      </c>
      <c r="DO83" s="49" t="str">
        <f t="shared" si="165"/>
        <v/>
      </c>
      <c r="DP83" s="49" t="str">
        <f t="shared" si="165"/>
        <v/>
      </c>
      <c r="DQ83" s="49" t="str">
        <f t="shared" si="165"/>
        <v/>
      </c>
      <c r="DR83" s="49" t="str">
        <f t="shared" si="165"/>
        <v/>
      </c>
      <c r="DS83" s="49" t="str">
        <f t="shared" si="170"/>
        <v/>
      </c>
      <c r="DT83" s="49" t="str">
        <f t="shared" si="170"/>
        <v/>
      </c>
      <c r="DU83" s="49" t="str">
        <f t="shared" si="170"/>
        <v/>
      </c>
      <c r="DV83" s="49" t="str">
        <f t="shared" si="170"/>
        <v/>
      </c>
      <c r="DW83" s="49" t="str">
        <f t="shared" si="170"/>
        <v/>
      </c>
      <c r="DX83" s="49" t="str">
        <f t="shared" si="170"/>
        <v/>
      </c>
      <c r="DY83" s="49" t="str">
        <f t="shared" si="170"/>
        <v/>
      </c>
      <c r="DZ83" s="183" t="str">
        <f t="shared" si="161"/>
        <v/>
      </c>
      <c r="EA83" s="49" t="str">
        <f t="shared" si="163"/>
        <v/>
      </c>
      <c r="EB83" s="49" t="str">
        <f t="shared" si="163"/>
        <v/>
      </c>
      <c r="EC83" s="49" t="str">
        <f t="shared" si="163"/>
        <v/>
      </c>
      <c r="ED83" s="49" t="str">
        <f t="shared" si="163"/>
        <v/>
      </c>
      <c r="EE83" s="49" t="str">
        <f t="shared" si="163"/>
        <v/>
      </c>
      <c r="EF83" s="49" t="str">
        <f t="shared" si="163"/>
        <v/>
      </c>
      <c r="EG83" s="49" t="str">
        <f t="shared" si="163"/>
        <v/>
      </c>
      <c r="EH83" s="49" t="str">
        <f t="shared" si="163"/>
        <v/>
      </c>
      <c r="EI83" s="49" t="str">
        <f t="shared" si="163"/>
        <v/>
      </c>
      <c r="EJ83" s="49" t="str">
        <f t="shared" si="163"/>
        <v/>
      </c>
      <c r="EK83" s="49" t="str">
        <f t="shared" si="163"/>
        <v/>
      </c>
      <c r="EL83" s="49" t="str">
        <f t="shared" si="163"/>
        <v/>
      </c>
      <c r="EM83" s="49" t="str">
        <f t="shared" si="163"/>
        <v/>
      </c>
      <c r="EN83" s="49" t="str">
        <f t="shared" si="163"/>
        <v/>
      </c>
      <c r="EO83" s="49" t="str">
        <f t="shared" si="163"/>
        <v/>
      </c>
      <c r="EP83" s="49" t="str">
        <f t="shared" si="162"/>
        <v/>
      </c>
      <c r="EQ83" s="49" t="str">
        <f t="shared" si="162"/>
        <v/>
      </c>
      <c r="ER83" s="49" t="str">
        <f t="shared" si="162"/>
        <v/>
      </c>
      <c r="ES83" s="49" t="str">
        <f t="shared" si="162"/>
        <v/>
      </c>
      <c r="ET83" s="49" t="str">
        <f t="shared" si="171"/>
        <v/>
      </c>
      <c r="EU83" s="49" t="str">
        <f t="shared" si="171"/>
        <v/>
      </c>
      <c r="EV83" s="49" t="str">
        <f t="shared" si="171"/>
        <v/>
      </c>
      <c r="EW83" s="49" t="str">
        <f t="shared" si="171"/>
        <v/>
      </c>
      <c r="EX83" s="49" t="str">
        <f t="shared" si="171"/>
        <v/>
      </c>
      <c r="EY83" s="49" t="str">
        <f t="shared" si="171"/>
        <v/>
      </c>
      <c r="EZ83" s="49" t="str">
        <f t="shared" si="171"/>
        <v/>
      </c>
      <c r="FA83" s="49" t="str">
        <f t="shared" si="171"/>
        <v/>
      </c>
      <c r="FB83" s="49" t="str">
        <f t="shared" si="171"/>
        <v/>
      </c>
      <c r="FC83" s="49" t="str">
        <f t="shared" si="171"/>
        <v/>
      </c>
      <c r="FD83" s="49" t="str">
        <f t="shared" si="171"/>
        <v/>
      </c>
      <c r="FE83" s="49" t="str">
        <f t="shared" si="124"/>
        <v/>
      </c>
      <c r="FF83" s="49" t="str">
        <f t="shared" si="124"/>
        <v/>
      </c>
      <c r="FG83" s="49" t="str">
        <f t="shared" si="124"/>
        <v/>
      </c>
      <c r="FH83" s="49" t="str">
        <f t="shared" si="124"/>
        <v/>
      </c>
      <c r="FI83" s="49" t="str">
        <f t="shared" si="124"/>
        <v/>
      </c>
      <c r="FJ83" s="49" t="str">
        <f t="shared" si="124"/>
        <v/>
      </c>
      <c r="FK83" s="49" t="str">
        <f t="shared" si="124"/>
        <v/>
      </c>
      <c r="FL83" s="49" t="str">
        <f t="shared" si="124"/>
        <v/>
      </c>
      <c r="FM83" s="49" t="str">
        <f t="shared" si="124"/>
        <v/>
      </c>
      <c r="FN83" s="49" t="str">
        <f t="shared" si="124"/>
        <v/>
      </c>
      <c r="FO83" s="49" t="str">
        <f t="shared" si="124"/>
        <v/>
      </c>
      <c r="FP83" s="49" t="str">
        <f t="shared" si="124"/>
        <v/>
      </c>
      <c r="FQ83" s="49" t="str">
        <f t="shared" si="124"/>
        <v/>
      </c>
      <c r="FR83" s="49" t="str">
        <f t="shared" si="124"/>
        <v/>
      </c>
      <c r="FS83" s="49" t="str">
        <f t="shared" si="124"/>
        <v/>
      </c>
      <c r="FT83" s="49" t="str">
        <f t="shared" si="124"/>
        <v/>
      </c>
      <c r="FU83" s="49" t="str">
        <f t="shared" si="172"/>
        <v/>
      </c>
      <c r="FV83" s="49" t="str">
        <f t="shared" si="148"/>
        <v/>
      </c>
      <c r="FW83" s="49" t="str">
        <f t="shared" si="148"/>
        <v/>
      </c>
      <c r="FX83" s="49" t="str">
        <f t="shared" si="148"/>
        <v/>
      </c>
      <c r="FY83" s="49" t="str">
        <f t="shared" si="148"/>
        <v/>
      </c>
      <c r="FZ83" s="49" t="str">
        <f t="shared" si="148"/>
        <v/>
      </c>
      <c r="GA83" s="49" t="str">
        <f t="shared" si="148"/>
        <v/>
      </c>
      <c r="GB83" s="49" t="str">
        <f t="shared" si="148"/>
        <v/>
      </c>
      <c r="GC83" s="49" t="str">
        <f t="shared" si="135"/>
        <v/>
      </c>
      <c r="GD83" s="49" t="str">
        <f t="shared" si="135"/>
        <v/>
      </c>
      <c r="GE83" s="49" t="str">
        <f t="shared" si="135"/>
        <v/>
      </c>
      <c r="GF83" s="49" t="str">
        <f t="shared" si="135"/>
        <v/>
      </c>
      <c r="GG83" s="49" t="str">
        <f t="shared" si="135"/>
        <v/>
      </c>
      <c r="GH83" s="49" t="str">
        <f t="shared" si="135"/>
        <v/>
      </c>
      <c r="GI83" s="49" t="str">
        <f t="shared" si="135"/>
        <v/>
      </c>
      <c r="GJ83" s="49" t="str">
        <f t="shared" si="135"/>
        <v/>
      </c>
      <c r="GK83" s="49" t="str">
        <f t="shared" si="135"/>
        <v/>
      </c>
      <c r="GL83" s="49" t="str">
        <f t="shared" si="135"/>
        <v/>
      </c>
      <c r="GM83" s="49" t="str">
        <f t="shared" si="135"/>
        <v/>
      </c>
      <c r="GN83" s="49" t="str">
        <f t="shared" ref="GN83:HC99" si="176">IF(ISNONTEXT($AC83),GM83+$AC83,"")</f>
        <v/>
      </c>
      <c r="GO83" s="49" t="str">
        <f t="shared" si="176"/>
        <v/>
      </c>
      <c r="GP83" s="49" t="str">
        <f t="shared" si="176"/>
        <v/>
      </c>
      <c r="GQ83" s="49" t="str">
        <f t="shared" si="176"/>
        <v/>
      </c>
      <c r="GR83" s="49" t="str">
        <f t="shared" si="176"/>
        <v/>
      </c>
      <c r="GS83" s="49" t="str">
        <f t="shared" si="136"/>
        <v/>
      </c>
      <c r="GT83" s="49" t="str">
        <f t="shared" si="136"/>
        <v/>
      </c>
      <c r="GU83" s="49" t="str">
        <f t="shared" si="136"/>
        <v/>
      </c>
      <c r="GV83" s="49" t="str">
        <f t="shared" si="136"/>
        <v/>
      </c>
      <c r="GW83" s="49" t="str">
        <f t="shared" si="136"/>
        <v/>
      </c>
      <c r="GX83" s="49" t="str">
        <f t="shared" si="136"/>
        <v/>
      </c>
      <c r="GY83" s="49" t="str">
        <f t="shared" si="136"/>
        <v/>
      </c>
      <c r="GZ83" s="49" t="str">
        <f t="shared" si="136"/>
        <v/>
      </c>
      <c r="HA83" s="49" t="str">
        <f t="shared" si="136"/>
        <v/>
      </c>
      <c r="HB83" s="49" t="str">
        <f t="shared" si="136"/>
        <v/>
      </c>
      <c r="HC83" s="49" t="str">
        <f t="shared" si="136"/>
        <v/>
      </c>
      <c r="HD83" s="49" t="str">
        <f t="shared" ref="HD83:HH103" si="177">IF(ISNONTEXT($AC83),HC83+$AC83,"")</f>
        <v/>
      </c>
      <c r="HE83" s="49" t="str">
        <f t="shared" si="177"/>
        <v/>
      </c>
      <c r="HF83" s="49" t="str">
        <f t="shared" si="177"/>
        <v/>
      </c>
      <c r="HG83" s="49" t="str">
        <f t="shared" si="177"/>
        <v/>
      </c>
      <c r="HH83" s="49" t="str">
        <f t="shared" si="177"/>
        <v/>
      </c>
      <c r="HI83" s="49" t="str">
        <f t="shared" si="137"/>
        <v/>
      </c>
      <c r="HJ83" s="49" t="str">
        <f t="shared" si="137"/>
        <v/>
      </c>
      <c r="HK83" s="49" t="str">
        <f t="shared" si="137"/>
        <v/>
      </c>
      <c r="HL83" s="49" t="str">
        <f t="shared" si="137"/>
        <v/>
      </c>
      <c r="HM83" s="49" t="str">
        <f t="shared" si="107"/>
        <v/>
      </c>
      <c r="HN83" s="49" t="str">
        <f t="shared" si="107"/>
        <v/>
      </c>
      <c r="HO83" s="49" t="str">
        <f t="shared" si="107"/>
        <v/>
      </c>
      <c r="HP83" s="49" t="str">
        <f t="shared" si="75"/>
        <v/>
      </c>
      <c r="HQ83" s="49" t="str">
        <f t="shared" si="75"/>
        <v/>
      </c>
      <c r="HR83" s="49" t="str">
        <f t="shared" si="75"/>
        <v/>
      </c>
      <c r="HS83" s="49" t="str">
        <f t="shared" si="75"/>
        <v/>
      </c>
      <c r="HT83" s="49" t="str">
        <f t="shared" si="75"/>
        <v/>
      </c>
      <c r="HU83" s="49" t="str">
        <f t="shared" si="75"/>
        <v/>
      </c>
      <c r="HV83" s="49" t="str">
        <f t="shared" si="138"/>
        <v/>
      </c>
      <c r="HW83" s="169" t="e">
        <f t="shared" si="175"/>
        <v>#N/A</v>
      </c>
      <c r="HX83" s="169" t="e">
        <f t="shared" si="175"/>
        <v>#N/A</v>
      </c>
      <c r="HY83" s="169" t="e">
        <f t="shared" si="175"/>
        <v>#N/A</v>
      </c>
      <c r="HZ83" s="169" t="e">
        <f t="shared" si="175"/>
        <v>#N/A</v>
      </c>
      <c r="IA83" s="169" t="e">
        <f t="shared" si="174"/>
        <v>#N/A</v>
      </c>
      <c r="IB83" s="169" t="e">
        <f t="shared" si="174"/>
        <v>#N/A</v>
      </c>
      <c r="IC83" s="169" t="e">
        <f t="shared" si="174"/>
        <v>#N/A</v>
      </c>
      <c r="ID83" s="169" t="e">
        <f t="shared" si="174"/>
        <v>#N/A</v>
      </c>
      <c r="IE83" s="169" t="e">
        <f t="shared" si="174"/>
        <v>#N/A</v>
      </c>
      <c r="IF83" s="169" t="e">
        <f t="shared" si="174"/>
        <v>#N/A</v>
      </c>
      <c r="IG83" s="169" t="e">
        <f t="shared" si="174"/>
        <v>#N/A</v>
      </c>
      <c r="IH83" s="169" t="e">
        <f t="shared" si="174"/>
        <v>#N/A</v>
      </c>
      <c r="II83" s="169" t="e">
        <f t="shared" si="174"/>
        <v>#N/A</v>
      </c>
      <c r="IJ83" s="169" t="e">
        <f t="shared" si="174"/>
        <v>#N/A</v>
      </c>
      <c r="IK83" s="169" t="e">
        <f t="shared" si="174"/>
        <v>#N/A</v>
      </c>
      <c r="IL83" s="169" t="e">
        <f t="shared" si="174"/>
        <v>#N/A</v>
      </c>
      <c r="IM83" s="169" t="e">
        <f t="shared" si="174"/>
        <v>#N/A</v>
      </c>
      <c r="IN83" s="169" t="e">
        <f t="shared" si="174"/>
        <v>#N/A</v>
      </c>
      <c r="IO83" s="169" t="e">
        <f t="shared" si="174"/>
        <v>#N/A</v>
      </c>
      <c r="IP83" s="169" t="e">
        <f t="shared" si="174"/>
        <v>#N/A</v>
      </c>
      <c r="IQ83" s="169" t="e">
        <f t="shared" ref="IP83:JE98" si="178">IF(ISNONTEXT($R83),_xlfn.NORM.DIST(AX83,$N83,$R83,FALSE),NA())</f>
        <v>#N/A</v>
      </c>
      <c r="IR83" s="169" t="e">
        <f t="shared" si="178"/>
        <v>#N/A</v>
      </c>
      <c r="IS83" s="169" t="e">
        <f t="shared" si="178"/>
        <v>#N/A</v>
      </c>
      <c r="IT83" s="169" t="e">
        <f t="shared" si="178"/>
        <v>#N/A</v>
      </c>
      <c r="IU83" s="169" t="e">
        <f t="shared" si="178"/>
        <v>#N/A</v>
      </c>
      <c r="IV83" s="169" t="e">
        <f t="shared" si="178"/>
        <v>#N/A</v>
      </c>
      <c r="IW83" s="169" t="e">
        <f t="shared" si="178"/>
        <v>#N/A</v>
      </c>
      <c r="IX83" s="169" t="e">
        <f t="shared" si="178"/>
        <v>#N/A</v>
      </c>
      <c r="IY83" s="169" t="e">
        <f t="shared" si="178"/>
        <v>#N/A</v>
      </c>
      <c r="IZ83" s="169" t="e">
        <f t="shared" si="178"/>
        <v>#N/A</v>
      </c>
      <c r="JA83" s="169" t="e">
        <f t="shared" si="178"/>
        <v>#N/A</v>
      </c>
      <c r="JB83" s="169" t="e">
        <f t="shared" si="178"/>
        <v>#N/A</v>
      </c>
      <c r="JC83" s="169" t="e">
        <f t="shared" si="178"/>
        <v>#N/A</v>
      </c>
      <c r="JD83" s="169" t="e">
        <f t="shared" si="178"/>
        <v>#N/A</v>
      </c>
      <c r="JE83" s="169" t="e">
        <f t="shared" si="149"/>
        <v>#N/A</v>
      </c>
      <c r="JF83" s="169" t="e">
        <f t="shared" si="149"/>
        <v>#N/A</v>
      </c>
      <c r="JG83" s="169" t="e">
        <f t="shared" si="149"/>
        <v>#N/A</v>
      </c>
      <c r="JH83" s="169" t="e">
        <f t="shared" si="149"/>
        <v>#N/A</v>
      </c>
      <c r="JI83" s="169" t="e">
        <f t="shared" si="149"/>
        <v>#N/A</v>
      </c>
      <c r="JJ83" s="169" t="e">
        <f t="shared" si="149"/>
        <v>#N/A</v>
      </c>
      <c r="JK83" s="169" t="e">
        <f t="shared" si="149"/>
        <v>#N/A</v>
      </c>
      <c r="JL83" s="169" t="e">
        <f t="shared" si="149"/>
        <v>#N/A</v>
      </c>
      <c r="JM83" s="169" t="e">
        <f t="shared" si="149"/>
        <v>#N/A</v>
      </c>
      <c r="JN83" s="169" t="e">
        <f t="shared" si="149"/>
        <v>#N/A</v>
      </c>
      <c r="JO83" s="169" t="e">
        <f t="shared" si="149"/>
        <v>#N/A</v>
      </c>
      <c r="JP83" s="169" t="e">
        <f t="shared" si="149"/>
        <v>#N/A</v>
      </c>
      <c r="JQ83" s="169" t="e">
        <f t="shared" si="149"/>
        <v>#N/A</v>
      </c>
      <c r="JR83" s="169" t="e">
        <f t="shared" si="149"/>
        <v>#N/A</v>
      </c>
      <c r="JS83" s="169" t="e">
        <f t="shared" si="149"/>
        <v>#N/A</v>
      </c>
      <c r="JT83" s="169" t="e">
        <f t="shared" si="149"/>
        <v>#N/A</v>
      </c>
      <c r="JU83" s="169" t="e">
        <f t="shared" ref="JT83:KI98" si="179">IF(ISNONTEXT($R83),_xlfn.NORM.DIST(CB83,$N83,$R83,FALSE),NA())</f>
        <v>#N/A</v>
      </c>
      <c r="JV83" s="169" t="e">
        <f t="shared" si="179"/>
        <v>#N/A</v>
      </c>
      <c r="JW83" s="169" t="e">
        <f t="shared" si="179"/>
        <v>#N/A</v>
      </c>
      <c r="JX83" s="169" t="e">
        <f t="shared" si="179"/>
        <v>#N/A</v>
      </c>
      <c r="JY83" s="169" t="e">
        <f t="shared" si="179"/>
        <v>#N/A</v>
      </c>
      <c r="JZ83" s="169" t="e">
        <f t="shared" si="179"/>
        <v>#N/A</v>
      </c>
      <c r="KA83" s="169" t="e">
        <f t="shared" si="179"/>
        <v>#N/A</v>
      </c>
      <c r="KB83" s="169" t="e">
        <f t="shared" si="179"/>
        <v>#N/A</v>
      </c>
      <c r="KC83" s="169" t="e">
        <f t="shared" si="179"/>
        <v>#N/A</v>
      </c>
      <c r="KD83" s="169" t="e">
        <f t="shared" si="179"/>
        <v>#N/A</v>
      </c>
      <c r="KE83" s="169" t="e">
        <f t="shared" si="179"/>
        <v>#N/A</v>
      </c>
      <c r="KF83" s="169" t="e">
        <f t="shared" si="179"/>
        <v>#N/A</v>
      </c>
      <c r="KG83" s="169" t="e">
        <f t="shared" si="179"/>
        <v>#N/A</v>
      </c>
      <c r="KH83" s="169" t="e">
        <f t="shared" si="179"/>
        <v>#N/A</v>
      </c>
      <c r="KI83" s="169" t="e">
        <f t="shared" si="179"/>
        <v>#N/A</v>
      </c>
      <c r="KJ83" s="169" t="e">
        <f t="shared" si="150"/>
        <v>#N/A</v>
      </c>
      <c r="KK83" s="169" t="e">
        <f t="shared" si="150"/>
        <v>#N/A</v>
      </c>
      <c r="KL83" s="169" t="e">
        <f t="shared" si="150"/>
        <v>#N/A</v>
      </c>
      <c r="KM83" s="169" t="e">
        <f t="shared" si="150"/>
        <v>#N/A</v>
      </c>
      <c r="KN83" s="169" t="e">
        <f t="shared" si="150"/>
        <v>#N/A</v>
      </c>
      <c r="KO83" s="169" t="e">
        <f t="shared" si="150"/>
        <v>#N/A</v>
      </c>
      <c r="KP83" s="169" t="e">
        <f t="shared" si="150"/>
        <v>#N/A</v>
      </c>
      <c r="KQ83" s="169" t="e">
        <f t="shared" si="150"/>
        <v>#N/A</v>
      </c>
      <c r="KR83" s="169" t="e">
        <f t="shared" si="150"/>
        <v>#N/A</v>
      </c>
      <c r="KS83" s="169" t="e">
        <f t="shared" si="150"/>
        <v>#N/A</v>
      </c>
      <c r="KT83" s="169" t="e">
        <f t="shared" si="150"/>
        <v>#N/A</v>
      </c>
      <c r="KU83" s="169" t="e">
        <f t="shared" si="150"/>
        <v>#N/A</v>
      </c>
      <c r="KV83" s="169" t="e">
        <f t="shared" si="150"/>
        <v>#N/A</v>
      </c>
      <c r="KW83" s="169" t="e">
        <f t="shared" si="150"/>
        <v>#N/A</v>
      </c>
      <c r="KX83" s="169" t="e">
        <f t="shared" si="150"/>
        <v>#N/A</v>
      </c>
      <c r="KY83" s="169" t="e">
        <f t="shared" ref="KY83:LN98" si="180">IF(ISNONTEXT($R83),_xlfn.NORM.DIST(DF83,$N83,$R83,FALSE),NA())</f>
        <v>#N/A</v>
      </c>
      <c r="KZ83" s="169" t="e">
        <f t="shared" si="180"/>
        <v>#N/A</v>
      </c>
      <c r="LA83" s="169" t="e">
        <f t="shared" si="180"/>
        <v>#N/A</v>
      </c>
      <c r="LB83" s="169" t="e">
        <f t="shared" si="180"/>
        <v>#N/A</v>
      </c>
      <c r="LC83" s="169" t="e">
        <f t="shared" si="180"/>
        <v>#N/A</v>
      </c>
      <c r="LD83" s="169" t="e">
        <f t="shared" si="180"/>
        <v>#N/A</v>
      </c>
      <c r="LE83" s="169" t="e">
        <f t="shared" si="180"/>
        <v>#N/A</v>
      </c>
      <c r="LF83" s="169" t="e">
        <f t="shared" si="180"/>
        <v>#N/A</v>
      </c>
      <c r="LG83" s="169" t="e">
        <f t="shared" si="180"/>
        <v>#N/A</v>
      </c>
      <c r="LH83" s="169" t="e">
        <f t="shared" si="180"/>
        <v>#N/A</v>
      </c>
      <c r="LI83" s="169" t="e">
        <f t="shared" si="180"/>
        <v>#N/A</v>
      </c>
      <c r="LJ83" s="169" t="e">
        <f t="shared" si="180"/>
        <v>#N/A</v>
      </c>
      <c r="LK83" s="169" t="e">
        <f t="shared" si="180"/>
        <v>#N/A</v>
      </c>
      <c r="LL83" s="169" t="e">
        <f t="shared" si="180"/>
        <v>#N/A</v>
      </c>
      <c r="LM83" s="169" t="e">
        <f t="shared" si="180"/>
        <v>#N/A</v>
      </c>
      <c r="LN83" s="169" t="e">
        <f t="shared" si="180"/>
        <v>#N/A</v>
      </c>
      <c r="LO83" s="169" t="e">
        <f t="shared" si="151"/>
        <v>#N/A</v>
      </c>
      <c r="LP83" s="169" t="e">
        <f t="shared" si="151"/>
        <v>#N/A</v>
      </c>
      <c r="LQ83" s="169" t="e">
        <f t="shared" si="152"/>
        <v>#N/A</v>
      </c>
      <c r="LR83" s="169" t="e">
        <f t="shared" si="152"/>
        <v>#N/A</v>
      </c>
      <c r="LS83" s="169" t="e">
        <f t="shared" si="152"/>
        <v>#N/A</v>
      </c>
      <c r="LT83" s="169" t="e">
        <f t="shared" si="152"/>
        <v>#N/A</v>
      </c>
      <c r="LU83" s="169" t="e">
        <f t="shared" si="152"/>
        <v>#N/A</v>
      </c>
      <c r="LV83" s="169" t="e">
        <f t="shared" si="152"/>
        <v>#N/A</v>
      </c>
      <c r="LW83" s="169" t="e">
        <f t="shared" si="152"/>
        <v>#N/A</v>
      </c>
      <c r="LX83" s="169" t="e">
        <f t="shared" si="152"/>
        <v>#N/A</v>
      </c>
      <c r="LY83" s="169" t="e">
        <f t="shared" si="152"/>
        <v>#N/A</v>
      </c>
      <c r="LZ83" s="169" t="e">
        <f t="shared" si="152"/>
        <v>#N/A</v>
      </c>
      <c r="MA83" s="169" t="e">
        <f t="shared" si="152"/>
        <v>#N/A</v>
      </c>
      <c r="MB83" s="169" t="e">
        <f t="shared" si="152"/>
        <v>#N/A</v>
      </c>
      <c r="MC83" s="169" t="e">
        <f t="shared" si="152"/>
        <v>#N/A</v>
      </c>
      <c r="MD83" s="169" t="e">
        <f t="shared" si="152"/>
        <v>#N/A</v>
      </c>
      <c r="ME83" s="169" t="e">
        <f t="shared" si="152"/>
        <v>#N/A</v>
      </c>
      <c r="MF83" s="169" t="e">
        <f t="shared" si="152"/>
        <v>#N/A</v>
      </c>
      <c r="MG83" s="169" t="e">
        <f t="shared" ref="MF83:MU98" si="181">IF(ISNONTEXT($R83),_xlfn.NORM.DIST(EN83,$N83,$R83,FALSE),NA())</f>
        <v>#N/A</v>
      </c>
      <c r="MH83" s="169" t="e">
        <f t="shared" si="181"/>
        <v>#N/A</v>
      </c>
      <c r="MI83" s="169" t="e">
        <f t="shared" si="181"/>
        <v>#N/A</v>
      </c>
      <c r="MJ83" s="169" t="e">
        <f t="shared" si="181"/>
        <v>#N/A</v>
      </c>
      <c r="MK83" s="169" t="e">
        <f t="shared" si="181"/>
        <v>#N/A</v>
      </c>
      <c r="ML83" s="169" t="e">
        <f t="shared" si="181"/>
        <v>#N/A</v>
      </c>
      <c r="MM83" s="169" t="e">
        <f t="shared" si="181"/>
        <v>#N/A</v>
      </c>
      <c r="MN83" s="169" t="e">
        <f t="shared" si="181"/>
        <v>#N/A</v>
      </c>
      <c r="MO83" s="169" t="e">
        <f t="shared" si="181"/>
        <v>#N/A</v>
      </c>
      <c r="MP83" s="169" t="e">
        <f t="shared" si="181"/>
        <v>#N/A</v>
      </c>
      <c r="MQ83" s="169" t="e">
        <f t="shared" si="181"/>
        <v>#N/A</v>
      </c>
      <c r="MR83" s="169" t="e">
        <f t="shared" si="181"/>
        <v>#N/A</v>
      </c>
      <c r="MS83" s="169" t="e">
        <f t="shared" si="181"/>
        <v>#N/A</v>
      </c>
      <c r="MT83" s="169" t="e">
        <f t="shared" si="181"/>
        <v>#N/A</v>
      </c>
      <c r="MU83" s="169" t="e">
        <f t="shared" si="181"/>
        <v>#N/A</v>
      </c>
      <c r="MV83" s="169" t="e">
        <f t="shared" si="153"/>
        <v>#N/A</v>
      </c>
      <c r="MW83" s="169" t="e">
        <f t="shared" si="153"/>
        <v>#N/A</v>
      </c>
      <c r="MX83" s="169" t="e">
        <f t="shared" si="153"/>
        <v>#N/A</v>
      </c>
      <c r="MY83" s="169" t="e">
        <f t="shared" si="153"/>
        <v>#N/A</v>
      </c>
      <c r="MZ83" s="169" t="e">
        <f t="shared" si="153"/>
        <v>#N/A</v>
      </c>
      <c r="NA83" s="169" t="e">
        <f t="shared" si="153"/>
        <v>#N/A</v>
      </c>
      <c r="NB83" s="169" t="e">
        <f t="shared" si="153"/>
        <v>#N/A</v>
      </c>
      <c r="NC83" s="169" t="e">
        <f t="shared" si="153"/>
        <v>#N/A</v>
      </c>
      <c r="ND83" s="169" t="e">
        <f t="shared" si="153"/>
        <v>#N/A</v>
      </c>
      <c r="NE83" s="169" t="e">
        <f t="shared" si="153"/>
        <v>#N/A</v>
      </c>
      <c r="NF83" s="169" t="e">
        <f t="shared" si="153"/>
        <v>#N/A</v>
      </c>
      <c r="NG83" s="169" t="e">
        <f t="shared" si="153"/>
        <v>#N/A</v>
      </c>
      <c r="NH83" s="169" t="e">
        <f t="shared" si="153"/>
        <v>#N/A</v>
      </c>
      <c r="NI83" s="169" t="e">
        <f t="shared" si="153"/>
        <v>#N/A</v>
      </c>
      <c r="NJ83" s="169" t="e">
        <f t="shared" si="153"/>
        <v>#N/A</v>
      </c>
      <c r="NK83" s="169" t="e">
        <f t="shared" ref="NK83:NZ98" si="182">IF(ISNONTEXT($R83),_xlfn.NORM.DIST(FR83,$N83,$R83,FALSE),NA())</f>
        <v>#N/A</v>
      </c>
      <c r="NL83" s="169" t="e">
        <f t="shared" si="182"/>
        <v>#N/A</v>
      </c>
      <c r="NM83" s="169" t="e">
        <f t="shared" si="182"/>
        <v>#N/A</v>
      </c>
      <c r="NN83" s="169" t="e">
        <f t="shared" si="182"/>
        <v>#N/A</v>
      </c>
      <c r="NO83" s="169" t="e">
        <f t="shared" si="182"/>
        <v>#N/A</v>
      </c>
      <c r="NP83" s="169" t="e">
        <f t="shared" si="182"/>
        <v>#N/A</v>
      </c>
      <c r="NQ83" s="169" t="e">
        <f t="shared" si="182"/>
        <v>#N/A</v>
      </c>
      <c r="NR83" s="169" t="e">
        <f t="shared" si="182"/>
        <v>#N/A</v>
      </c>
      <c r="NS83" s="169" t="e">
        <f t="shared" si="182"/>
        <v>#N/A</v>
      </c>
      <c r="NT83" s="169" t="e">
        <f t="shared" si="182"/>
        <v>#N/A</v>
      </c>
      <c r="NU83" s="169" t="e">
        <f t="shared" si="182"/>
        <v>#N/A</v>
      </c>
      <c r="NV83" s="169" t="e">
        <f t="shared" si="182"/>
        <v>#N/A</v>
      </c>
      <c r="NW83" s="169" t="e">
        <f t="shared" si="182"/>
        <v>#N/A</v>
      </c>
      <c r="NX83" s="169" t="e">
        <f t="shared" si="182"/>
        <v>#N/A</v>
      </c>
      <c r="NY83" s="169" t="e">
        <f t="shared" si="182"/>
        <v>#N/A</v>
      </c>
      <c r="NZ83" s="169" t="e">
        <f t="shared" si="182"/>
        <v>#N/A</v>
      </c>
      <c r="OA83" s="169" t="e">
        <f t="shared" si="154"/>
        <v>#N/A</v>
      </c>
      <c r="OB83" s="169" t="e">
        <f t="shared" si="154"/>
        <v>#N/A</v>
      </c>
      <c r="OC83" s="169" t="e">
        <f t="shared" si="155"/>
        <v>#N/A</v>
      </c>
      <c r="OD83" s="169" t="e">
        <f t="shared" si="155"/>
        <v>#N/A</v>
      </c>
      <c r="OE83" s="169" t="e">
        <f t="shared" si="155"/>
        <v>#N/A</v>
      </c>
      <c r="OF83" s="169" t="e">
        <f t="shared" si="155"/>
        <v>#N/A</v>
      </c>
      <c r="OG83" s="169" t="e">
        <f t="shared" si="155"/>
        <v>#N/A</v>
      </c>
      <c r="OH83" s="169" t="e">
        <f t="shared" si="155"/>
        <v>#N/A</v>
      </c>
      <c r="OI83" s="169" t="e">
        <f t="shared" si="155"/>
        <v>#N/A</v>
      </c>
      <c r="OJ83" s="169" t="e">
        <f t="shared" si="155"/>
        <v>#N/A</v>
      </c>
      <c r="OK83" s="169" t="e">
        <f t="shared" si="155"/>
        <v>#N/A</v>
      </c>
      <c r="OL83" s="169" t="e">
        <f t="shared" si="155"/>
        <v>#N/A</v>
      </c>
      <c r="OM83" s="169" t="e">
        <f t="shared" si="155"/>
        <v>#N/A</v>
      </c>
      <c r="ON83" s="169" t="e">
        <f t="shared" si="155"/>
        <v>#N/A</v>
      </c>
      <c r="OO83" s="169" t="e">
        <f t="shared" si="155"/>
        <v>#N/A</v>
      </c>
      <c r="OP83" s="169" t="e">
        <f t="shared" si="155"/>
        <v>#N/A</v>
      </c>
      <c r="OQ83" s="169" t="e">
        <f t="shared" si="155"/>
        <v>#N/A</v>
      </c>
      <c r="OR83" s="169" t="e">
        <f t="shared" si="155"/>
        <v>#N/A</v>
      </c>
      <c r="OS83" s="169" t="e">
        <f t="shared" ref="OR83:PG98" si="183">IF(ISNONTEXT($R83),_xlfn.NORM.DIST(GZ83,$N83,$R83,FALSE),NA())</f>
        <v>#N/A</v>
      </c>
      <c r="OT83" s="169" t="e">
        <f t="shared" si="183"/>
        <v>#N/A</v>
      </c>
      <c r="OU83" s="169" t="e">
        <f t="shared" si="183"/>
        <v>#N/A</v>
      </c>
      <c r="OV83" s="169" t="e">
        <f t="shared" si="183"/>
        <v>#N/A</v>
      </c>
      <c r="OW83" s="169" t="e">
        <f t="shared" si="183"/>
        <v>#N/A</v>
      </c>
      <c r="OX83" s="169" t="e">
        <f t="shared" si="183"/>
        <v>#N/A</v>
      </c>
      <c r="OY83" s="169" t="e">
        <f t="shared" si="183"/>
        <v>#N/A</v>
      </c>
      <c r="OZ83" s="169" t="e">
        <f t="shared" si="183"/>
        <v>#N/A</v>
      </c>
      <c r="PA83" s="169" t="e">
        <f t="shared" si="183"/>
        <v>#N/A</v>
      </c>
      <c r="PB83" s="169" t="e">
        <f t="shared" si="183"/>
        <v>#N/A</v>
      </c>
      <c r="PC83" s="169" t="e">
        <f t="shared" si="183"/>
        <v>#N/A</v>
      </c>
      <c r="PD83" s="169" t="e">
        <f t="shared" si="183"/>
        <v>#N/A</v>
      </c>
      <c r="PE83" s="169" t="e">
        <f t="shared" si="183"/>
        <v>#N/A</v>
      </c>
      <c r="PF83" s="169" t="e">
        <f t="shared" si="183"/>
        <v>#N/A</v>
      </c>
      <c r="PG83" s="169" t="e">
        <f t="shared" si="183"/>
        <v>#N/A</v>
      </c>
      <c r="PH83" s="169" t="e">
        <f t="shared" si="156"/>
        <v>#N/A</v>
      </c>
      <c r="PI83" s="169" t="e">
        <f t="shared" si="156"/>
        <v>#N/A</v>
      </c>
      <c r="PJ83" s="169" t="e">
        <f t="shared" si="156"/>
        <v>#N/A</v>
      </c>
      <c r="PK83" s="169" t="e">
        <f t="shared" si="156"/>
        <v>#N/A</v>
      </c>
      <c r="PL83" s="169" t="e">
        <f t="shared" si="156"/>
        <v>#N/A</v>
      </c>
      <c r="PM83" s="169" t="e">
        <f t="shared" si="156"/>
        <v>#N/A</v>
      </c>
      <c r="PN83" s="169" t="e">
        <f t="shared" si="156"/>
        <v>#N/A</v>
      </c>
      <c r="PO83" s="169" t="e">
        <f t="shared" si="156"/>
        <v>#N/A</v>
      </c>
    </row>
    <row r="84" spans="1:431" hidden="1" x14ac:dyDescent="0.75">
      <c r="A84" s="390"/>
      <c r="B84" s="396" t="str">
        <f>IF($R84="","",ROUND(_xlfn.NORM.INV(ABS(VLOOKUP($T$1,VLookups!$A$43:$B$44,2,FALSE)-B$2),$N84,$R84),0))</f>
        <v/>
      </c>
      <c r="C84" s="403" t="str">
        <f>IF(OR(D83="",B84=""),"",WORKDAY(C83,B83,$B$109:$B$148))</f>
        <v/>
      </c>
      <c r="D84" s="404" t="str">
        <f>IFERROR(IF(B84="","",WORKDAY(C84,B84-1,$B$109:$B$148)),"")</f>
        <v/>
      </c>
      <c r="E84" s="109"/>
      <c r="F84" s="117"/>
      <c r="G84" s="122" t="str">
        <f t="shared" si="157"/>
        <v/>
      </c>
      <c r="H84" s="95"/>
      <c r="I84" s="122" t="str">
        <f t="shared" si="158"/>
        <v/>
      </c>
      <c r="J84" s="117"/>
      <c r="K84" s="110"/>
      <c r="L84" s="124" t="str">
        <f t="shared" si="145"/>
        <v/>
      </c>
      <c r="M84" s="124" t="str">
        <f t="shared" si="146"/>
        <v/>
      </c>
      <c r="N84" s="73" t="str">
        <f t="shared" si="159"/>
        <v/>
      </c>
      <c r="O84" s="23"/>
      <c r="P84" s="57"/>
      <c r="Q84" s="280"/>
      <c r="R84" s="74" t="str">
        <f>IF(AND(G84&gt;0,H84&gt;0,I84&gt;0),IF(ISBLANK(Q84),IF(ISBLANK(O84),"",(I84-G84)*VLOOKUP(O84,VLookups!$A$4:$B$13,2,FALSE)),Q84),"")</f>
        <v/>
      </c>
      <c r="S84" s="75" t="str">
        <f t="shared" si="147"/>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0"/>
        <v/>
      </c>
      <c r="AD84" s="49" t="str">
        <f t="shared" si="173"/>
        <v/>
      </c>
      <c r="AE84" s="49" t="str">
        <f t="shared" si="173"/>
        <v/>
      </c>
      <c r="AF84" s="49" t="str">
        <f t="shared" si="173"/>
        <v/>
      </c>
      <c r="AG84" s="49" t="str">
        <f t="shared" si="173"/>
        <v/>
      </c>
      <c r="AH84" s="49" t="str">
        <f t="shared" si="173"/>
        <v/>
      </c>
      <c r="AI84" s="49" t="str">
        <f t="shared" si="173"/>
        <v/>
      </c>
      <c r="AJ84" s="49" t="str">
        <f t="shared" si="173"/>
        <v/>
      </c>
      <c r="AK84" s="49" t="str">
        <f t="shared" si="173"/>
        <v/>
      </c>
      <c r="AL84" s="49" t="str">
        <f t="shared" si="173"/>
        <v/>
      </c>
      <c r="AM84" s="49" t="str">
        <f t="shared" si="173"/>
        <v/>
      </c>
      <c r="AN84" s="49" t="str">
        <f t="shared" si="173"/>
        <v/>
      </c>
      <c r="AO84" s="49" t="str">
        <f t="shared" si="173"/>
        <v/>
      </c>
      <c r="AP84" s="49" t="str">
        <f t="shared" si="173"/>
        <v/>
      </c>
      <c r="AQ84" s="49" t="str">
        <f t="shared" si="173"/>
        <v/>
      </c>
      <c r="AR84" s="49" t="str">
        <f t="shared" si="173"/>
        <v/>
      </c>
      <c r="AS84" s="49" t="str">
        <f t="shared" si="173"/>
        <v/>
      </c>
      <c r="AT84" s="49" t="str">
        <f t="shared" si="167"/>
        <v/>
      </c>
      <c r="AU84" s="49" t="str">
        <f t="shared" si="167"/>
        <v/>
      </c>
      <c r="AV84" s="49" t="str">
        <f t="shared" si="167"/>
        <v/>
      </c>
      <c r="AW84" s="49" t="str">
        <f t="shared" si="167"/>
        <v/>
      </c>
      <c r="AX84" s="49" t="str">
        <f t="shared" si="167"/>
        <v/>
      </c>
      <c r="AY84" s="49" t="str">
        <f t="shared" si="167"/>
        <v/>
      </c>
      <c r="AZ84" s="49" t="str">
        <f t="shared" si="167"/>
        <v/>
      </c>
      <c r="BA84" s="49" t="str">
        <f t="shared" si="167"/>
        <v/>
      </c>
      <c r="BB84" s="49" t="str">
        <f t="shared" si="167"/>
        <v/>
      </c>
      <c r="BC84" s="49" t="str">
        <f t="shared" si="167"/>
        <v/>
      </c>
      <c r="BD84" s="49" t="str">
        <f t="shared" si="167"/>
        <v/>
      </c>
      <c r="BE84" s="49" t="str">
        <f t="shared" si="167"/>
        <v/>
      </c>
      <c r="BF84" s="49" t="str">
        <f t="shared" si="167"/>
        <v/>
      </c>
      <c r="BG84" s="49" t="str">
        <f t="shared" si="167"/>
        <v/>
      </c>
      <c r="BH84" s="49" t="str">
        <f t="shared" si="167"/>
        <v/>
      </c>
      <c r="BI84" s="49" t="str">
        <f t="shared" si="168"/>
        <v/>
      </c>
      <c r="BJ84" s="49" t="str">
        <f t="shared" si="168"/>
        <v/>
      </c>
      <c r="BK84" s="49" t="str">
        <f t="shared" si="168"/>
        <v/>
      </c>
      <c r="BL84" s="49" t="str">
        <f t="shared" si="168"/>
        <v/>
      </c>
      <c r="BM84" s="49" t="str">
        <f t="shared" si="168"/>
        <v/>
      </c>
      <c r="BN84" s="49" t="str">
        <f t="shared" si="168"/>
        <v/>
      </c>
      <c r="BO84" s="49" t="str">
        <f t="shared" si="168"/>
        <v/>
      </c>
      <c r="BP84" s="49" t="str">
        <f t="shared" si="168"/>
        <v/>
      </c>
      <c r="BQ84" s="49" t="str">
        <f t="shared" si="168"/>
        <v/>
      </c>
      <c r="BR84" s="49" t="str">
        <f t="shared" si="168"/>
        <v/>
      </c>
      <c r="BS84" s="49" t="str">
        <f t="shared" si="168"/>
        <v/>
      </c>
      <c r="BT84" s="49" t="str">
        <f t="shared" si="168"/>
        <v/>
      </c>
      <c r="BU84" s="49" t="str">
        <f t="shared" si="168"/>
        <v/>
      </c>
      <c r="BV84" s="49" t="str">
        <f t="shared" si="168"/>
        <v/>
      </c>
      <c r="BW84" s="49" t="str">
        <f t="shared" si="168"/>
        <v/>
      </c>
      <c r="BX84" s="49" t="str">
        <f t="shared" si="168"/>
        <v/>
      </c>
      <c r="BY84" s="49" t="str">
        <f t="shared" si="164"/>
        <v/>
      </c>
      <c r="BZ84" s="49" t="str">
        <f t="shared" si="164"/>
        <v/>
      </c>
      <c r="CA84" s="49" t="str">
        <f t="shared" si="164"/>
        <v/>
      </c>
      <c r="CB84" s="49" t="str">
        <f t="shared" si="164"/>
        <v/>
      </c>
      <c r="CC84" s="49" t="str">
        <f t="shared" si="164"/>
        <v/>
      </c>
      <c r="CD84" s="49" t="str">
        <f t="shared" si="164"/>
        <v/>
      </c>
      <c r="CE84" s="49" t="str">
        <f t="shared" si="164"/>
        <v/>
      </c>
      <c r="CF84" s="49" t="str">
        <f t="shared" si="164"/>
        <v/>
      </c>
      <c r="CG84" s="49" t="str">
        <f t="shared" si="164"/>
        <v/>
      </c>
      <c r="CH84" s="49" t="str">
        <f t="shared" si="164"/>
        <v/>
      </c>
      <c r="CI84" s="49" t="str">
        <f t="shared" si="164"/>
        <v/>
      </c>
      <c r="CJ84" s="49" t="str">
        <f t="shared" si="164"/>
        <v/>
      </c>
      <c r="CK84" s="49" t="str">
        <f t="shared" si="164"/>
        <v/>
      </c>
      <c r="CL84" s="49" t="str">
        <f t="shared" si="164"/>
        <v/>
      </c>
      <c r="CM84" s="49" t="str">
        <f t="shared" si="164"/>
        <v/>
      </c>
      <c r="CN84" s="49" t="str">
        <f t="shared" si="169"/>
        <v/>
      </c>
      <c r="CO84" s="49" t="str">
        <f t="shared" si="169"/>
        <v/>
      </c>
      <c r="CP84" s="49" t="str">
        <f t="shared" si="169"/>
        <v/>
      </c>
      <c r="CQ84" s="49" t="str">
        <f t="shared" si="169"/>
        <v/>
      </c>
      <c r="CR84" s="49" t="str">
        <f t="shared" si="169"/>
        <v/>
      </c>
      <c r="CS84" s="49" t="str">
        <f t="shared" si="169"/>
        <v/>
      </c>
      <c r="CT84" s="49" t="str">
        <f t="shared" si="169"/>
        <v/>
      </c>
      <c r="CU84" s="49" t="str">
        <f t="shared" si="169"/>
        <v/>
      </c>
      <c r="CV84" s="49" t="str">
        <f t="shared" si="169"/>
        <v/>
      </c>
      <c r="CW84" s="49" t="str">
        <f t="shared" si="169"/>
        <v/>
      </c>
      <c r="CX84" s="49" t="str">
        <f t="shared" si="169"/>
        <v/>
      </c>
      <c r="CY84" s="49" t="str">
        <f t="shared" si="169"/>
        <v/>
      </c>
      <c r="CZ84" s="49" t="str">
        <f t="shared" si="169"/>
        <v/>
      </c>
      <c r="DA84" s="49" t="str">
        <f t="shared" si="169"/>
        <v/>
      </c>
      <c r="DB84" s="49" t="str">
        <f t="shared" si="169"/>
        <v/>
      </c>
      <c r="DC84" s="49" t="str">
        <f t="shared" si="169"/>
        <v/>
      </c>
      <c r="DD84" s="49" t="str">
        <f t="shared" si="165"/>
        <v/>
      </c>
      <c r="DE84" s="49" t="str">
        <f t="shared" si="165"/>
        <v/>
      </c>
      <c r="DF84" s="49" t="str">
        <f t="shared" si="165"/>
        <v/>
      </c>
      <c r="DG84" s="49" t="str">
        <f t="shared" si="165"/>
        <v/>
      </c>
      <c r="DH84" s="49" t="str">
        <f t="shared" si="165"/>
        <v/>
      </c>
      <c r="DI84" s="49" t="str">
        <f t="shared" si="165"/>
        <v/>
      </c>
      <c r="DJ84" s="49" t="str">
        <f t="shared" si="165"/>
        <v/>
      </c>
      <c r="DK84" s="49" t="str">
        <f t="shared" si="165"/>
        <v/>
      </c>
      <c r="DL84" s="49" t="str">
        <f t="shared" si="165"/>
        <v/>
      </c>
      <c r="DM84" s="49" t="str">
        <f t="shared" si="165"/>
        <v/>
      </c>
      <c r="DN84" s="49" t="str">
        <f t="shared" si="165"/>
        <v/>
      </c>
      <c r="DO84" s="49" t="str">
        <f t="shared" si="165"/>
        <v/>
      </c>
      <c r="DP84" s="49" t="str">
        <f t="shared" si="165"/>
        <v/>
      </c>
      <c r="DQ84" s="49" t="str">
        <f t="shared" si="165"/>
        <v/>
      </c>
      <c r="DR84" s="49" t="str">
        <f t="shared" si="165"/>
        <v/>
      </c>
      <c r="DS84" s="49" t="str">
        <f t="shared" si="170"/>
        <v/>
      </c>
      <c r="DT84" s="49" t="str">
        <f t="shared" si="170"/>
        <v/>
      </c>
      <c r="DU84" s="49" t="str">
        <f t="shared" si="170"/>
        <v/>
      </c>
      <c r="DV84" s="49" t="str">
        <f t="shared" si="170"/>
        <v/>
      </c>
      <c r="DW84" s="49" t="str">
        <f t="shared" si="170"/>
        <v/>
      </c>
      <c r="DX84" s="49" t="str">
        <f t="shared" si="170"/>
        <v/>
      </c>
      <c r="DY84" s="49" t="str">
        <f t="shared" si="170"/>
        <v/>
      </c>
      <c r="DZ84" s="183" t="str">
        <f t="shared" si="161"/>
        <v/>
      </c>
      <c r="EA84" s="49" t="str">
        <f t="shared" si="163"/>
        <v/>
      </c>
      <c r="EB84" s="49" t="str">
        <f t="shared" si="163"/>
        <v/>
      </c>
      <c r="EC84" s="49" t="str">
        <f t="shared" si="163"/>
        <v/>
      </c>
      <c r="ED84" s="49" t="str">
        <f t="shared" si="163"/>
        <v/>
      </c>
      <c r="EE84" s="49" t="str">
        <f t="shared" si="163"/>
        <v/>
      </c>
      <c r="EF84" s="49" t="str">
        <f t="shared" si="163"/>
        <v/>
      </c>
      <c r="EG84" s="49" t="str">
        <f t="shared" si="163"/>
        <v/>
      </c>
      <c r="EH84" s="49" t="str">
        <f t="shared" si="163"/>
        <v/>
      </c>
      <c r="EI84" s="49" t="str">
        <f t="shared" si="163"/>
        <v/>
      </c>
      <c r="EJ84" s="49" t="str">
        <f t="shared" si="163"/>
        <v/>
      </c>
      <c r="EK84" s="49" t="str">
        <f t="shared" si="163"/>
        <v/>
      </c>
      <c r="EL84" s="49" t="str">
        <f t="shared" si="163"/>
        <v/>
      </c>
      <c r="EM84" s="49" t="str">
        <f t="shared" si="163"/>
        <v/>
      </c>
      <c r="EN84" s="49" t="str">
        <f t="shared" si="163"/>
        <v/>
      </c>
      <c r="EO84" s="49" t="str">
        <f t="shared" si="163"/>
        <v/>
      </c>
      <c r="EP84" s="49" t="str">
        <f t="shared" si="162"/>
        <v/>
      </c>
      <c r="EQ84" s="49" t="str">
        <f t="shared" si="162"/>
        <v/>
      </c>
      <c r="ER84" s="49" t="str">
        <f t="shared" si="162"/>
        <v/>
      </c>
      <c r="ES84" s="49" t="str">
        <f t="shared" si="162"/>
        <v/>
      </c>
      <c r="ET84" s="49" t="str">
        <f t="shared" si="171"/>
        <v/>
      </c>
      <c r="EU84" s="49" t="str">
        <f t="shared" si="171"/>
        <v/>
      </c>
      <c r="EV84" s="49" t="str">
        <f t="shared" si="171"/>
        <v/>
      </c>
      <c r="EW84" s="49" t="str">
        <f t="shared" si="171"/>
        <v/>
      </c>
      <c r="EX84" s="49" t="str">
        <f t="shared" si="171"/>
        <v/>
      </c>
      <c r="EY84" s="49" t="str">
        <f t="shared" si="171"/>
        <v/>
      </c>
      <c r="EZ84" s="49" t="str">
        <f t="shared" si="171"/>
        <v/>
      </c>
      <c r="FA84" s="49" t="str">
        <f t="shared" si="171"/>
        <v/>
      </c>
      <c r="FB84" s="49" t="str">
        <f t="shared" si="171"/>
        <v/>
      </c>
      <c r="FC84" s="49" t="str">
        <f t="shared" si="171"/>
        <v/>
      </c>
      <c r="FD84" s="49" t="str">
        <f t="shared" si="171"/>
        <v/>
      </c>
      <c r="FE84" s="49" t="str">
        <f t="shared" si="124"/>
        <v/>
      </c>
      <c r="FF84" s="49" t="str">
        <f t="shared" si="124"/>
        <v/>
      </c>
      <c r="FG84" s="49" t="str">
        <f t="shared" si="124"/>
        <v/>
      </c>
      <c r="FH84" s="49" t="str">
        <f t="shared" si="124"/>
        <v/>
      </c>
      <c r="FI84" s="49" t="str">
        <f t="shared" si="124"/>
        <v/>
      </c>
      <c r="FJ84" s="49" t="str">
        <f t="shared" si="124"/>
        <v/>
      </c>
      <c r="FK84" s="49" t="str">
        <f t="shared" si="124"/>
        <v/>
      </c>
      <c r="FL84" s="49" t="str">
        <f t="shared" si="124"/>
        <v/>
      </c>
      <c r="FM84" s="49" t="str">
        <f t="shared" si="124"/>
        <v/>
      </c>
      <c r="FN84" s="49" t="str">
        <f t="shared" si="124"/>
        <v/>
      </c>
      <c r="FO84" s="49" t="str">
        <f t="shared" si="124"/>
        <v/>
      </c>
      <c r="FP84" s="49" t="str">
        <f t="shared" si="124"/>
        <v/>
      </c>
      <c r="FQ84" s="49" t="str">
        <f t="shared" si="124"/>
        <v/>
      </c>
      <c r="FR84" s="49" t="str">
        <f t="shared" si="124"/>
        <v/>
      </c>
      <c r="FS84" s="49" t="str">
        <f t="shared" si="124"/>
        <v/>
      </c>
      <c r="FT84" s="49" t="str">
        <f t="shared" si="124"/>
        <v/>
      </c>
      <c r="FU84" s="49" t="str">
        <f t="shared" si="172"/>
        <v/>
      </c>
      <c r="FV84" s="49" t="str">
        <f t="shared" si="148"/>
        <v/>
      </c>
      <c r="FW84" s="49" t="str">
        <f t="shared" si="148"/>
        <v/>
      </c>
      <c r="FX84" s="49" t="str">
        <f t="shared" si="148"/>
        <v/>
      </c>
      <c r="FY84" s="49" t="str">
        <f t="shared" si="148"/>
        <v/>
      </c>
      <c r="FZ84" s="49" t="str">
        <f t="shared" si="148"/>
        <v/>
      </c>
      <c r="GA84" s="49" t="str">
        <f t="shared" si="148"/>
        <v/>
      </c>
      <c r="GB84" s="49" t="str">
        <f t="shared" si="148"/>
        <v/>
      </c>
      <c r="GC84" s="49" t="str">
        <f t="shared" si="148"/>
        <v/>
      </c>
      <c r="GD84" s="49" t="str">
        <f t="shared" si="148"/>
        <v/>
      </c>
      <c r="GE84" s="49" t="str">
        <f t="shared" si="148"/>
        <v/>
      </c>
      <c r="GF84" s="49" t="str">
        <f t="shared" si="148"/>
        <v/>
      </c>
      <c r="GG84" s="49" t="str">
        <f t="shared" si="148"/>
        <v/>
      </c>
      <c r="GH84" s="49" t="str">
        <f t="shared" si="148"/>
        <v/>
      </c>
      <c r="GI84" s="49" t="str">
        <f t="shared" si="148"/>
        <v/>
      </c>
      <c r="GJ84" s="49" t="str">
        <f t="shared" si="148"/>
        <v/>
      </c>
      <c r="GK84" s="49" t="str">
        <f t="shared" si="148"/>
        <v/>
      </c>
      <c r="GL84" s="49" t="str">
        <f t="shared" ref="GL84:GW103" si="184">IF(ISNONTEXT($AC84),GK84+$AC84,"")</f>
        <v/>
      </c>
      <c r="GM84" s="49" t="str">
        <f t="shared" si="184"/>
        <v/>
      </c>
      <c r="GN84" s="49" t="str">
        <f t="shared" si="176"/>
        <v/>
      </c>
      <c r="GO84" s="49" t="str">
        <f t="shared" si="176"/>
        <v/>
      </c>
      <c r="GP84" s="49" t="str">
        <f t="shared" si="176"/>
        <v/>
      </c>
      <c r="GQ84" s="49" t="str">
        <f t="shared" si="176"/>
        <v/>
      </c>
      <c r="GR84" s="49" t="str">
        <f t="shared" si="176"/>
        <v/>
      </c>
      <c r="GS84" s="49" t="str">
        <f t="shared" si="176"/>
        <v/>
      </c>
      <c r="GT84" s="49" t="str">
        <f t="shared" si="176"/>
        <v/>
      </c>
      <c r="GU84" s="49" t="str">
        <f t="shared" si="176"/>
        <v/>
      </c>
      <c r="GV84" s="49" t="str">
        <f t="shared" si="176"/>
        <v/>
      </c>
      <c r="GW84" s="49" t="str">
        <f t="shared" si="176"/>
        <v/>
      </c>
      <c r="GX84" s="49" t="str">
        <f t="shared" si="176"/>
        <v/>
      </c>
      <c r="GY84" s="49" t="str">
        <f t="shared" si="176"/>
        <v/>
      </c>
      <c r="GZ84" s="49" t="str">
        <f t="shared" si="176"/>
        <v/>
      </c>
      <c r="HA84" s="49" t="str">
        <f t="shared" si="176"/>
        <v/>
      </c>
      <c r="HB84" s="49" t="str">
        <f t="shared" si="176"/>
        <v/>
      </c>
      <c r="HC84" s="49" t="str">
        <f t="shared" si="176"/>
        <v/>
      </c>
      <c r="HD84" s="49" t="str">
        <f t="shared" si="177"/>
        <v/>
      </c>
      <c r="HE84" s="49" t="str">
        <f t="shared" si="177"/>
        <v/>
      </c>
      <c r="HF84" s="49" t="str">
        <f t="shared" si="177"/>
        <v/>
      </c>
      <c r="HG84" s="49" t="str">
        <f t="shared" si="177"/>
        <v/>
      </c>
      <c r="HH84" s="49" t="str">
        <f t="shared" si="177"/>
        <v/>
      </c>
      <c r="HI84" s="49" t="str">
        <f t="shared" si="137"/>
        <v/>
      </c>
      <c r="HJ84" s="49" t="str">
        <f t="shared" si="137"/>
        <v/>
      </c>
      <c r="HK84" s="49" t="str">
        <f t="shared" si="137"/>
        <v/>
      </c>
      <c r="HL84" s="49" t="str">
        <f t="shared" si="137"/>
        <v/>
      </c>
      <c r="HM84" s="49" t="str">
        <f t="shared" si="107"/>
        <v/>
      </c>
      <c r="HN84" s="49" t="str">
        <f t="shared" si="107"/>
        <v/>
      </c>
      <c r="HO84" s="49" t="str">
        <f t="shared" si="107"/>
        <v/>
      </c>
      <c r="HP84" s="49" t="str">
        <f t="shared" si="75"/>
        <v/>
      </c>
      <c r="HQ84" s="49" t="str">
        <f t="shared" si="75"/>
        <v/>
      </c>
      <c r="HR84" s="49" t="str">
        <f t="shared" si="75"/>
        <v/>
      </c>
      <c r="HS84" s="49" t="str">
        <f t="shared" si="75"/>
        <v/>
      </c>
      <c r="HT84" s="49" t="str">
        <f t="shared" si="75"/>
        <v/>
      </c>
      <c r="HU84" s="49" t="str">
        <f t="shared" si="75"/>
        <v/>
      </c>
      <c r="HV84" s="49" t="str">
        <f t="shared" si="138"/>
        <v/>
      </c>
      <c r="HW84" s="169" t="e">
        <f t="shared" si="175"/>
        <v>#N/A</v>
      </c>
      <c r="HX84" s="169" t="e">
        <f t="shared" si="175"/>
        <v>#N/A</v>
      </c>
      <c r="HY84" s="169" t="e">
        <f t="shared" si="175"/>
        <v>#N/A</v>
      </c>
      <c r="HZ84" s="169" t="e">
        <f t="shared" si="175"/>
        <v>#N/A</v>
      </c>
      <c r="IA84" s="169" t="e">
        <f t="shared" si="174"/>
        <v>#N/A</v>
      </c>
      <c r="IB84" s="169" t="e">
        <f t="shared" si="174"/>
        <v>#N/A</v>
      </c>
      <c r="IC84" s="169" t="e">
        <f t="shared" si="174"/>
        <v>#N/A</v>
      </c>
      <c r="ID84" s="169" t="e">
        <f t="shared" si="174"/>
        <v>#N/A</v>
      </c>
      <c r="IE84" s="169" t="e">
        <f t="shared" si="174"/>
        <v>#N/A</v>
      </c>
      <c r="IF84" s="169" t="e">
        <f t="shared" si="174"/>
        <v>#N/A</v>
      </c>
      <c r="IG84" s="169" t="e">
        <f t="shared" si="174"/>
        <v>#N/A</v>
      </c>
      <c r="IH84" s="169" t="e">
        <f t="shared" si="174"/>
        <v>#N/A</v>
      </c>
      <c r="II84" s="169" t="e">
        <f t="shared" si="174"/>
        <v>#N/A</v>
      </c>
      <c r="IJ84" s="169" t="e">
        <f t="shared" si="174"/>
        <v>#N/A</v>
      </c>
      <c r="IK84" s="169" t="e">
        <f t="shared" si="174"/>
        <v>#N/A</v>
      </c>
      <c r="IL84" s="169" t="e">
        <f t="shared" si="174"/>
        <v>#N/A</v>
      </c>
      <c r="IM84" s="169" t="e">
        <f t="shared" si="174"/>
        <v>#N/A</v>
      </c>
      <c r="IN84" s="169" t="e">
        <f t="shared" si="174"/>
        <v>#N/A</v>
      </c>
      <c r="IO84" s="169" t="e">
        <f t="shared" si="174"/>
        <v>#N/A</v>
      </c>
      <c r="IP84" s="169" t="e">
        <f t="shared" si="178"/>
        <v>#N/A</v>
      </c>
      <c r="IQ84" s="169" t="e">
        <f t="shared" si="178"/>
        <v>#N/A</v>
      </c>
      <c r="IR84" s="169" t="e">
        <f t="shared" si="178"/>
        <v>#N/A</v>
      </c>
      <c r="IS84" s="169" t="e">
        <f t="shared" si="178"/>
        <v>#N/A</v>
      </c>
      <c r="IT84" s="169" t="e">
        <f t="shared" si="178"/>
        <v>#N/A</v>
      </c>
      <c r="IU84" s="169" t="e">
        <f t="shared" si="178"/>
        <v>#N/A</v>
      </c>
      <c r="IV84" s="169" t="e">
        <f t="shared" si="178"/>
        <v>#N/A</v>
      </c>
      <c r="IW84" s="169" t="e">
        <f t="shared" si="178"/>
        <v>#N/A</v>
      </c>
      <c r="IX84" s="169" t="e">
        <f t="shared" si="178"/>
        <v>#N/A</v>
      </c>
      <c r="IY84" s="169" t="e">
        <f t="shared" si="178"/>
        <v>#N/A</v>
      </c>
      <c r="IZ84" s="169" t="e">
        <f t="shared" si="178"/>
        <v>#N/A</v>
      </c>
      <c r="JA84" s="169" t="e">
        <f t="shared" si="178"/>
        <v>#N/A</v>
      </c>
      <c r="JB84" s="169" t="e">
        <f t="shared" si="178"/>
        <v>#N/A</v>
      </c>
      <c r="JC84" s="169" t="e">
        <f t="shared" si="178"/>
        <v>#N/A</v>
      </c>
      <c r="JD84" s="169" t="e">
        <f t="shared" si="178"/>
        <v>#N/A</v>
      </c>
      <c r="JE84" s="169" t="e">
        <f t="shared" si="178"/>
        <v>#N/A</v>
      </c>
      <c r="JF84" s="169" t="e">
        <f t="shared" ref="JE84:JT99" si="185">IF(ISNONTEXT($R84),_xlfn.NORM.DIST(BM84,$N84,$R84,FALSE),NA())</f>
        <v>#N/A</v>
      </c>
      <c r="JG84" s="169" t="e">
        <f t="shared" si="185"/>
        <v>#N/A</v>
      </c>
      <c r="JH84" s="169" t="e">
        <f t="shared" si="185"/>
        <v>#N/A</v>
      </c>
      <c r="JI84" s="169" t="e">
        <f t="shared" si="185"/>
        <v>#N/A</v>
      </c>
      <c r="JJ84" s="169" t="e">
        <f t="shared" si="185"/>
        <v>#N/A</v>
      </c>
      <c r="JK84" s="169" t="e">
        <f t="shared" si="185"/>
        <v>#N/A</v>
      </c>
      <c r="JL84" s="169" t="e">
        <f t="shared" si="185"/>
        <v>#N/A</v>
      </c>
      <c r="JM84" s="169" t="e">
        <f t="shared" si="185"/>
        <v>#N/A</v>
      </c>
      <c r="JN84" s="169" t="e">
        <f t="shared" si="185"/>
        <v>#N/A</v>
      </c>
      <c r="JO84" s="169" t="e">
        <f t="shared" si="185"/>
        <v>#N/A</v>
      </c>
      <c r="JP84" s="169" t="e">
        <f t="shared" si="185"/>
        <v>#N/A</v>
      </c>
      <c r="JQ84" s="169" t="e">
        <f t="shared" si="185"/>
        <v>#N/A</v>
      </c>
      <c r="JR84" s="169" t="e">
        <f t="shared" si="185"/>
        <v>#N/A</v>
      </c>
      <c r="JS84" s="169" t="e">
        <f t="shared" si="185"/>
        <v>#N/A</v>
      </c>
      <c r="JT84" s="169" t="e">
        <f t="shared" si="179"/>
        <v>#N/A</v>
      </c>
      <c r="JU84" s="169" t="e">
        <f t="shared" si="179"/>
        <v>#N/A</v>
      </c>
      <c r="JV84" s="169" t="e">
        <f t="shared" si="179"/>
        <v>#N/A</v>
      </c>
      <c r="JW84" s="169" t="e">
        <f t="shared" si="179"/>
        <v>#N/A</v>
      </c>
      <c r="JX84" s="169" t="e">
        <f t="shared" si="179"/>
        <v>#N/A</v>
      </c>
      <c r="JY84" s="169" t="e">
        <f t="shared" si="179"/>
        <v>#N/A</v>
      </c>
      <c r="JZ84" s="169" t="e">
        <f t="shared" si="179"/>
        <v>#N/A</v>
      </c>
      <c r="KA84" s="169" t="e">
        <f t="shared" si="179"/>
        <v>#N/A</v>
      </c>
      <c r="KB84" s="169" t="e">
        <f t="shared" si="179"/>
        <v>#N/A</v>
      </c>
      <c r="KC84" s="169" t="e">
        <f t="shared" si="179"/>
        <v>#N/A</v>
      </c>
      <c r="KD84" s="169" t="e">
        <f t="shared" si="179"/>
        <v>#N/A</v>
      </c>
      <c r="KE84" s="169" t="e">
        <f t="shared" si="179"/>
        <v>#N/A</v>
      </c>
      <c r="KF84" s="169" t="e">
        <f t="shared" si="179"/>
        <v>#N/A</v>
      </c>
      <c r="KG84" s="169" t="e">
        <f t="shared" si="179"/>
        <v>#N/A</v>
      </c>
      <c r="KH84" s="169" t="e">
        <f t="shared" si="179"/>
        <v>#N/A</v>
      </c>
      <c r="KI84" s="169" t="e">
        <f t="shared" si="179"/>
        <v>#N/A</v>
      </c>
      <c r="KJ84" s="169" t="e">
        <f t="shared" ref="KJ84:KY99" si="186">IF(ISNONTEXT($R84),_xlfn.NORM.DIST(CQ84,$N84,$R84,FALSE),NA())</f>
        <v>#N/A</v>
      </c>
      <c r="KK84" s="169" t="e">
        <f t="shared" si="186"/>
        <v>#N/A</v>
      </c>
      <c r="KL84" s="169" t="e">
        <f t="shared" si="186"/>
        <v>#N/A</v>
      </c>
      <c r="KM84" s="169" t="e">
        <f t="shared" si="186"/>
        <v>#N/A</v>
      </c>
      <c r="KN84" s="169" t="e">
        <f t="shared" si="186"/>
        <v>#N/A</v>
      </c>
      <c r="KO84" s="169" t="e">
        <f t="shared" si="186"/>
        <v>#N/A</v>
      </c>
      <c r="KP84" s="169" t="e">
        <f t="shared" si="186"/>
        <v>#N/A</v>
      </c>
      <c r="KQ84" s="169" t="e">
        <f t="shared" si="186"/>
        <v>#N/A</v>
      </c>
      <c r="KR84" s="169" t="e">
        <f t="shared" si="186"/>
        <v>#N/A</v>
      </c>
      <c r="KS84" s="169" t="e">
        <f t="shared" si="186"/>
        <v>#N/A</v>
      </c>
      <c r="KT84" s="169" t="e">
        <f t="shared" si="186"/>
        <v>#N/A</v>
      </c>
      <c r="KU84" s="169" t="e">
        <f t="shared" si="186"/>
        <v>#N/A</v>
      </c>
      <c r="KV84" s="169" t="e">
        <f t="shared" si="186"/>
        <v>#N/A</v>
      </c>
      <c r="KW84" s="169" t="e">
        <f t="shared" si="186"/>
        <v>#N/A</v>
      </c>
      <c r="KX84" s="169" t="e">
        <f t="shared" si="186"/>
        <v>#N/A</v>
      </c>
      <c r="KY84" s="169" t="e">
        <f t="shared" si="186"/>
        <v>#N/A</v>
      </c>
      <c r="KZ84" s="169" t="e">
        <f t="shared" si="180"/>
        <v>#N/A</v>
      </c>
      <c r="LA84" s="169" t="e">
        <f t="shared" si="180"/>
        <v>#N/A</v>
      </c>
      <c r="LB84" s="169" t="e">
        <f t="shared" si="180"/>
        <v>#N/A</v>
      </c>
      <c r="LC84" s="169" t="e">
        <f t="shared" si="180"/>
        <v>#N/A</v>
      </c>
      <c r="LD84" s="169" t="e">
        <f t="shared" si="180"/>
        <v>#N/A</v>
      </c>
      <c r="LE84" s="169" t="e">
        <f t="shared" si="180"/>
        <v>#N/A</v>
      </c>
      <c r="LF84" s="169" t="e">
        <f t="shared" si="180"/>
        <v>#N/A</v>
      </c>
      <c r="LG84" s="169" t="e">
        <f t="shared" si="180"/>
        <v>#N/A</v>
      </c>
      <c r="LH84" s="169" t="e">
        <f t="shared" si="180"/>
        <v>#N/A</v>
      </c>
      <c r="LI84" s="169" t="e">
        <f t="shared" si="180"/>
        <v>#N/A</v>
      </c>
      <c r="LJ84" s="169" t="e">
        <f t="shared" si="180"/>
        <v>#N/A</v>
      </c>
      <c r="LK84" s="169" t="e">
        <f t="shared" si="180"/>
        <v>#N/A</v>
      </c>
      <c r="LL84" s="169" t="e">
        <f t="shared" si="180"/>
        <v>#N/A</v>
      </c>
      <c r="LM84" s="169" t="e">
        <f t="shared" si="180"/>
        <v>#N/A</v>
      </c>
      <c r="LN84" s="169" t="e">
        <f t="shared" si="180"/>
        <v>#N/A</v>
      </c>
      <c r="LO84" s="169" t="e">
        <f t="shared" ref="LO84:MD99" si="187">IF(ISNONTEXT($R84),_xlfn.NORM.DIST(DV84,$N84,$R84,FALSE),NA())</f>
        <v>#N/A</v>
      </c>
      <c r="LP84" s="169" t="e">
        <f t="shared" si="187"/>
        <v>#N/A</v>
      </c>
      <c r="LQ84" s="169" t="e">
        <f t="shared" si="187"/>
        <v>#N/A</v>
      </c>
      <c r="LR84" s="169" t="e">
        <f t="shared" si="187"/>
        <v>#N/A</v>
      </c>
      <c r="LS84" s="169" t="e">
        <f t="shared" si="187"/>
        <v>#N/A</v>
      </c>
      <c r="LT84" s="169" t="e">
        <f t="shared" si="187"/>
        <v>#N/A</v>
      </c>
      <c r="LU84" s="169" t="e">
        <f t="shared" si="187"/>
        <v>#N/A</v>
      </c>
      <c r="LV84" s="169" t="e">
        <f t="shared" si="187"/>
        <v>#N/A</v>
      </c>
      <c r="LW84" s="169" t="e">
        <f t="shared" si="187"/>
        <v>#N/A</v>
      </c>
      <c r="LX84" s="169" t="e">
        <f t="shared" si="187"/>
        <v>#N/A</v>
      </c>
      <c r="LY84" s="169" t="e">
        <f t="shared" si="187"/>
        <v>#N/A</v>
      </c>
      <c r="LZ84" s="169" t="e">
        <f t="shared" si="187"/>
        <v>#N/A</v>
      </c>
      <c r="MA84" s="169" t="e">
        <f t="shared" si="187"/>
        <v>#N/A</v>
      </c>
      <c r="MB84" s="169" t="e">
        <f t="shared" si="187"/>
        <v>#N/A</v>
      </c>
      <c r="MC84" s="169" t="e">
        <f t="shared" si="187"/>
        <v>#N/A</v>
      </c>
      <c r="MD84" s="169" t="e">
        <f t="shared" si="187"/>
        <v>#N/A</v>
      </c>
      <c r="ME84" s="169" t="e">
        <f t="shared" ref="LQ84:MF99" si="188">IF(ISNONTEXT($R84),_xlfn.NORM.DIST(EL84,$N84,$R84,FALSE),NA())</f>
        <v>#N/A</v>
      </c>
      <c r="MF84" s="169" t="e">
        <f t="shared" si="181"/>
        <v>#N/A</v>
      </c>
      <c r="MG84" s="169" t="e">
        <f t="shared" si="181"/>
        <v>#N/A</v>
      </c>
      <c r="MH84" s="169" t="e">
        <f t="shared" si="181"/>
        <v>#N/A</v>
      </c>
      <c r="MI84" s="169" t="e">
        <f t="shared" si="181"/>
        <v>#N/A</v>
      </c>
      <c r="MJ84" s="169" t="e">
        <f t="shared" si="181"/>
        <v>#N/A</v>
      </c>
      <c r="MK84" s="169" t="e">
        <f t="shared" si="181"/>
        <v>#N/A</v>
      </c>
      <c r="ML84" s="169" t="e">
        <f t="shared" si="181"/>
        <v>#N/A</v>
      </c>
      <c r="MM84" s="169" t="e">
        <f t="shared" si="181"/>
        <v>#N/A</v>
      </c>
      <c r="MN84" s="169" t="e">
        <f t="shared" si="181"/>
        <v>#N/A</v>
      </c>
      <c r="MO84" s="169" t="e">
        <f t="shared" si="181"/>
        <v>#N/A</v>
      </c>
      <c r="MP84" s="169" t="e">
        <f t="shared" si="181"/>
        <v>#N/A</v>
      </c>
      <c r="MQ84" s="169" t="e">
        <f t="shared" si="181"/>
        <v>#N/A</v>
      </c>
      <c r="MR84" s="169" t="e">
        <f t="shared" si="181"/>
        <v>#N/A</v>
      </c>
      <c r="MS84" s="169" t="e">
        <f t="shared" si="181"/>
        <v>#N/A</v>
      </c>
      <c r="MT84" s="169" t="e">
        <f t="shared" si="181"/>
        <v>#N/A</v>
      </c>
      <c r="MU84" s="169" t="e">
        <f t="shared" si="181"/>
        <v>#N/A</v>
      </c>
      <c r="MV84" s="169" t="e">
        <f t="shared" ref="MV84:NK99" si="189">IF(ISNONTEXT($R84),_xlfn.NORM.DIST(FC84,$N84,$R84,FALSE),NA())</f>
        <v>#N/A</v>
      </c>
      <c r="MW84" s="169" t="e">
        <f t="shared" si="189"/>
        <v>#N/A</v>
      </c>
      <c r="MX84" s="169" t="e">
        <f t="shared" si="189"/>
        <v>#N/A</v>
      </c>
      <c r="MY84" s="169" t="e">
        <f t="shared" si="189"/>
        <v>#N/A</v>
      </c>
      <c r="MZ84" s="169" t="e">
        <f t="shared" si="189"/>
        <v>#N/A</v>
      </c>
      <c r="NA84" s="169" t="e">
        <f t="shared" si="189"/>
        <v>#N/A</v>
      </c>
      <c r="NB84" s="169" t="e">
        <f t="shared" si="189"/>
        <v>#N/A</v>
      </c>
      <c r="NC84" s="169" t="e">
        <f t="shared" si="189"/>
        <v>#N/A</v>
      </c>
      <c r="ND84" s="169" t="e">
        <f t="shared" si="189"/>
        <v>#N/A</v>
      </c>
      <c r="NE84" s="169" t="e">
        <f t="shared" si="189"/>
        <v>#N/A</v>
      </c>
      <c r="NF84" s="169" t="e">
        <f t="shared" si="189"/>
        <v>#N/A</v>
      </c>
      <c r="NG84" s="169" t="e">
        <f t="shared" si="189"/>
        <v>#N/A</v>
      </c>
      <c r="NH84" s="169" t="e">
        <f t="shared" si="189"/>
        <v>#N/A</v>
      </c>
      <c r="NI84" s="169" t="e">
        <f t="shared" si="189"/>
        <v>#N/A</v>
      </c>
      <c r="NJ84" s="169" t="e">
        <f t="shared" si="189"/>
        <v>#N/A</v>
      </c>
      <c r="NK84" s="169" t="e">
        <f t="shared" si="189"/>
        <v>#N/A</v>
      </c>
      <c r="NL84" s="169" t="e">
        <f t="shared" si="182"/>
        <v>#N/A</v>
      </c>
      <c r="NM84" s="169" t="e">
        <f t="shared" si="182"/>
        <v>#N/A</v>
      </c>
      <c r="NN84" s="169" t="e">
        <f t="shared" si="182"/>
        <v>#N/A</v>
      </c>
      <c r="NO84" s="169" t="e">
        <f t="shared" si="182"/>
        <v>#N/A</v>
      </c>
      <c r="NP84" s="169" t="e">
        <f t="shared" si="182"/>
        <v>#N/A</v>
      </c>
      <c r="NQ84" s="169" t="e">
        <f t="shared" si="182"/>
        <v>#N/A</v>
      </c>
      <c r="NR84" s="169" t="e">
        <f t="shared" si="182"/>
        <v>#N/A</v>
      </c>
      <c r="NS84" s="169" t="e">
        <f t="shared" si="182"/>
        <v>#N/A</v>
      </c>
      <c r="NT84" s="169" t="e">
        <f t="shared" si="182"/>
        <v>#N/A</v>
      </c>
      <c r="NU84" s="169" t="e">
        <f t="shared" si="182"/>
        <v>#N/A</v>
      </c>
      <c r="NV84" s="169" t="e">
        <f t="shared" si="182"/>
        <v>#N/A</v>
      </c>
      <c r="NW84" s="169" t="e">
        <f t="shared" si="182"/>
        <v>#N/A</v>
      </c>
      <c r="NX84" s="169" t="e">
        <f t="shared" si="182"/>
        <v>#N/A</v>
      </c>
      <c r="NY84" s="169" t="e">
        <f t="shared" si="182"/>
        <v>#N/A</v>
      </c>
      <c r="NZ84" s="169" t="e">
        <f t="shared" si="182"/>
        <v>#N/A</v>
      </c>
      <c r="OA84" s="169" t="e">
        <f t="shared" ref="OA84:OP99" si="190">IF(ISNONTEXT($R84),_xlfn.NORM.DIST(GH84,$N84,$R84,FALSE),NA())</f>
        <v>#N/A</v>
      </c>
      <c r="OB84" s="169" t="e">
        <f t="shared" si="190"/>
        <v>#N/A</v>
      </c>
      <c r="OC84" s="169" t="e">
        <f t="shared" si="190"/>
        <v>#N/A</v>
      </c>
      <c r="OD84" s="169" t="e">
        <f t="shared" si="190"/>
        <v>#N/A</v>
      </c>
      <c r="OE84" s="169" t="e">
        <f t="shared" si="190"/>
        <v>#N/A</v>
      </c>
      <c r="OF84" s="169" t="e">
        <f t="shared" si="190"/>
        <v>#N/A</v>
      </c>
      <c r="OG84" s="169" t="e">
        <f t="shared" si="190"/>
        <v>#N/A</v>
      </c>
      <c r="OH84" s="169" t="e">
        <f t="shared" si="190"/>
        <v>#N/A</v>
      </c>
      <c r="OI84" s="169" t="e">
        <f t="shared" si="190"/>
        <v>#N/A</v>
      </c>
      <c r="OJ84" s="169" t="e">
        <f t="shared" si="190"/>
        <v>#N/A</v>
      </c>
      <c r="OK84" s="169" t="e">
        <f t="shared" si="190"/>
        <v>#N/A</v>
      </c>
      <c r="OL84" s="169" t="e">
        <f t="shared" si="190"/>
        <v>#N/A</v>
      </c>
      <c r="OM84" s="169" t="e">
        <f t="shared" si="190"/>
        <v>#N/A</v>
      </c>
      <c r="ON84" s="169" t="e">
        <f t="shared" si="190"/>
        <v>#N/A</v>
      </c>
      <c r="OO84" s="169" t="e">
        <f t="shared" si="190"/>
        <v>#N/A</v>
      </c>
      <c r="OP84" s="169" t="e">
        <f t="shared" si="190"/>
        <v>#N/A</v>
      </c>
      <c r="OQ84" s="169" t="e">
        <f t="shared" ref="OC84:OR99" si="191">IF(ISNONTEXT($R84),_xlfn.NORM.DIST(GX84,$N84,$R84,FALSE),NA())</f>
        <v>#N/A</v>
      </c>
      <c r="OR84" s="169" t="e">
        <f t="shared" si="183"/>
        <v>#N/A</v>
      </c>
      <c r="OS84" s="169" t="e">
        <f t="shared" si="183"/>
        <v>#N/A</v>
      </c>
      <c r="OT84" s="169" t="e">
        <f t="shared" si="183"/>
        <v>#N/A</v>
      </c>
      <c r="OU84" s="169" t="e">
        <f t="shared" si="183"/>
        <v>#N/A</v>
      </c>
      <c r="OV84" s="169" t="e">
        <f t="shared" si="183"/>
        <v>#N/A</v>
      </c>
      <c r="OW84" s="169" t="e">
        <f t="shared" si="183"/>
        <v>#N/A</v>
      </c>
      <c r="OX84" s="169" t="e">
        <f t="shared" si="183"/>
        <v>#N/A</v>
      </c>
      <c r="OY84" s="169" t="e">
        <f t="shared" si="183"/>
        <v>#N/A</v>
      </c>
      <c r="OZ84" s="169" t="e">
        <f t="shared" si="183"/>
        <v>#N/A</v>
      </c>
      <c r="PA84" s="169" t="e">
        <f t="shared" si="183"/>
        <v>#N/A</v>
      </c>
      <c r="PB84" s="169" t="e">
        <f t="shared" si="183"/>
        <v>#N/A</v>
      </c>
      <c r="PC84" s="169" t="e">
        <f t="shared" si="183"/>
        <v>#N/A</v>
      </c>
      <c r="PD84" s="169" t="e">
        <f t="shared" si="183"/>
        <v>#N/A</v>
      </c>
      <c r="PE84" s="169" t="e">
        <f t="shared" si="183"/>
        <v>#N/A</v>
      </c>
      <c r="PF84" s="169" t="e">
        <f t="shared" si="183"/>
        <v>#N/A</v>
      </c>
      <c r="PG84" s="169" t="e">
        <f t="shared" si="183"/>
        <v>#N/A</v>
      </c>
      <c r="PH84" s="169" t="e">
        <f t="shared" ref="PH84:PO99" si="192">IF(ISNONTEXT($R84),_xlfn.NORM.DIST(HO84,$N84,$R84,FALSE),NA())</f>
        <v>#N/A</v>
      </c>
      <c r="PI84" s="169" t="e">
        <f t="shared" si="192"/>
        <v>#N/A</v>
      </c>
      <c r="PJ84" s="169" t="e">
        <f t="shared" si="192"/>
        <v>#N/A</v>
      </c>
      <c r="PK84" s="169" t="e">
        <f t="shared" si="192"/>
        <v>#N/A</v>
      </c>
      <c r="PL84" s="169" t="e">
        <f t="shared" si="192"/>
        <v>#N/A</v>
      </c>
      <c r="PM84" s="169" t="e">
        <f t="shared" si="192"/>
        <v>#N/A</v>
      </c>
      <c r="PN84" s="169" t="e">
        <f t="shared" si="192"/>
        <v>#N/A</v>
      </c>
      <c r="PO84" s="169" t="e">
        <f t="shared" si="192"/>
        <v>#N/A</v>
      </c>
    </row>
    <row r="85" spans="1:431" hidden="1" x14ac:dyDescent="0.75">
      <c r="A85" s="390"/>
      <c r="B85" s="396" t="str">
        <f>IF($R85="","",ROUND(_xlfn.NORM.INV(ABS(VLOOKUP($T$1,VLookups!$A$43:$B$44,2,FALSE)-B$2),$N85,$R85),0))</f>
        <v/>
      </c>
      <c r="C85" s="403" t="str">
        <f>IF(OR(D84="",B85=""),"",WORKDAY(C84,B84,$B$109:$B$148))</f>
        <v/>
      </c>
      <c r="D85" s="404" t="str">
        <f>IFERROR(IF(B85="","",WORKDAY(C85,B85-1,$B$109:$B$148)),"")</f>
        <v/>
      </c>
      <c r="E85" s="109"/>
      <c r="F85" s="117"/>
      <c r="G85" s="122" t="str">
        <f t="shared" si="157"/>
        <v/>
      </c>
      <c r="H85" s="95"/>
      <c r="I85" s="122" t="str">
        <f t="shared" si="158"/>
        <v/>
      </c>
      <c r="J85" s="117"/>
      <c r="K85" s="110"/>
      <c r="L85" s="124" t="str">
        <f t="shared" si="145"/>
        <v/>
      </c>
      <c r="M85" s="124" t="str">
        <f t="shared" si="146"/>
        <v/>
      </c>
      <c r="N85" s="73" t="str">
        <f t="shared" si="159"/>
        <v/>
      </c>
      <c r="O85" s="23"/>
      <c r="P85" s="57"/>
      <c r="Q85" s="280"/>
      <c r="R85" s="74" t="str">
        <f>IF(AND(G85&gt;0,H85&gt;0,I85&gt;0),IF(ISBLANK(Q85),IF(ISBLANK(O85),"",(I85-G85)*VLOOKUP(O85,VLookups!$A$4:$B$13,2,FALSE)),Q85),"")</f>
        <v/>
      </c>
      <c r="S85" s="75" t="str">
        <f t="shared" si="147"/>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0"/>
        <v/>
      </c>
      <c r="AD85" s="49" t="str">
        <f t="shared" si="173"/>
        <v/>
      </c>
      <c r="AE85" s="49" t="str">
        <f t="shared" si="173"/>
        <v/>
      </c>
      <c r="AF85" s="49" t="str">
        <f t="shared" si="173"/>
        <v/>
      </c>
      <c r="AG85" s="49" t="str">
        <f t="shared" si="173"/>
        <v/>
      </c>
      <c r="AH85" s="49" t="str">
        <f t="shared" si="173"/>
        <v/>
      </c>
      <c r="AI85" s="49" t="str">
        <f t="shared" si="173"/>
        <v/>
      </c>
      <c r="AJ85" s="49" t="str">
        <f t="shared" si="173"/>
        <v/>
      </c>
      <c r="AK85" s="49" t="str">
        <f t="shared" si="173"/>
        <v/>
      </c>
      <c r="AL85" s="49" t="str">
        <f t="shared" si="173"/>
        <v/>
      </c>
      <c r="AM85" s="49" t="str">
        <f t="shared" si="173"/>
        <v/>
      </c>
      <c r="AN85" s="49" t="str">
        <f t="shared" si="173"/>
        <v/>
      </c>
      <c r="AO85" s="49" t="str">
        <f t="shared" si="173"/>
        <v/>
      </c>
      <c r="AP85" s="49" t="str">
        <f t="shared" si="173"/>
        <v/>
      </c>
      <c r="AQ85" s="49" t="str">
        <f t="shared" si="173"/>
        <v/>
      </c>
      <c r="AR85" s="49" t="str">
        <f t="shared" si="173"/>
        <v/>
      </c>
      <c r="AS85" s="49" t="str">
        <f t="shared" si="173"/>
        <v/>
      </c>
      <c r="AT85" s="49" t="str">
        <f t="shared" si="167"/>
        <v/>
      </c>
      <c r="AU85" s="49" t="str">
        <f t="shared" si="167"/>
        <v/>
      </c>
      <c r="AV85" s="49" t="str">
        <f t="shared" si="167"/>
        <v/>
      </c>
      <c r="AW85" s="49" t="str">
        <f t="shared" si="167"/>
        <v/>
      </c>
      <c r="AX85" s="49" t="str">
        <f t="shared" si="167"/>
        <v/>
      </c>
      <c r="AY85" s="49" t="str">
        <f t="shared" si="167"/>
        <v/>
      </c>
      <c r="AZ85" s="49" t="str">
        <f t="shared" si="167"/>
        <v/>
      </c>
      <c r="BA85" s="49" t="str">
        <f t="shared" si="167"/>
        <v/>
      </c>
      <c r="BB85" s="49" t="str">
        <f t="shared" si="167"/>
        <v/>
      </c>
      <c r="BC85" s="49" t="str">
        <f t="shared" si="167"/>
        <v/>
      </c>
      <c r="BD85" s="49" t="str">
        <f t="shared" si="167"/>
        <v/>
      </c>
      <c r="BE85" s="49" t="str">
        <f t="shared" si="167"/>
        <v/>
      </c>
      <c r="BF85" s="49" t="str">
        <f t="shared" si="167"/>
        <v/>
      </c>
      <c r="BG85" s="49" t="str">
        <f t="shared" si="167"/>
        <v/>
      </c>
      <c r="BH85" s="49" t="str">
        <f t="shared" si="167"/>
        <v/>
      </c>
      <c r="BI85" s="49" t="str">
        <f t="shared" si="168"/>
        <v/>
      </c>
      <c r="BJ85" s="49" t="str">
        <f t="shared" si="168"/>
        <v/>
      </c>
      <c r="BK85" s="49" t="str">
        <f t="shared" si="168"/>
        <v/>
      </c>
      <c r="BL85" s="49" t="str">
        <f t="shared" si="168"/>
        <v/>
      </c>
      <c r="BM85" s="49" t="str">
        <f t="shared" si="168"/>
        <v/>
      </c>
      <c r="BN85" s="49" t="str">
        <f t="shared" si="168"/>
        <v/>
      </c>
      <c r="BO85" s="49" t="str">
        <f t="shared" si="168"/>
        <v/>
      </c>
      <c r="BP85" s="49" t="str">
        <f t="shared" si="168"/>
        <v/>
      </c>
      <c r="BQ85" s="49" t="str">
        <f t="shared" si="168"/>
        <v/>
      </c>
      <c r="BR85" s="49" t="str">
        <f t="shared" si="168"/>
        <v/>
      </c>
      <c r="BS85" s="49" t="str">
        <f t="shared" si="168"/>
        <v/>
      </c>
      <c r="BT85" s="49" t="str">
        <f t="shared" si="168"/>
        <v/>
      </c>
      <c r="BU85" s="49" t="str">
        <f t="shared" si="168"/>
        <v/>
      </c>
      <c r="BV85" s="49" t="str">
        <f t="shared" si="168"/>
        <v/>
      </c>
      <c r="BW85" s="49" t="str">
        <f t="shared" si="168"/>
        <v/>
      </c>
      <c r="BX85" s="49" t="str">
        <f t="shared" si="168"/>
        <v/>
      </c>
      <c r="BY85" s="49" t="str">
        <f t="shared" si="164"/>
        <v/>
      </c>
      <c r="BZ85" s="49" t="str">
        <f t="shared" si="164"/>
        <v/>
      </c>
      <c r="CA85" s="49" t="str">
        <f t="shared" si="164"/>
        <v/>
      </c>
      <c r="CB85" s="49" t="str">
        <f t="shared" si="164"/>
        <v/>
      </c>
      <c r="CC85" s="49" t="str">
        <f t="shared" si="164"/>
        <v/>
      </c>
      <c r="CD85" s="49" t="str">
        <f t="shared" si="164"/>
        <v/>
      </c>
      <c r="CE85" s="49" t="str">
        <f t="shared" si="164"/>
        <v/>
      </c>
      <c r="CF85" s="49" t="str">
        <f t="shared" si="164"/>
        <v/>
      </c>
      <c r="CG85" s="49" t="str">
        <f t="shared" si="164"/>
        <v/>
      </c>
      <c r="CH85" s="49" t="str">
        <f t="shared" si="164"/>
        <v/>
      </c>
      <c r="CI85" s="49" t="str">
        <f t="shared" si="164"/>
        <v/>
      </c>
      <c r="CJ85" s="49" t="str">
        <f t="shared" si="164"/>
        <v/>
      </c>
      <c r="CK85" s="49" t="str">
        <f t="shared" si="164"/>
        <v/>
      </c>
      <c r="CL85" s="49" t="str">
        <f t="shared" si="164"/>
        <v/>
      </c>
      <c r="CM85" s="49" t="str">
        <f t="shared" si="164"/>
        <v/>
      </c>
      <c r="CN85" s="49" t="str">
        <f t="shared" si="169"/>
        <v/>
      </c>
      <c r="CO85" s="49" t="str">
        <f t="shared" si="169"/>
        <v/>
      </c>
      <c r="CP85" s="49" t="str">
        <f t="shared" si="169"/>
        <v/>
      </c>
      <c r="CQ85" s="49" t="str">
        <f t="shared" si="169"/>
        <v/>
      </c>
      <c r="CR85" s="49" t="str">
        <f t="shared" si="169"/>
        <v/>
      </c>
      <c r="CS85" s="49" t="str">
        <f t="shared" si="169"/>
        <v/>
      </c>
      <c r="CT85" s="49" t="str">
        <f t="shared" si="169"/>
        <v/>
      </c>
      <c r="CU85" s="49" t="str">
        <f t="shared" si="169"/>
        <v/>
      </c>
      <c r="CV85" s="49" t="str">
        <f t="shared" si="169"/>
        <v/>
      </c>
      <c r="CW85" s="49" t="str">
        <f t="shared" si="169"/>
        <v/>
      </c>
      <c r="CX85" s="49" t="str">
        <f t="shared" si="169"/>
        <v/>
      </c>
      <c r="CY85" s="49" t="str">
        <f t="shared" si="169"/>
        <v/>
      </c>
      <c r="CZ85" s="49" t="str">
        <f t="shared" si="169"/>
        <v/>
      </c>
      <c r="DA85" s="49" t="str">
        <f t="shared" si="169"/>
        <v/>
      </c>
      <c r="DB85" s="49" t="str">
        <f t="shared" si="169"/>
        <v/>
      </c>
      <c r="DC85" s="49" t="str">
        <f t="shared" si="169"/>
        <v/>
      </c>
      <c r="DD85" s="49" t="str">
        <f t="shared" si="165"/>
        <v/>
      </c>
      <c r="DE85" s="49" t="str">
        <f t="shared" si="165"/>
        <v/>
      </c>
      <c r="DF85" s="49" t="str">
        <f t="shared" si="165"/>
        <v/>
      </c>
      <c r="DG85" s="49" t="str">
        <f t="shared" si="165"/>
        <v/>
      </c>
      <c r="DH85" s="49" t="str">
        <f t="shared" si="165"/>
        <v/>
      </c>
      <c r="DI85" s="49" t="str">
        <f t="shared" si="165"/>
        <v/>
      </c>
      <c r="DJ85" s="49" t="str">
        <f t="shared" si="165"/>
        <v/>
      </c>
      <c r="DK85" s="49" t="str">
        <f t="shared" si="165"/>
        <v/>
      </c>
      <c r="DL85" s="49" t="str">
        <f t="shared" si="165"/>
        <v/>
      </c>
      <c r="DM85" s="49" t="str">
        <f t="shared" si="165"/>
        <v/>
      </c>
      <c r="DN85" s="49" t="str">
        <f t="shared" si="165"/>
        <v/>
      </c>
      <c r="DO85" s="49" t="str">
        <f t="shared" si="165"/>
        <v/>
      </c>
      <c r="DP85" s="49" t="str">
        <f t="shared" si="165"/>
        <v/>
      </c>
      <c r="DQ85" s="49" t="str">
        <f t="shared" si="165"/>
        <v/>
      </c>
      <c r="DR85" s="49" t="str">
        <f t="shared" si="165"/>
        <v/>
      </c>
      <c r="DS85" s="49" t="str">
        <f t="shared" si="170"/>
        <v/>
      </c>
      <c r="DT85" s="49" t="str">
        <f t="shared" si="170"/>
        <v/>
      </c>
      <c r="DU85" s="49" t="str">
        <f t="shared" si="170"/>
        <v/>
      </c>
      <c r="DV85" s="49" t="str">
        <f t="shared" si="170"/>
        <v/>
      </c>
      <c r="DW85" s="49" t="str">
        <f t="shared" si="170"/>
        <v/>
      </c>
      <c r="DX85" s="49" t="str">
        <f t="shared" si="170"/>
        <v/>
      </c>
      <c r="DY85" s="49" t="str">
        <f t="shared" si="170"/>
        <v/>
      </c>
      <c r="DZ85" s="183" t="str">
        <f t="shared" si="161"/>
        <v/>
      </c>
      <c r="EA85" s="49" t="str">
        <f t="shared" si="163"/>
        <v/>
      </c>
      <c r="EB85" s="49" t="str">
        <f t="shared" si="163"/>
        <v/>
      </c>
      <c r="EC85" s="49" t="str">
        <f t="shared" si="163"/>
        <v/>
      </c>
      <c r="ED85" s="49" t="str">
        <f t="shared" si="163"/>
        <v/>
      </c>
      <c r="EE85" s="49" t="str">
        <f t="shared" si="163"/>
        <v/>
      </c>
      <c r="EF85" s="49" t="str">
        <f t="shared" si="163"/>
        <v/>
      </c>
      <c r="EG85" s="49" t="str">
        <f t="shared" si="163"/>
        <v/>
      </c>
      <c r="EH85" s="49" t="str">
        <f t="shared" si="163"/>
        <v/>
      </c>
      <c r="EI85" s="49" t="str">
        <f t="shared" si="163"/>
        <v/>
      </c>
      <c r="EJ85" s="49" t="str">
        <f t="shared" si="163"/>
        <v/>
      </c>
      <c r="EK85" s="49" t="str">
        <f t="shared" si="163"/>
        <v/>
      </c>
      <c r="EL85" s="49" t="str">
        <f t="shared" si="163"/>
        <v/>
      </c>
      <c r="EM85" s="49" t="str">
        <f t="shared" si="163"/>
        <v/>
      </c>
      <c r="EN85" s="49" t="str">
        <f t="shared" si="163"/>
        <v/>
      </c>
      <c r="EO85" s="49" t="str">
        <f t="shared" si="163"/>
        <v/>
      </c>
      <c r="EP85" s="49" t="str">
        <f t="shared" si="162"/>
        <v/>
      </c>
      <c r="EQ85" s="49" t="str">
        <f t="shared" si="162"/>
        <v/>
      </c>
      <c r="ER85" s="49" t="str">
        <f t="shared" si="162"/>
        <v/>
      </c>
      <c r="ES85" s="49" t="str">
        <f t="shared" si="162"/>
        <v/>
      </c>
      <c r="ET85" s="49" t="str">
        <f t="shared" si="171"/>
        <v/>
      </c>
      <c r="EU85" s="49" t="str">
        <f t="shared" si="171"/>
        <v/>
      </c>
      <c r="EV85" s="49" t="str">
        <f t="shared" si="171"/>
        <v/>
      </c>
      <c r="EW85" s="49" t="str">
        <f t="shared" si="171"/>
        <v/>
      </c>
      <c r="EX85" s="49" t="str">
        <f t="shared" si="171"/>
        <v/>
      </c>
      <c r="EY85" s="49" t="str">
        <f t="shared" si="171"/>
        <v/>
      </c>
      <c r="EZ85" s="49" t="str">
        <f t="shared" si="171"/>
        <v/>
      </c>
      <c r="FA85" s="49" t="str">
        <f t="shared" si="171"/>
        <v/>
      </c>
      <c r="FB85" s="49" t="str">
        <f t="shared" si="171"/>
        <v/>
      </c>
      <c r="FC85" s="49" t="str">
        <f t="shared" si="171"/>
        <v/>
      </c>
      <c r="FD85" s="49" t="str">
        <f t="shared" si="171"/>
        <v/>
      </c>
      <c r="FE85" s="49" t="str">
        <f t="shared" si="124"/>
        <v/>
      </c>
      <c r="FF85" s="49" t="str">
        <f t="shared" si="124"/>
        <v/>
      </c>
      <c r="FG85" s="49" t="str">
        <f t="shared" si="124"/>
        <v/>
      </c>
      <c r="FH85" s="49" t="str">
        <f t="shared" si="124"/>
        <v/>
      </c>
      <c r="FI85" s="49" t="str">
        <f t="shared" si="124"/>
        <v/>
      </c>
      <c r="FJ85" s="49" t="str">
        <f t="shared" si="124"/>
        <v/>
      </c>
      <c r="FK85" s="49" t="str">
        <f t="shared" si="124"/>
        <v/>
      </c>
      <c r="FL85" s="49" t="str">
        <f t="shared" si="124"/>
        <v/>
      </c>
      <c r="FM85" s="49" t="str">
        <f t="shared" si="124"/>
        <v/>
      </c>
      <c r="FN85" s="49" t="str">
        <f t="shared" si="124"/>
        <v/>
      </c>
      <c r="FO85" s="49" t="str">
        <f t="shared" si="124"/>
        <v/>
      </c>
      <c r="FP85" s="49" t="str">
        <f t="shared" si="124"/>
        <v/>
      </c>
      <c r="FQ85" s="49" t="str">
        <f t="shared" si="124"/>
        <v/>
      </c>
      <c r="FR85" s="49" t="str">
        <f t="shared" si="124"/>
        <v/>
      </c>
      <c r="FS85" s="49" t="str">
        <f t="shared" si="124"/>
        <v/>
      </c>
      <c r="FT85" s="49" t="str">
        <f t="shared" si="124"/>
        <v/>
      </c>
      <c r="FU85" s="49" t="str">
        <f t="shared" si="172"/>
        <v/>
      </c>
      <c r="FV85" s="49" t="str">
        <f t="shared" si="148"/>
        <v/>
      </c>
      <c r="FW85" s="49" t="str">
        <f t="shared" si="148"/>
        <v/>
      </c>
      <c r="FX85" s="49" t="str">
        <f t="shared" si="148"/>
        <v/>
      </c>
      <c r="FY85" s="49" t="str">
        <f t="shared" si="148"/>
        <v/>
      </c>
      <c r="FZ85" s="49" t="str">
        <f t="shared" si="148"/>
        <v/>
      </c>
      <c r="GA85" s="49" t="str">
        <f t="shared" si="148"/>
        <v/>
      </c>
      <c r="GB85" s="49" t="str">
        <f t="shared" si="148"/>
        <v/>
      </c>
      <c r="GC85" s="49" t="str">
        <f t="shared" si="148"/>
        <v/>
      </c>
      <c r="GD85" s="49" t="str">
        <f t="shared" si="148"/>
        <v/>
      </c>
      <c r="GE85" s="49" t="str">
        <f t="shared" si="148"/>
        <v/>
      </c>
      <c r="GF85" s="49" t="str">
        <f t="shared" si="148"/>
        <v/>
      </c>
      <c r="GG85" s="49" t="str">
        <f t="shared" si="148"/>
        <v/>
      </c>
      <c r="GH85" s="49" t="str">
        <f t="shared" si="148"/>
        <v/>
      </c>
      <c r="GI85" s="49" t="str">
        <f t="shared" si="148"/>
        <v/>
      </c>
      <c r="GJ85" s="49" t="str">
        <f t="shared" si="148"/>
        <v/>
      </c>
      <c r="GK85" s="49" t="str">
        <f t="shared" si="148"/>
        <v/>
      </c>
      <c r="GL85" s="49" t="str">
        <f t="shared" si="184"/>
        <v/>
      </c>
      <c r="GM85" s="49" t="str">
        <f t="shared" si="184"/>
        <v/>
      </c>
      <c r="GN85" s="49" t="str">
        <f t="shared" si="176"/>
        <v/>
      </c>
      <c r="GO85" s="49" t="str">
        <f t="shared" si="176"/>
        <v/>
      </c>
      <c r="GP85" s="49" t="str">
        <f t="shared" si="176"/>
        <v/>
      </c>
      <c r="GQ85" s="49" t="str">
        <f t="shared" si="176"/>
        <v/>
      </c>
      <c r="GR85" s="49" t="str">
        <f t="shared" si="176"/>
        <v/>
      </c>
      <c r="GS85" s="49" t="str">
        <f t="shared" si="176"/>
        <v/>
      </c>
      <c r="GT85" s="49" t="str">
        <f t="shared" si="176"/>
        <v/>
      </c>
      <c r="GU85" s="49" t="str">
        <f t="shared" si="176"/>
        <v/>
      </c>
      <c r="GV85" s="49" t="str">
        <f t="shared" si="176"/>
        <v/>
      </c>
      <c r="GW85" s="49" t="str">
        <f t="shared" si="176"/>
        <v/>
      </c>
      <c r="GX85" s="49" t="str">
        <f t="shared" si="176"/>
        <v/>
      </c>
      <c r="GY85" s="49" t="str">
        <f t="shared" si="176"/>
        <v/>
      </c>
      <c r="GZ85" s="49" t="str">
        <f t="shared" si="176"/>
        <v/>
      </c>
      <c r="HA85" s="49" t="str">
        <f t="shared" si="176"/>
        <v/>
      </c>
      <c r="HB85" s="49" t="str">
        <f t="shared" si="176"/>
        <v/>
      </c>
      <c r="HC85" s="49" t="str">
        <f t="shared" si="176"/>
        <v/>
      </c>
      <c r="HD85" s="49" t="str">
        <f t="shared" si="177"/>
        <v/>
      </c>
      <c r="HE85" s="49" t="str">
        <f t="shared" si="177"/>
        <v/>
      </c>
      <c r="HF85" s="49" t="str">
        <f t="shared" si="177"/>
        <v/>
      </c>
      <c r="HG85" s="49" t="str">
        <f t="shared" si="177"/>
        <v/>
      </c>
      <c r="HH85" s="49" t="str">
        <f t="shared" si="177"/>
        <v/>
      </c>
      <c r="HI85" s="49" t="str">
        <f t="shared" si="137"/>
        <v/>
      </c>
      <c r="HJ85" s="49" t="str">
        <f t="shared" si="137"/>
        <v/>
      </c>
      <c r="HK85" s="49" t="str">
        <f t="shared" si="137"/>
        <v/>
      </c>
      <c r="HL85" s="49" t="str">
        <f t="shared" si="137"/>
        <v/>
      </c>
      <c r="HM85" s="49" t="str">
        <f t="shared" si="107"/>
        <v/>
      </c>
      <c r="HN85" s="49" t="str">
        <f t="shared" si="107"/>
        <v/>
      </c>
      <c r="HO85" s="49" t="str">
        <f t="shared" si="107"/>
        <v/>
      </c>
      <c r="HP85" s="49" t="str">
        <f t="shared" si="75"/>
        <v/>
      </c>
      <c r="HQ85" s="49" t="str">
        <f t="shared" si="75"/>
        <v/>
      </c>
      <c r="HR85" s="49" t="str">
        <f t="shared" si="75"/>
        <v/>
      </c>
      <c r="HS85" s="49" t="str">
        <f t="shared" si="75"/>
        <v/>
      </c>
      <c r="HT85" s="49" t="str">
        <f t="shared" si="75"/>
        <v/>
      </c>
      <c r="HU85" s="49" t="str">
        <f t="shared" si="75"/>
        <v/>
      </c>
      <c r="HV85" s="49" t="str">
        <f t="shared" si="138"/>
        <v/>
      </c>
      <c r="HW85" s="169" t="e">
        <f t="shared" si="175"/>
        <v>#N/A</v>
      </c>
      <c r="HX85" s="169" t="e">
        <f t="shared" si="175"/>
        <v>#N/A</v>
      </c>
      <c r="HY85" s="169" t="e">
        <f t="shared" si="175"/>
        <v>#N/A</v>
      </c>
      <c r="HZ85" s="169" t="e">
        <f t="shared" si="175"/>
        <v>#N/A</v>
      </c>
      <c r="IA85" s="169" t="e">
        <f t="shared" si="174"/>
        <v>#N/A</v>
      </c>
      <c r="IB85" s="169" t="e">
        <f t="shared" si="174"/>
        <v>#N/A</v>
      </c>
      <c r="IC85" s="169" t="e">
        <f t="shared" si="174"/>
        <v>#N/A</v>
      </c>
      <c r="ID85" s="169" t="e">
        <f t="shared" si="174"/>
        <v>#N/A</v>
      </c>
      <c r="IE85" s="169" t="e">
        <f t="shared" si="174"/>
        <v>#N/A</v>
      </c>
      <c r="IF85" s="169" t="e">
        <f t="shared" si="174"/>
        <v>#N/A</v>
      </c>
      <c r="IG85" s="169" t="e">
        <f t="shared" si="174"/>
        <v>#N/A</v>
      </c>
      <c r="IH85" s="169" t="e">
        <f t="shared" si="174"/>
        <v>#N/A</v>
      </c>
      <c r="II85" s="169" t="e">
        <f t="shared" si="174"/>
        <v>#N/A</v>
      </c>
      <c r="IJ85" s="169" t="e">
        <f t="shared" si="174"/>
        <v>#N/A</v>
      </c>
      <c r="IK85" s="169" t="e">
        <f t="shared" si="174"/>
        <v>#N/A</v>
      </c>
      <c r="IL85" s="169" t="e">
        <f t="shared" si="174"/>
        <v>#N/A</v>
      </c>
      <c r="IM85" s="169" t="e">
        <f t="shared" si="174"/>
        <v>#N/A</v>
      </c>
      <c r="IN85" s="169" t="e">
        <f t="shared" si="174"/>
        <v>#N/A</v>
      </c>
      <c r="IO85" s="169" t="e">
        <f t="shared" si="174"/>
        <v>#N/A</v>
      </c>
      <c r="IP85" s="169" t="e">
        <f t="shared" si="178"/>
        <v>#N/A</v>
      </c>
      <c r="IQ85" s="169" t="e">
        <f t="shared" si="178"/>
        <v>#N/A</v>
      </c>
      <c r="IR85" s="169" t="e">
        <f t="shared" si="178"/>
        <v>#N/A</v>
      </c>
      <c r="IS85" s="169" t="e">
        <f t="shared" si="178"/>
        <v>#N/A</v>
      </c>
      <c r="IT85" s="169" t="e">
        <f t="shared" si="178"/>
        <v>#N/A</v>
      </c>
      <c r="IU85" s="169" t="e">
        <f t="shared" si="178"/>
        <v>#N/A</v>
      </c>
      <c r="IV85" s="169" t="e">
        <f t="shared" si="178"/>
        <v>#N/A</v>
      </c>
      <c r="IW85" s="169" t="e">
        <f t="shared" si="178"/>
        <v>#N/A</v>
      </c>
      <c r="IX85" s="169" t="e">
        <f t="shared" si="178"/>
        <v>#N/A</v>
      </c>
      <c r="IY85" s="169" t="e">
        <f t="shared" si="178"/>
        <v>#N/A</v>
      </c>
      <c r="IZ85" s="169" t="e">
        <f t="shared" si="178"/>
        <v>#N/A</v>
      </c>
      <c r="JA85" s="169" t="e">
        <f t="shared" si="178"/>
        <v>#N/A</v>
      </c>
      <c r="JB85" s="169" t="e">
        <f t="shared" si="178"/>
        <v>#N/A</v>
      </c>
      <c r="JC85" s="169" t="e">
        <f t="shared" si="178"/>
        <v>#N/A</v>
      </c>
      <c r="JD85" s="169" t="e">
        <f t="shared" si="178"/>
        <v>#N/A</v>
      </c>
      <c r="JE85" s="169" t="e">
        <f t="shared" si="185"/>
        <v>#N/A</v>
      </c>
      <c r="JF85" s="169" t="e">
        <f t="shared" si="185"/>
        <v>#N/A</v>
      </c>
      <c r="JG85" s="169" t="e">
        <f t="shared" si="185"/>
        <v>#N/A</v>
      </c>
      <c r="JH85" s="169" t="e">
        <f t="shared" si="185"/>
        <v>#N/A</v>
      </c>
      <c r="JI85" s="169" t="e">
        <f t="shared" si="185"/>
        <v>#N/A</v>
      </c>
      <c r="JJ85" s="169" t="e">
        <f t="shared" si="185"/>
        <v>#N/A</v>
      </c>
      <c r="JK85" s="169" t="e">
        <f t="shared" si="185"/>
        <v>#N/A</v>
      </c>
      <c r="JL85" s="169" t="e">
        <f t="shared" si="185"/>
        <v>#N/A</v>
      </c>
      <c r="JM85" s="169" t="e">
        <f t="shared" si="185"/>
        <v>#N/A</v>
      </c>
      <c r="JN85" s="169" t="e">
        <f t="shared" si="185"/>
        <v>#N/A</v>
      </c>
      <c r="JO85" s="169" t="e">
        <f t="shared" si="185"/>
        <v>#N/A</v>
      </c>
      <c r="JP85" s="169" t="e">
        <f t="shared" si="185"/>
        <v>#N/A</v>
      </c>
      <c r="JQ85" s="169" t="e">
        <f t="shared" si="185"/>
        <v>#N/A</v>
      </c>
      <c r="JR85" s="169" t="e">
        <f t="shared" si="185"/>
        <v>#N/A</v>
      </c>
      <c r="JS85" s="169" t="e">
        <f t="shared" si="185"/>
        <v>#N/A</v>
      </c>
      <c r="JT85" s="169" t="e">
        <f t="shared" si="179"/>
        <v>#N/A</v>
      </c>
      <c r="JU85" s="169" t="e">
        <f t="shared" si="179"/>
        <v>#N/A</v>
      </c>
      <c r="JV85" s="169" t="e">
        <f t="shared" si="179"/>
        <v>#N/A</v>
      </c>
      <c r="JW85" s="169" t="e">
        <f t="shared" si="179"/>
        <v>#N/A</v>
      </c>
      <c r="JX85" s="169" t="e">
        <f t="shared" si="179"/>
        <v>#N/A</v>
      </c>
      <c r="JY85" s="169" t="e">
        <f t="shared" si="179"/>
        <v>#N/A</v>
      </c>
      <c r="JZ85" s="169" t="e">
        <f t="shared" si="179"/>
        <v>#N/A</v>
      </c>
      <c r="KA85" s="169" t="e">
        <f t="shared" si="179"/>
        <v>#N/A</v>
      </c>
      <c r="KB85" s="169" t="e">
        <f t="shared" si="179"/>
        <v>#N/A</v>
      </c>
      <c r="KC85" s="169" t="e">
        <f t="shared" si="179"/>
        <v>#N/A</v>
      </c>
      <c r="KD85" s="169" t="e">
        <f t="shared" si="179"/>
        <v>#N/A</v>
      </c>
      <c r="KE85" s="169" t="e">
        <f t="shared" si="179"/>
        <v>#N/A</v>
      </c>
      <c r="KF85" s="169" t="e">
        <f t="shared" si="179"/>
        <v>#N/A</v>
      </c>
      <c r="KG85" s="169" t="e">
        <f t="shared" si="179"/>
        <v>#N/A</v>
      </c>
      <c r="KH85" s="169" t="e">
        <f t="shared" si="179"/>
        <v>#N/A</v>
      </c>
      <c r="KI85" s="169" t="e">
        <f t="shared" si="179"/>
        <v>#N/A</v>
      </c>
      <c r="KJ85" s="169" t="e">
        <f t="shared" si="186"/>
        <v>#N/A</v>
      </c>
      <c r="KK85" s="169" t="e">
        <f t="shared" si="186"/>
        <v>#N/A</v>
      </c>
      <c r="KL85" s="169" t="e">
        <f t="shared" si="186"/>
        <v>#N/A</v>
      </c>
      <c r="KM85" s="169" t="e">
        <f t="shared" si="186"/>
        <v>#N/A</v>
      </c>
      <c r="KN85" s="169" t="e">
        <f t="shared" si="186"/>
        <v>#N/A</v>
      </c>
      <c r="KO85" s="169" t="e">
        <f t="shared" si="186"/>
        <v>#N/A</v>
      </c>
      <c r="KP85" s="169" t="e">
        <f t="shared" si="186"/>
        <v>#N/A</v>
      </c>
      <c r="KQ85" s="169" t="e">
        <f t="shared" si="186"/>
        <v>#N/A</v>
      </c>
      <c r="KR85" s="169" t="e">
        <f t="shared" si="186"/>
        <v>#N/A</v>
      </c>
      <c r="KS85" s="169" t="e">
        <f t="shared" si="186"/>
        <v>#N/A</v>
      </c>
      <c r="KT85" s="169" t="e">
        <f t="shared" si="186"/>
        <v>#N/A</v>
      </c>
      <c r="KU85" s="169" t="e">
        <f t="shared" si="186"/>
        <v>#N/A</v>
      </c>
      <c r="KV85" s="169" t="e">
        <f t="shared" si="186"/>
        <v>#N/A</v>
      </c>
      <c r="KW85" s="169" t="e">
        <f t="shared" si="186"/>
        <v>#N/A</v>
      </c>
      <c r="KX85" s="169" t="e">
        <f t="shared" si="186"/>
        <v>#N/A</v>
      </c>
      <c r="KY85" s="169" t="e">
        <f t="shared" si="186"/>
        <v>#N/A</v>
      </c>
      <c r="KZ85" s="169" t="e">
        <f t="shared" si="180"/>
        <v>#N/A</v>
      </c>
      <c r="LA85" s="169" t="e">
        <f t="shared" si="180"/>
        <v>#N/A</v>
      </c>
      <c r="LB85" s="169" t="e">
        <f t="shared" si="180"/>
        <v>#N/A</v>
      </c>
      <c r="LC85" s="169" t="e">
        <f t="shared" si="180"/>
        <v>#N/A</v>
      </c>
      <c r="LD85" s="169" t="e">
        <f t="shared" si="180"/>
        <v>#N/A</v>
      </c>
      <c r="LE85" s="169" t="e">
        <f t="shared" si="180"/>
        <v>#N/A</v>
      </c>
      <c r="LF85" s="169" t="e">
        <f t="shared" si="180"/>
        <v>#N/A</v>
      </c>
      <c r="LG85" s="169" t="e">
        <f t="shared" si="180"/>
        <v>#N/A</v>
      </c>
      <c r="LH85" s="169" t="e">
        <f t="shared" si="180"/>
        <v>#N/A</v>
      </c>
      <c r="LI85" s="169" t="e">
        <f t="shared" si="180"/>
        <v>#N/A</v>
      </c>
      <c r="LJ85" s="169" t="e">
        <f t="shared" si="180"/>
        <v>#N/A</v>
      </c>
      <c r="LK85" s="169" t="e">
        <f t="shared" si="180"/>
        <v>#N/A</v>
      </c>
      <c r="LL85" s="169" t="e">
        <f t="shared" si="180"/>
        <v>#N/A</v>
      </c>
      <c r="LM85" s="169" t="e">
        <f t="shared" si="180"/>
        <v>#N/A</v>
      </c>
      <c r="LN85" s="169" t="e">
        <f t="shared" si="180"/>
        <v>#N/A</v>
      </c>
      <c r="LO85" s="169" t="e">
        <f t="shared" si="187"/>
        <v>#N/A</v>
      </c>
      <c r="LP85" s="169" t="e">
        <f t="shared" si="187"/>
        <v>#N/A</v>
      </c>
      <c r="LQ85" s="169" t="e">
        <f t="shared" si="188"/>
        <v>#N/A</v>
      </c>
      <c r="LR85" s="169" t="e">
        <f t="shared" si="188"/>
        <v>#N/A</v>
      </c>
      <c r="LS85" s="169" t="e">
        <f t="shared" si="188"/>
        <v>#N/A</v>
      </c>
      <c r="LT85" s="169" t="e">
        <f t="shared" si="188"/>
        <v>#N/A</v>
      </c>
      <c r="LU85" s="169" t="e">
        <f t="shared" si="188"/>
        <v>#N/A</v>
      </c>
      <c r="LV85" s="169" t="e">
        <f t="shared" si="188"/>
        <v>#N/A</v>
      </c>
      <c r="LW85" s="169" t="e">
        <f t="shared" si="188"/>
        <v>#N/A</v>
      </c>
      <c r="LX85" s="169" t="e">
        <f t="shared" si="188"/>
        <v>#N/A</v>
      </c>
      <c r="LY85" s="169" t="e">
        <f t="shared" si="188"/>
        <v>#N/A</v>
      </c>
      <c r="LZ85" s="169" t="e">
        <f t="shared" si="188"/>
        <v>#N/A</v>
      </c>
      <c r="MA85" s="169" t="e">
        <f t="shared" si="188"/>
        <v>#N/A</v>
      </c>
      <c r="MB85" s="169" t="e">
        <f t="shared" si="188"/>
        <v>#N/A</v>
      </c>
      <c r="MC85" s="169" t="e">
        <f t="shared" si="188"/>
        <v>#N/A</v>
      </c>
      <c r="MD85" s="169" t="e">
        <f t="shared" si="188"/>
        <v>#N/A</v>
      </c>
      <c r="ME85" s="169" t="e">
        <f t="shared" si="188"/>
        <v>#N/A</v>
      </c>
      <c r="MF85" s="169" t="e">
        <f t="shared" si="181"/>
        <v>#N/A</v>
      </c>
      <c r="MG85" s="169" t="e">
        <f t="shared" si="181"/>
        <v>#N/A</v>
      </c>
      <c r="MH85" s="169" t="e">
        <f t="shared" si="181"/>
        <v>#N/A</v>
      </c>
      <c r="MI85" s="169" t="e">
        <f t="shared" si="181"/>
        <v>#N/A</v>
      </c>
      <c r="MJ85" s="169" t="e">
        <f t="shared" si="181"/>
        <v>#N/A</v>
      </c>
      <c r="MK85" s="169" t="e">
        <f t="shared" si="181"/>
        <v>#N/A</v>
      </c>
      <c r="ML85" s="169" t="e">
        <f t="shared" si="181"/>
        <v>#N/A</v>
      </c>
      <c r="MM85" s="169" t="e">
        <f t="shared" si="181"/>
        <v>#N/A</v>
      </c>
      <c r="MN85" s="169" t="e">
        <f t="shared" si="181"/>
        <v>#N/A</v>
      </c>
      <c r="MO85" s="169" t="e">
        <f t="shared" si="181"/>
        <v>#N/A</v>
      </c>
      <c r="MP85" s="169" t="e">
        <f t="shared" si="181"/>
        <v>#N/A</v>
      </c>
      <c r="MQ85" s="169" t="e">
        <f t="shared" si="181"/>
        <v>#N/A</v>
      </c>
      <c r="MR85" s="169" t="e">
        <f t="shared" si="181"/>
        <v>#N/A</v>
      </c>
      <c r="MS85" s="169" t="e">
        <f t="shared" si="181"/>
        <v>#N/A</v>
      </c>
      <c r="MT85" s="169" t="e">
        <f t="shared" si="181"/>
        <v>#N/A</v>
      </c>
      <c r="MU85" s="169" t="e">
        <f t="shared" si="181"/>
        <v>#N/A</v>
      </c>
      <c r="MV85" s="169" t="e">
        <f t="shared" si="189"/>
        <v>#N/A</v>
      </c>
      <c r="MW85" s="169" t="e">
        <f t="shared" si="189"/>
        <v>#N/A</v>
      </c>
      <c r="MX85" s="169" t="e">
        <f t="shared" si="189"/>
        <v>#N/A</v>
      </c>
      <c r="MY85" s="169" t="e">
        <f t="shared" si="189"/>
        <v>#N/A</v>
      </c>
      <c r="MZ85" s="169" t="e">
        <f t="shared" si="189"/>
        <v>#N/A</v>
      </c>
      <c r="NA85" s="169" t="e">
        <f t="shared" si="189"/>
        <v>#N/A</v>
      </c>
      <c r="NB85" s="169" t="e">
        <f t="shared" si="189"/>
        <v>#N/A</v>
      </c>
      <c r="NC85" s="169" t="e">
        <f t="shared" si="189"/>
        <v>#N/A</v>
      </c>
      <c r="ND85" s="169" t="e">
        <f t="shared" si="189"/>
        <v>#N/A</v>
      </c>
      <c r="NE85" s="169" t="e">
        <f t="shared" si="189"/>
        <v>#N/A</v>
      </c>
      <c r="NF85" s="169" t="e">
        <f t="shared" si="189"/>
        <v>#N/A</v>
      </c>
      <c r="NG85" s="169" t="e">
        <f t="shared" si="189"/>
        <v>#N/A</v>
      </c>
      <c r="NH85" s="169" t="e">
        <f t="shared" si="189"/>
        <v>#N/A</v>
      </c>
      <c r="NI85" s="169" t="e">
        <f t="shared" si="189"/>
        <v>#N/A</v>
      </c>
      <c r="NJ85" s="169" t="e">
        <f t="shared" si="189"/>
        <v>#N/A</v>
      </c>
      <c r="NK85" s="169" t="e">
        <f t="shared" si="189"/>
        <v>#N/A</v>
      </c>
      <c r="NL85" s="169" t="e">
        <f t="shared" si="182"/>
        <v>#N/A</v>
      </c>
      <c r="NM85" s="169" t="e">
        <f t="shared" si="182"/>
        <v>#N/A</v>
      </c>
      <c r="NN85" s="169" t="e">
        <f t="shared" si="182"/>
        <v>#N/A</v>
      </c>
      <c r="NO85" s="169" t="e">
        <f t="shared" si="182"/>
        <v>#N/A</v>
      </c>
      <c r="NP85" s="169" t="e">
        <f t="shared" si="182"/>
        <v>#N/A</v>
      </c>
      <c r="NQ85" s="169" t="e">
        <f t="shared" si="182"/>
        <v>#N/A</v>
      </c>
      <c r="NR85" s="169" t="e">
        <f t="shared" si="182"/>
        <v>#N/A</v>
      </c>
      <c r="NS85" s="169" t="e">
        <f t="shared" si="182"/>
        <v>#N/A</v>
      </c>
      <c r="NT85" s="169" t="e">
        <f t="shared" si="182"/>
        <v>#N/A</v>
      </c>
      <c r="NU85" s="169" t="e">
        <f t="shared" si="182"/>
        <v>#N/A</v>
      </c>
      <c r="NV85" s="169" t="e">
        <f t="shared" si="182"/>
        <v>#N/A</v>
      </c>
      <c r="NW85" s="169" t="e">
        <f t="shared" si="182"/>
        <v>#N/A</v>
      </c>
      <c r="NX85" s="169" t="e">
        <f t="shared" si="182"/>
        <v>#N/A</v>
      </c>
      <c r="NY85" s="169" t="e">
        <f t="shared" si="182"/>
        <v>#N/A</v>
      </c>
      <c r="NZ85" s="169" t="e">
        <f t="shared" si="182"/>
        <v>#N/A</v>
      </c>
      <c r="OA85" s="169" t="e">
        <f t="shared" si="190"/>
        <v>#N/A</v>
      </c>
      <c r="OB85" s="169" t="e">
        <f t="shared" si="190"/>
        <v>#N/A</v>
      </c>
      <c r="OC85" s="169" t="e">
        <f t="shared" si="191"/>
        <v>#N/A</v>
      </c>
      <c r="OD85" s="169" t="e">
        <f t="shared" si="191"/>
        <v>#N/A</v>
      </c>
      <c r="OE85" s="169" t="e">
        <f t="shared" si="191"/>
        <v>#N/A</v>
      </c>
      <c r="OF85" s="169" t="e">
        <f t="shared" si="191"/>
        <v>#N/A</v>
      </c>
      <c r="OG85" s="169" t="e">
        <f t="shared" si="191"/>
        <v>#N/A</v>
      </c>
      <c r="OH85" s="169" t="e">
        <f t="shared" si="191"/>
        <v>#N/A</v>
      </c>
      <c r="OI85" s="169" t="e">
        <f t="shared" si="191"/>
        <v>#N/A</v>
      </c>
      <c r="OJ85" s="169" t="e">
        <f t="shared" si="191"/>
        <v>#N/A</v>
      </c>
      <c r="OK85" s="169" t="e">
        <f t="shared" si="191"/>
        <v>#N/A</v>
      </c>
      <c r="OL85" s="169" t="e">
        <f t="shared" si="191"/>
        <v>#N/A</v>
      </c>
      <c r="OM85" s="169" t="e">
        <f t="shared" si="191"/>
        <v>#N/A</v>
      </c>
      <c r="ON85" s="169" t="e">
        <f t="shared" si="191"/>
        <v>#N/A</v>
      </c>
      <c r="OO85" s="169" t="e">
        <f t="shared" si="191"/>
        <v>#N/A</v>
      </c>
      <c r="OP85" s="169" t="e">
        <f t="shared" si="191"/>
        <v>#N/A</v>
      </c>
      <c r="OQ85" s="169" t="e">
        <f t="shared" si="191"/>
        <v>#N/A</v>
      </c>
      <c r="OR85" s="169" t="e">
        <f t="shared" si="183"/>
        <v>#N/A</v>
      </c>
      <c r="OS85" s="169" t="e">
        <f t="shared" si="183"/>
        <v>#N/A</v>
      </c>
      <c r="OT85" s="169" t="e">
        <f t="shared" si="183"/>
        <v>#N/A</v>
      </c>
      <c r="OU85" s="169" t="e">
        <f t="shared" si="183"/>
        <v>#N/A</v>
      </c>
      <c r="OV85" s="169" t="e">
        <f t="shared" si="183"/>
        <v>#N/A</v>
      </c>
      <c r="OW85" s="169" t="e">
        <f t="shared" si="183"/>
        <v>#N/A</v>
      </c>
      <c r="OX85" s="169" t="e">
        <f t="shared" si="183"/>
        <v>#N/A</v>
      </c>
      <c r="OY85" s="169" t="e">
        <f t="shared" si="183"/>
        <v>#N/A</v>
      </c>
      <c r="OZ85" s="169" t="e">
        <f t="shared" si="183"/>
        <v>#N/A</v>
      </c>
      <c r="PA85" s="169" t="e">
        <f t="shared" si="183"/>
        <v>#N/A</v>
      </c>
      <c r="PB85" s="169" t="e">
        <f t="shared" si="183"/>
        <v>#N/A</v>
      </c>
      <c r="PC85" s="169" t="e">
        <f t="shared" si="183"/>
        <v>#N/A</v>
      </c>
      <c r="PD85" s="169" t="e">
        <f t="shared" si="183"/>
        <v>#N/A</v>
      </c>
      <c r="PE85" s="169" t="e">
        <f t="shared" si="183"/>
        <v>#N/A</v>
      </c>
      <c r="PF85" s="169" t="e">
        <f t="shared" si="183"/>
        <v>#N/A</v>
      </c>
      <c r="PG85" s="169" t="e">
        <f t="shared" si="183"/>
        <v>#N/A</v>
      </c>
      <c r="PH85" s="169" t="e">
        <f t="shared" si="192"/>
        <v>#N/A</v>
      </c>
      <c r="PI85" s="169" t="e">
        <f t="shared" si="192"/>
        <v>#N/A</v>
      </c>
      <c r="PJ85" s="169" t="e">
        <f t="shared" si="192"/>
        <v>#N/A</v>
      </c>
      <c r="PK85" s="169" t="e">
        <f t="shared" si="192"/>
        <v>#N/A</v>
      </c>
      <c r="PL85" s="169" t="e">
        <f t="shared" si="192"/>
        <v>#N/A</v>
      </c>
      <c r="PM85" s="169" t="e">
        <f t="shared" si="192"/>
        <v>#N/A</v>
      </c>
      <c r="PN85" s="169" t="e">
        <f t="shared" si="192"/>
        <v>#N/A</v>
      </c>
      <c r="PO85" s="169" t="e">
        <f t="shared" si="192"/>
        <v>#N/A</v>
      </c>
    </row>
    <row r="86" spans="1:431" hidden="1" x14ac:dyDescent="0.75">
      <c r="A86" s="390"/>
      <c r="B86" s="396" t="str">
        <f>IF($R86="","",ROUND(_xlfn.NORM.INV(ABS(VLOOKUP($T$1,VLookups!$A$43:$B$44,2,FALSE)-B$2),$N86,$R86),0))</f>
        <v/>
      </c>
      <c r="C86" s="403" t="str">
        <f>IF(OR(D85="",B86=""),"",WORKDAY(C85,B85,$B$109:$B$148))</f>
        <v/>
      </c>
      <c r="D86" s="404" t="str">
        <f>IFERROR(IF(B86="","",WORKDAY(C86,B86-1,$B$109:$B$148)),"")</f>
        <v/>
      </c>
      <c r="E86" s="109"/>
      <c r="F86" s="117"/>
      <c r="G86" s="122" t="str">
        <f t="shared" si="157"/>
        <v/>
      </c>
      <c r="H86" s="95"/>
      <c r="I86" s="122" t="str">
        <f t="shared" si="158"/>
        <v/>
      </c>
      <c r="J86" s="117"/>
      <c r="K86" s="110"/>
      <c r="L86" s="124" t="str">
        <f t="shared" si="145"/>
        <v/>
      </c>
      <c r="M86" s="124" t="str">
        <f t="shared" si="146"/>
        <v/>
      </c>
      <c r="N86" s="73" t="str">
        <f t="shared" si="159"/>
        <v/>
      </c>
      <c r="O86" s="23"/>
      <c r="P86" s="57"/>
      <c r="Q86" s="280"/>
      <c r="R86" s="74" t="str">
        <f>IF(AND(G86&gt;0,H86&gt;0,I86&gt;0),IF(ISBLANK(Q86),IF(ISBLANK(O86),"",(I86-G86)*VLOOKUP(O86,VLookups!$A$4:$B$13,2,FALSE)),Q86),"")</f>
        <v/>
      </c>
      <c r="S86" s="75" t="str">
        <f t="shared" si="147"/>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0"/>
        <v/>
      </c>
      <c r="AD86" s="49" t="str">
        <f t="shared" si="173"/>
        <v/>
      </c>
      <c r="AE86" s="49" t="str">
        <f t="shared" si="173"/>
        <v/>
      </c>
      <c r="AF86" s="49" t="str">
        <f t="shared" si="173"/>
        <v/>
      </c>
      <c r="AG86" s="49" t="str">
        <f t="shared" si="173"/>
        <v/>
      </c>
      <c r="AH86" s="49" t="str">
        <f t="shared" si="173"/>
        <v/>
      </c>
      <c r="AI86" s="49" t="str">
        <f t="shared" si="173"/>
        <v/>
      </c>
      <c r="AJ86" s="49" t="str">
        <f t="shared" si="173"/>
        <v/>
      </c>
      <c r="AK86" s="49" t="str">
        <f t="shared" si="173"/>
        <v/>
      </c>
      <c r="AL86" s="49" t="str">
        <f t="shared" si="173"/>
        <v/>
      </c>
      <c r="AM86" s="49" t="str">
        <f t="shared" si="173"/>
        <v/>
      </c>
      <c r="AN86" s="49" t="str">
        <f t="shared" si="173"/>
        <v/>
      </c>
      <c r="AO86" s="49" t="str">
        <f t="shared" si="173"/>
        <v/>
      </c>
      <c r="AP86" s="49" t="str">
        <f t="shared" si="173"/>
        <v/>
      </c>
      <c r="AQ86" s="49" t="str">
        <f t="shared" si="173"/>
        <v/>
      </c>
      <c r="AR86" s="49" t="str">
        <f t="shared" si="173"/>
        <v/>
      </c>
      <c r="AS86" s="49" t="str">
        <f t="shared" si="173"/>
        <v/>
      </c>
      <c r="AT86" s="49" t="str">
        <f t="shared" si="167"/>
        <v/>
      </c>
      <c r="AU86" s="49" t="str">
        <f t="shared" si="167"/>
        <v/>
      </c>
      <c r="AV86" s="49" t="str">
        <f t="shared" si="167"/>
        <v/>
      </c>
      <c r="AW86" s="49" t="str">
        <f t="shared" si="167"/>
        <v/>
      </c>
      <c r="AX86" s="49" t="str">
        <f t="shared" si="167"/>
        <v/>
      </c>
      <c r="AY86" s="49" t="str">
        <f t="shared" si="167"/>
        <v/>
      </c>
      <c r="AZ86" s="49" t="str">
        <f t="shared" si="167"/>
        <v/>
      </c>
      <c r="BA86" s="49" t="str">
        <f t="shared" si="167"/>
        <v/>
      </c>
      <c r="BB86" s="49" t="str">
        <f t="shared" si="167"/>
        <v/>
      </c>
      <c r="BC86" s="49" t="str">
        <f t="shared" si="167"/>
        <v/>
      </c>
      <c r="BD86" s="49" t="str">
        <f t="shared" si="167"/>
        <v/>
      </c>
      <c r="BE86" s="49" t="str">
        <f t="shared" si="167"/>
        <v/>
      </c>
      <c r="BF86" s="49" t="str">
        <f t="shared" si="167"/>
        <v/>
      </c>
      <c r="BG86" s="49" t="str">
        <f t="shared" si="167"/>
        <v/>
      </c>
      <c r="BH86" s="49" t="str">
        <f t="shared" si="167"/>
        <v/>
      </c>
      <c r="BI86" s="49" t="str">
        <f t="shared" si="168"/>
        <v/>
      </c>
      <c r="BJ86" s="49" t="str">
        <f t="shared" si="168"/>
        <v/>
      </c>
      <c r="BK86" s="49" t="str">
        <f t="shared" si="168"/>
        <v/>
      </c>
      <c r="BL86" s="49" t="str">
        <f t="shared" si="168"/>
        <v/>
      </c>
      <c r="BM86" s="49" t="str">
        <f t="shared" si="168"/>
        <v/>
      </c>
      <c r="BN86" s="49" t="str">
        <f t="shared" si="168"/>
        <v/>
      </c>
      <c r="BO86" s="49" t="str">
        <f t="shared" si="168"/>
        <v/>
      </c>
      <c r="BP86" s="49" t="str">
        <f t="shared" si="168"/>
        <v/>
      </c>
      <c r="BQ86" s="49" t="str">
        <f t="shared" si="168"/>
        <v/>
      </c>
      <c r="BR86" s="49" t="str">
        <f t="shared" si="168"/>
        <v/>
      </c>
      <c r="BS86" s="49" t="str">
        <f t="shared" si="168"/>
        <v/>
      </c>
      <c r="BT86" s="49" t="str">
        <f t="shared" si="168"/>
        <v/>
      </c>
      <c r="BU86" s="49" t="str">
        <f t="shared" si="168"/>
        <v/>
      </c>
      <c r="BV86" s="49" t="str">
        <f t="shared" si="168"/>
        <v/>
      </c>
      <c r="BW86" s="49" t="str">
        <f t="shared" si="168"/>
        <v/>
      </c>
      <c r="BX86" s="49" t="str">
        <f t="shared" si="168"/>
        <v/>
      </c>
      <c r="BY86" s="49" t="str">
        <f t="shared" si="164"/>
        <v/>
      </c>
      <c r="BZ86" s="49" t="str">
        <f t="shared" si="164"/>
        <v/>
      </c>
      <c r="CA86" s="49" t="str">
        <f t="shared" si="164"/>
        <v/>
      </c>
      <c r="CB86" s="49" t="str">
        <f t="shared" si="164"/>
        <v/>
      </c>
      <c r="CC86" s="49" t="str">
        <f t="shared" si="164"/>
        <v/>
      </c>
      <c r="CD86" s="49" t="str">
        <f t="shared" si="164"/>
        <v/>
      </c>
      <c r="CE86" s="49" t="str">
        <f t="shared" si="164"/>
        <v/>
      </c>
      <c r="CF86" s="49" t="str">
        <f t="shared" si="164"/>
        <v/>
      </c>
      <c r="CG86" s="49" t="str">
        <f t="shared" si="164"/>
        <v/>
      </c>
      <c r="CH86" s="49" t="str">
        <f t="shared" si="164"/>
        <v/>
      </c>
      <c r="CI86" s="49" t="str">
        <f t="shared" si="164"/>
        <v/>
      </c>
      <c r="CJ86" s="49" t="str">
        <f t="shared" si="164"/>
        <v/>
      </c>
      <c r="CK86" s="49" t="str">
        <f t="shared" si="164"/>
        <v/>
      </c>
      <c r="CL86" s="49" t="str">
        <f t="shared" si="164"/>
        <v/>
      </c>
      <c r="CM86" s="49" t="str">
        <f t="shared" si="164"/>
        <v/>
      </c>
      <c r="CN86" s="49" t="str">
        <f t="shared" si="169"/>
        <v/>
      </c>
      <c r="CO86" s="49" t="str">
        <f t="shared" si="169"/>
        <v/>
      </c>
      <c r="CP86" s="49" t="str">
        <f t="shared" si="169"/>
        <v/>
      </c>
      <c r="CQ86" s="49" t="str">
        <f t="shared" si="169"/>
        <v/>
      </c>
      <c r="CR86" s="49" t="str">
        <f t="shared" si="169"/>
        <v/>
      </c>
      <c r="CS86" s="49" t="str">
        <f t="shared" si="169"/>
        <v/>
      </c>
      <c r="CT86" s="49" t="str">
        <f t="shared" si="169"/>
        <v/>
      </c>
      <c r="CU86" s="49" t="str">
        <f t="shared" si="169"/>
        <v/>
      </c>
      <c r="CV86" s="49" t="str">
        <f t="shared" si="169"/>
        <v/>
      </c>
      <c r="CW86" s="49" t="str">
        <f t="shared" si="169"/>
        <v/>
      </c>
      <c r="CX86" s="49" t="str">
        <f t="shared" si="169"/>
        <v/>
      </c>
      <c r="CY86" s="49" t="str">
        <f t="shared" si="169"/>
        <v/>
      </c>
      <c r="CZ86" s="49" t="str">
        <f t="shared" si="169"/>
        <v/>
      </c>
      <c r="DA86" s="49" t="str">
        <f t="shared" si="169"/>
        <v/>
      </c>
      <c r="DB86" s="49" t="str">
        <f t="shared" si="169"/>
        <v/>
      </c>
      <c r="DC86" s="49" t="str">
        <f t="shared" si="169"/>
        <v/>
      </c>
      <c r="DD86" s="49" t="str">
        <f t="shared" si="165"/>
        <v/>
      </c>
      <c r="DE86" s="49" t="str">
        <f t="shared" si="165"/>
        <v/>
      </c>
      <c r="DF86" s="49" t="str">
        <f t="shared" si="165"/>
        <v/>
      </c>
      <c r="DG86" s="49" t="str">
        <f t="shared" si="165"/>
        <v/>
      </c>
      <c r="DH86" s="49" t="str">
        <f t="shared" si="165"/>
        <v/>
      </c>
      <c r="DI86" s="49" t="str">
        <f t="shared" si="165"/>
        <v/>
      </c>
      <c r="DJ86" s="49" t="str">
        <f t="shared" si="165"/>
        <v/>
      </c>
      <c r="DK86" s="49" t="str">
        <f t="shared" si="165"/>
        <v/>
      </c>
      <c r="DL86" s="49" t="str">
        <f t="shared" si="165"/>
        <v/>
      </c>
      <c r="DM86" s="49" t="str">
        <f t="shared" si="165"/>
        <v/>
      </c>
      <c r="DN86" s="49" t="str">
        <f t="shared" si="165"/>
        <v/>
      </c>
      <c r="DO86" s="49" t="str">
        <f t="shared" si="165"/>
        <v/>
      </c>
      <c r="DP86" s="49" t="str">
        <f t="shared" si="165"/>
        <v/>
      </c>
      <c r="DQ86" s="49" t="str">
        <f t="shared" si="165"/>
        <v/>
      </c>
      <c r="DR86" s="49" t="str">
        <f t="shared" si="165"/>
        <v/>
      </c>
      <c r="DS86" s="49" t="str">
        <f t="shared" si="170"/>
        <v/>
      </c>
      <c r="DT86" s="49" t="str">
        <f t="shared" si="170"/>
        <v/>
      </c>
      <c r="DU86" s="49" t="str">
        <f t="shared" si="170"/>
        <v/>
      </c>
      <c r="DV86" s="49" t="str">
        <f t="shared" si="170"/>
        <v/>
      </c>
      <c r="DW86" s="49" t="str">
        <f t="shared" si="170"/>
        <v/>
      </c>
      <c r="DX86" s="49" t="str">
        <f t="shared" si="170"/>
        <v/>
      </c>
      <c r="DY86" s="49" t="str">
        <f t="shared" si="170"/>
        <v/>
      </c>
      <c r="DZ86" s="183" t="str">
        <f t="shared" si="161"/>
        <v/>
      </c>
      <c r="EA86" s="49" t="str">
        <f t="shared" si="163"/>
        <v/>
      </c>
      <c r="EB86" s="49" t="str">
        <f t="shared" si="163"/>
        <v/>
      </c>
      <c r="EC86" s="49" t="str">
        <f t="shared" si="163"/>
        <v/>
      </c>
      <c r="ED86" s="49" t="str">
        <f t="shared" si="163"/>
        <v/>
      </c>
      <c r="EE86" s="49" t="str">
        <f t="shared" si="163"/>
        <v/>
      </c>
      <c r="EF86" s="49" t="str">
        <f t="shared" si="163"/>
        <v/>
      </c>
      <c r="EG86" s="49" t="str">
        <f t="shared" si="163"/>
        <v/>
      </c>
      <c r="EH86" s="49" t="str">
        <f t="shared" si="163"/>
        <v/>
      </c>
      <c r="EI86" s="49" t="str">
        <f t="shared" si="163"/>
        <v/>
      </c>
      <c r="EJ86" s="49" t="str">
        <f t="shared" si="163"/>
        <v/>
      </c>
      <c r="EK86" s="49" t="str">
        <f t="shared" si="163"/>
        <v/>
      </c>
      <c r="EL86" s="49" t="str">
        <f t="shared" si="163"/>
        <v/>
      </c>
      <c r="EM86" s="49" t="str">
        <f t="shared" si="163"/>
        <v/>
      </c>
      <c r="EN86" s="49" t="str">
        <f t="shared" si="163"/>
        <v/>
      </c>
      <c r="EO86" s="49" t="str">
        <f t="shared" si="163"/>
        <v/>
      </c>
      <c r="EP86" s="49" t="str">
        <f t="shared" si="162"/>
        <v/>
      </c>
      <c r="EQ86" s="49" t="str">
        <f t="shared" si="162"/>
        <v/>
      </c>
      <c r="ER86" s="49" t="str">
        <f t="shared" si="162"/>
        <v/>
      </c>
      <c r="ES86" s="49" t="str">
        <f t="shared" si="162"/>
        <v/>
      </c>
      <c r="ET86" s="49" t="str">
        <f t="shared" si="171"/>
        <v/>
      </c>
      <c r="EU86" s="49" t="str">
        <f t="shared" si="171"/>
        <v/>
      </c>
      <c r="EV86" s="49" t="str">
        <f t="shared" si="171"/>
        <v/>
      </c>
      <c r="EW86" s="49" t="str">
        <f t="shared" si="171"/>
        <v/>
      </c>
      <c r="EX86" s="49" t="str">
        <f t="shared" si="171"/>
        <v/>
      </c>
      <c r="EY86" s="49" t="str">
        <f t="shared" si="171"/>
        <v/>
      </c>
      <c r="EZ86" s="49" t="str">
        <f t="shared" si="171"/>
        <v/>
      </c>
      <c r="FA86" s="49" t="str">
        <f t="shared" si="171"/>
        <v/>
      </c>
      <c r="FB86" s="49" t="str">
        <f t="shared" si="171"/>
        <v/>
      </c>
      <c r="FC86" s="49" t="str">
        <f t="shared" si="171"/>
        <v/>
      </c>
      <c r="FD86" s="49" t="str">
        <f t="shared" si="171"/>
        <v/>
      </c>
      <c r="FE86" s="49" t="str">
        <f t="shared" si="124"/>
        <v/>
      </c>
      <c r="FF86" s="49" t="str">
        <f t="shared" si="124"/>
        <v/>
      </c>
      <c r="FG86" s="49" t="str">
        <f t="shared" si="124"/>
        <v/>
      </c>
      <c r="FH86" s="49" t="str">
        <f t="shared" si="124"/>
        <v/>
      </c>
      <c r="FI86" s="49" t="str">
        <f t="shared" si="124"/>
        <v/>
      </c>
      <c r="FJ86" s="49" t="str">
        <f t="shared" si="124"/>
        <v/>
      </c>
      <c r="FK86" s="49" t="str">
        <f t="shared" si="124"/>
        <v/>
      </c>
      <c r="FL86" s="49" t="str">
        <f t="shared" si="124"/>
        <v/>
      </c>
      <c r="FM86" s="49" t="str">
        <f t="shared" si="124"/>
        <v/>
      </c>
      <c r="FN86" s="49" t="str">
        <f t="shared" si="124"/>
        <v/>
      </c>
      <c r="FO86" s="49" t="str">
        <f t="shared" si="124"/>
        <v/>
      </c>
      <c r="FP86" s="49" t="str">
        <f t="shared" si="124"/>
        <v/>
      </c>
      <c r="FQ86" s="49" t="str">
        <f t="shared" si="124"/>
        <v/>
      </c>
      <c r="FR86" s="49" t="str">
        <f t="shared" si="124"/>
        <v/>
      </c>
      <c r="FS86" s="49" t="str">
        <f t="shared" si="124"/>
        <v/>
      </c>
      <c r="FT86" s="49" t="str">
        <f t="shared" si="124"/>
        <v/>
      </c>
      <c r="FU86" s="49" t="str">
        <f t="shared" si="172"/>
        <v/>
      </c>
      <c r="FV86" s="49" t="str">
        <f t="shared" si="148"/>
        <v/>
      </c>
      <c r="FW86" s="49" t="str">
        <f t="shared" si="148"/>
        <v/>
      </c>
      <c r="FX86" s="49" t="str">
        <f t="shared" si="148"/>
        <v/>
      </c>
      <c r="FY86" s="49" t="str">
        <f t="shared" si="148"/>
        <v/>
      </c>
      <c r="FZ86" s="49" t="str">
        <f t="shared" si="148"/>
        <v/>
      </c>
      <c r="GA86" s="49" t="str">
        <f t="shared" si="148"/>
        <v/>
      </c>
      <c r="GB86" s="49" t="str">
        <f t="shared" si="148"/>
        <v/>
      </c>
      <c r="GC86" s="49" t="str">
        <f t="shared" si="148"/>
        <v/>
      </c>
      <c r="GD86" s="49" t="str">
        <f t="shared" si="148"/>
        <v/>
      </c>
      <c r="GE86" s="49" t="str">
        <f t="shared" si="148"/>
        <v/>
      </c>
      <c r="GF86" s="49" t="str">
        <f t="shared" si="148"/>
        <v/>
      </c>
      <c r="GG86" s="49" t="str">
        <f t="shared" si="148"/>
        <v/>
      </c>
      <c r="GH86" s="49" t="str">
        <f t="shared" si="148"/>
        <v/>
      </c>
      <c r="GI86" s="49" t="str">
        <f t="shared" si="148"/>
        <v/>
      </c>
      <c r="GJ86" s="49" t="str">
        <f t="shared" si="148"/>
        <v/>
      </c>
      <c r="GK86" s="49" t="str">
        <f t="shared" si="148"/>
        <v/>
      </c>
      <c r="GL86" s="49" t="str">
        <f t="shared" si="184"/>
        <v/>
      </c>
      <c r="GM86" s="49" t="str">
        <f t="shared" si="184"/>
        <v/>
      </c>
      <c r="GN86" s="49" t="str">
        <f t="shared" si="176"/>
        <v/>
      </c>
      <c r="GO86" s="49" t="str">
        <f t="shared" si="176"/>
        <v/>
      </c>
      <c r="GP86" s="49" t="str">
        <f t="shared" si="176"/>
        <v/>
      </c>
      <c r="GQ86" s="49" t="str">
        <f t="shared" si="176"/>
        <v/>
      </c>
      <c r="GR86" s="49" t="str">
        <f t="shared" si="176"/>
        <v/>
      </c>
      <c r="GS86" s="49" t="str">
        <f t="shared" si="176"/>
        <v/>
      </c>
      <c r="GT86" s="49" t="str">
        <f t="shared" si="176"/>
        <v/>
      </c>
      <c r="GU86" s="49" t="str">
        <f t="shared" si="176"/>
        <v/>
      </c>
      <c r="GV86" s="49" t="str">
        <f t="shared" si="176"/>
        <v/>
      </c>
      <c r="GW86" s="49" t="str">
        <f t="shared" si="176"/>
        <v/>
      </c>
      <c r="GX86" s="49" t="str">
        <f t="shared" si="176"/>
        <v/>
      </c>
      <c r="GY86" s="49" t="str">
        <f t="shared" si="176"/>
        <v/>
      </c>
      <c r="GZ86" s="49" t="str">
        <f t="shared" si="176"/>
        <v/>
      </c>
      <c r="HA86" s="49" t="str">
        <f t="shared" si="176"/>
        <v/>
      </c>
      <c r="HB86" s="49" t="str">
        <f t="shared" si="176"/>
        <v/>
      </c>
      <c r="HC86" s="49" t="str">
        <f t="shared" si="176"/>
        <v/>
      </c>
      <c r="HD86" s="49" t="str">
        <f t="shared" si="177"/>
        <v/>
      </c>
      <c r="HE86" s="49" t="str">
        <f t="shared" si="177"/>
        <v/>
      </c>
      <c r="HF86" s="49" t="str">
        <f t="shared" si="177"/>
        <v/>
      </c>
      <c r="HG86" s="49" t="str">
        <f t="shared" si="177"/>
        <v/>
      </c>
      <c r="HH86" s="49" t="str">
        <f t="shared" si="177"/>
        <v/>
      </c>
      <c r="HI86" s="49" t="str">
        <f t="shared" si="137"/>
        <v/>
      </c>
      <c r="HJ86" s="49" t="str">
        <f t="shared" si="137"/>
        <v/>
      </c>
      <c r="HK86" s="49" t="str">
        <f t="shared" si="137"/>
        <v/>
      </c>
      <c r="HL86" s="49" t="str">
        <f t="shared" si="137"/>
        <v/>
      </c>
      <c r="HM86" s="49" t="str">
        <f t="shared" si="107"/>
        <v/>
      </c>
      <c r="HN86" s="49" t="str">
        <f t="shared" si="107"/>
        <v/>
      </c>
      <c r="HO86" s="49" t="str">
        <f t="shared" si="107"/>
        <v/>
      </c>
      <c r="HP86" s="49" t="str">
        <f t="shared" si="75"/>
        <v/>
      </c>
      <c r="HQ86" s="49" t="str">
        <f t="shared" si="75"/>
        <v/>
      </c>
      <c r="HR86" s="49" t="str">
        <f t="shared" si="75"/>
        <v/>
      </c>
      <c r="HS86" s="49" t="str">
        <f t="shared" si="75"/>
        <v/>
      </c>
      <c r="HT86" s="49" t="str">
        <f t="shared" si="75"/>
        <v/>
      </c>
      <c r="HU86" s="49" t="str">
        <f t="shared" si="75"/>
        <v/>
      </c>
      <c r="HV86" s="49" t="str">
        <f t="shared" si="138"/>
        <v/>
      </c>
      <c r="HW86" s="169" t="e">
        <f t="shared" si="175"/>
        <v>#N/A</v>
      </c>
      <c r="HX86" s="169" t="e">
        <f t="shared" si="175"/>
        <v>#N/A</v>
      </c>
      <c r="HY86" s="169" t="e">
        <f t="shared" si="175"/>
        <v>#N/A</v>
      </c>
      <c r="HZ86" s="169" t="e">
        <f t="shared" si="175"/>
        <v>#N/A</v>
      </c>
      <c r="IA86" s="169" t="e">
        <f t="shared" si="174"/>
        <v>#N/A</v>
      </c>
      <c r="IB86" s="169" t="e">
        <f t="shared" si="174"/>
        <v>#N/A</v>
      </c>
      <c r="IC86" s="169" t="e">
        <f t="shared" si="174"/>
        <v>#N/A</v>
      </c>
      <c r="ID86" s="169" t="e">
        <f t="shared" si="174"/>
        <v>#N/A</v>
      </c>
      <c r="IE86" s="169" t="e">
        <f t="shared" si="174"/>
        <v>#N/A</v>
      </c>
      <c r="IF86" s="169" t="e">
        <f t="shared" si="174"/>
        <v>#N/A</v>
      </c>
      <c r="IG86" s="169" t="e">
        <f t="shared" si="174"/>
        <v>#N/A</v>
      </c>
      <c r="IH86" s="169" t="e">
        <f t="shared" si="174"/>
        <v>#N/A</v>
      </c>
      <c r="II86" s="169" t="e">
        <f t="shared" si="174"/>
        <v>#N/A</v>
      </c>
      <c r="IJ86" s="169" t="e">
        <f t="shared" si="174"/>
        <v>#N/A</v>
      </c>
      <c r="IK86" s="169" t="e">
        <f t="shared" si="174"/>
        <v>#N/A</v>
      </c>
      <c r="IL86" s="169" t="e">
        <f t="shared" si="174"/>
        <v>#N/A</v>
      </c>
      <c r="IM86" s="169" t="e">
        <f t="shared" si="174"/>
        <v>#N/A</v>
      </c>
      <c r="IN86" s="169" t="e">
        <f t="shared" si="174"/>
        <v>#N/A</v>
      </c>
      <c r="IO86" s="169" t="e">
        <f t="shared" si="174"/>
        <v>#N/A</v>
      </c>
      <c r="IP86" s="169" t="e">
        <f t="shared" si="178"/>
        <v>#N/A</v>
      </c>
      <c r="IQ86" s="169" t="e">
        <f t="shared" si="178"/>
        <v>#N/A</v>
      </c>
      <c r="IR86" s="169" t="e">
        <f t="shared" si="178"/>
        <v>#N/A</v>
      </c>
      <c r="IS86" s="169" t="e">
        <f t="shared" si="178"/>
        <v>#N/A</v>
      </c>
      <c r="IT86" s="169" t="e">
        <f t="shared" si="178"/>
        <v>#N/A</v>
      </c>
      <c r="IU86" s="169" t="e">
        <f t="shared" si="178"/>
        <v>#N/A</v>
      </c>
      <c r="IV86" s="169" t="e">
        <f t="shared" si="178"/>
        <v>#N/A</v>
      </c>
      <c r="IW86" s="169" t="e">
        <f t="shared" si="178"/>
        <v>#N/A</v>
      </c>
      <c r="IX86" s="169" t="e">
        <f t="shared" si="178"/>
        <v>#N/A</v>
      </c>
      <c r="IY86" s="169" t="e">
        <f t="shared" si="178"/>
        <v>#N/A</v>
      </c>
      <c r="IZ86" s="169" t="e">
        <f t="shared" si="178"/>
        <v>#N/A</v>
      </c>
      <c r="JA86" s="169" t="e">
        <f t="shared" si="178"/>
        <v>#N/A</v>
      </c>
      <c r="JB86" s="169" t="e">
        <f t="shared" si="178"/>
        <v>#N/A</v>
      </c>
      <c r="JC86" s="169" t="e">
        <f t="shared" si="178"/>
        <v>#N/A</v>
      </c>
      <c r="JD86" s="169" t="e">
        <f t="shared" si="178"/>
        <v>#N/A</v>
      </c>
      <c r="JE86" s="169" t="e">
        <f t="shared" si="185"/>
        <v>#N/A</v>
      </c>
      <c r="JF86" s="169" t="e">
        <f t="shared" si="185"/>
        <v>#N/A</v>
      </c>
      <c r="JG86" s="169" t="e">
        <f t="shared" si="185"/>
        <v>#N/A</v>
      </c>
      <c r="JH86" s="169" t="e">
        <f t="shared" si="185"/>
        <v>#N/A</v>
      </c>
      <c r="JI86" s="169" t="e">
        <f t="shared" si="185"/>
        <v>#N/A</v>
      </c>
      <c r="JJ86" s="169" t="e">
        <f t="shared" si="185"/>
        <v>#N/A</v>
      </c>
      <c r="JK86" s="169" t="e">
        <f t="shared" si="185"/>
        <v>#N/A</v>
      </c>
      <c r="JL86" s="169" t="e">
        <f t="shared" si="185"/>
        <v>#N/A</v>
      </c>
      <c r="JM86" s="169" t="e">
        <f t="shared" si="185"/>
        <v>#N/A</v>
      </c>
      <c r="JN86" s="169" t="e">
        <f t="shared" si="185"/>
        <v>#N/A</v>
      </c>
      <c r="JO86" s="169" t="e">
        <f t="shared" si="185"/>
        <v>#N/A</v>
      </c>
      <c r="JP86" s="169" t="e">
        <f t="shared" si="185"/>
        <v>#N/A</v>
      </c>
      <c r="JQ86" s="169" t="e">
        <f t="shared" si="185"/>
        <v>#N/A</v>
      </c>
      <c r="JR86" s="169" t="e">
        <f t="shared" si="185"/>
        <v>#N/A</v>
      </c>
      <c r="JS86" s="169" t="e">
        <f t="shared" si="185"/>
        <v>#N/A</v>
      </c>
      <c r="JT86" s="169" t="e">
        <f t="shared" si="179"/>
        <v>#N/A</v>
      </c>
      <c r="JU86" s="169" t="e">
        <f t="shared" si="179"/>
        <v>#N/A</v>
      </c>
      <c r="JV86" s="169" t="e">
        <f t="shared" si="179"/>
        <v>#N/A</v>
      </c>
      <c r="JW86" s="169" t="e">
        <f t="shared" si="179"/>
        <v>#N/A</v>
      </c>
      <c r="JX86" s="169" t="e">
        <f t="shared" si="179"/>
        <v>#N/A</v>
      </c>
      <c r="JY86" s="169" t="e">
        <f t="shared" si="179"/>
        <v>#N/A</v>
      </c>
      <c r="JZ86" s="169" t="e">
        <f t="shared" si="179"/>
        <v>#N/A</v>
      </c>
      <c r="KA86" s="169" t="e">
        <f t="shared" si="179"/>
        <v>#N/A</v>
      </c>
      <c r="KB86" s="169" t="e">
        <f t="shared" si="179"/>
        <v>#N/A</v>
      </c>
      <c r="KC86" s="169" t="e">
        <f t="shared" si="179"/>
        <v>#N/A</v>
      </c>
      <c r="KD86" s="169" t="e">
        <f t="shared" si="179"/>
        <v>#N/A</v>
      </c>
      <c r="KE86" s="169" t="e">
        <f t="shared" si="179"/>
        <v>#N/A</v>
      </c>
      <c r="KF86" s="169" t="e">
        <f t="shared" si="179"/>
        <v>#N/A</v>
      </c>
      <c r="KG86" s="169" t="e">
        <f t="shared" si="179"/>
        <v>#N/A</v>
      </c>
      <c r="KH86" s="169" t="e">
        <f t="shared" si="179"/>
        <v>#N/A</v>
      </c>
      <c r="KI86" s="169" t="e">
        <f t="shared" si="179"/>
        <v>#N/A</v>
      </c>
      <c r="KJ86" s="169" t="e">
        <f t="shared" si="186"/>
        <v>#N/A</v>
      </c>
      <c r="KK86" s="169" t="e">
        <f t="shared" si="186"/>
        <v>#N/A</v>
      </c>
      <c r="KL86" s="169" t="e">
        <f t="shared" si="186"/>
        <v>#N/A</v>
      </c>
      <c r="KM86" s="169" t="e">
        <f t="shared" si="186"/>
        <v>#N/A</v>
      </c>
      <c r="KN86" s="169" t="e">
        <f t="shared" si="186"/>
        <v>#N/A</v>
      </c>
      <c r="KO86" s="169" t="e">
        <f t="shared" si="186"/>
        <v>#N/A</v>
      </c>
      <c r="KP86" s="169" t="e">
        <f t="shared" si="186"/>
        <v>#N/A</v>
      </c>
      <c r="KQ86" s="169" t="e">
        <f t="shared" si="186"/>
        <v>#N/A</v>
      </c>
      <c r="KR86" s="169" t="e">
        <f t="shared" si="186"/>
        <v>#N/A</v>
      </c>
      <c r="KS86" s="169" t="e">
        <f t="shared" si="186"/>
        <v>#N/A</v>
      </c>
      <c r="KT86" s="169" t="e">
        <f t="shared" si="186"/>
        <v>#N/A</v>
      </c>
      <c r="KU86" s="169" t="e">
        <f t="shared" si="186"/>
        <v>#N/A</v>
      </c>
      <c r="KV86" s="169" t="e">
        <f t="shared" si="186"/>
        <v>#N/A</v>
      </c>
      <c r="KW86" s="169" t="e">
        <f t="shared" si="186"/>
        <v>#N/A</v>
      </c>
      <c r="KX86" s="169" t="e">
        <f t="shared" si="186"/>
        <v>#N/A</v>
      </c>
      <c r="KY86" s="169" t="e">
        <f t="shared" si="186"/>
        <v>#N/A</v>
      </c>
      <c r="KZ86" s="169" t="e">
        <f t="shared" si="180"/>
        <v>#N/A</v>
      </c>
      <c r="LA86" s="169" t="e">
        <f t="shared" si="180"/>
        <v>#N/A</v>
      </c>
      <c r="LB86" s="169" t="e">
        <f t="shared" si="180"/>
        <v>#N/A</v>
      </c>
      <c r="LC86" s="169" t="e">
        <f t="shared" si="180"/>
        <v>#N/A</v>
      </c>
      <c r="LD86" s="169" t="e">
        <f t="shared" si="180"/>
        <v>#N/A</v>
      </c>
      <c r="LE86" s="169" t="e">
        <f t="shared" si="180"/>
        <v>#N/A</v>
      </c>
      <c r="LF86" s="169" t="e">
        <f t="shared" si="180"/>
        <v>#N/A</v>
      </c>
      <c r="LG86" s="169" t="e">
        <f t="shared" si="180"/>
        <v>#N/A</v>
      </c>
      <c r="LH86" s="169" t="e">
        <f t="shared" si="180"/>
        <v>#N/A</v>
      </c>
      <c r="LI86" s="169" t="e">
        <f t="shared" si="180"/>
        <v>#N/A</v>
      </c>
      <c r="LJ86" s="169" t="e">
        <f t="shared" si="180"/>
        <v>#N/A</v>
      </c>
      <c r="LK86" s="169" t="e">
        <f t="shared" si="180"/>
        <v>#N/A</v>
      </c>
      <c r="LL86" s="169" t="e">
        <f t="shared" si="180"/>
        <v>#N/A</v>
      </c>
      <c r="LM86" s="169" t="e">
        <f t="shared" si="180"/>
        <v>#N/A</v>
      </c>
      <c r="LN86" s="169" t="e">
        <f t="shared" si="180"/>
        <v>#N/A</v>
      </c>
      <c r="LO86" s="169" t="e">
        <f t="shared" si="187"/>
        <v>#N/A</v>
      </c>
      <c r="LP86" s="169" t="e">
        <f t="shared" si="187"/>
        <v>#N/A</v>
      </c>
      <c r="LQ86" s="169" t="e">
        <f t="shared" si="188"/>
        <v>#N/A</v>
      </c>
      <c r="LR86" s="169" t="e">
        <f t="shared" si="188"/>
        <v>#N/A</v>
      </c>
      <c r="LS86" s="169" t="e">
        <f t="shared" si="188"/>
        <v>#N/A</v>
      </c>
      <c r="LT86" s="169" t="e">
        <f t="shared" si="188"/>
        <v>#N/A</v>
      </c>
      <c r="LU86" s="169" t="e">
        <f t="shared" si="188"/>
        <v>#N/A</v>
      </c>
      <c r="LV86" s="169" t="e">
        <f t="shared" si="188"/>
        <v>#N/A</v>
      </c>
      <c r="LW86" s="169" t="e">
        <f t="shared" si="188"/>
        <v>#N/A</v>
      </c>
      <c r="LX86" s="169" t="e">
        <f t="shared" si="188"/>
        <v>#N/A</v>
      </c>
      <c r="LY86" s="169" t="e">
        <f t="shared" si="188"/>
        <v>#N/A</v>
      </c>
      <c r="LZ86" s="169" t="e">
        <f t="shared" si="188"/>
        <v>#N/A</v>
      </c>
      <c r="MA86" s="169" t="e">
        <f t="shared" si="188"/>
        <v>#N/A</v>
      </c>
      <c r="MB86" s="169" t="e">
        <f t="shared" si="188"/>
        <v>#N/A</v>
      </c>
      <c r="MC86" s="169" t="e">
        <f t="shared" si="188"/>
        <v>#N/A</v>
      </c>
      <c r="MD86" s="169" t="e">
        <f t="shared" si="188"/>
        <v>#N/A</v>
      </c>
      <c r="ME86" s="169" t="e">
        <f t="shared" si="188"/>
        <v>#N/A</v>
      </c>
      <c r="MF86" s="169" t="e">
        <f t="shared" si="181"/>
        <v>#N/A</v>
      </c>
      <c r="MG86" s="169" t="e">
        <f t="shared" si="181"/>
        <v>#N/A</v>
      </c>
      <c r="MH86" s="169" t="e">
        <f t="shared" si="181"/>
        <v>#N/A</v>
      </c>
      <c r="MI86" s="169" t="e">
        <f t="shared" si="181"/>
        <v>#N/A</v>
      </c>
      <c r="MJ86" s="169" t="e">
        <f t="shared" si="181"/>
        <v>#N/A</v>
      </c>
      <c r="MK86" s="169" t="e">
        <f t="shared" si="181"/>
        <v>#N/A</v>
      </c>
      <c r="ML86" s="169" t="e">
        <f t="shared" si="181"/>
        <v>#N/A</v>
      </c>
      <c r="MM86" s="169" t="e">
        <f t="shared" si="181"/>
        <v>#N/A</v>
      </c>
      <c r="MN86" s="169" t="e">
        <f t="shared" si="181"/>
        <v>#N/A</v>
      </c>
      <c r="MO86" s="169" t="e">
        <f t="shared" si="181"/>
        <v>#N/A</v>
      </c>
      <c r="MP86" s="169" t="e">
        <f t="shared" si="181"/>
        <v>#N/A</v>
      </c>
      <c r="MQ86" s="169" t="e">
        <f t="shared" si="181"/>
        <v>#N/A</v>
      </c>
      <c r="MR86" s="169" t="e">
        <f t="shared" si="181"/>
        <v>#N/A</v>
      </c>
      <c r="MS86" s="169" t="e">
        <f t="shared" si="181"/>
        <v>#N/A</v>
      </c>
      <c r="MT86" s="169" t="e">
        <f t="shared" si="181"/>
        <v>#N/A</v>
      </c>
      <c r="MU86" s="169" t="e">
        <f t="shared" si="181"/>
        <v>#N/A</v>
      </c>
      <c r="MV86" s="169" t="e">
        <f t="shared" si="189"/>
        <v>#N/A</v>
      </c>
      <c r="MW86" s="169" t="e">
        <f t="shared" si="189"/>
        <v>#N/A</v>
      </c>
      <c r="MX86" s="169" t="e">
        <f t="shared" si="189"/>
        <v>#N/A</v>
      </c>
      <c r="MY86" s="169" t="e">
        <f t="shared" si="189"/>
        <v>#N/A</v>
      </c>
      <c r="MZ86" s="169" t="e">
        <f t="shared" si="189"/>
        <v>#N/A</v>
      </c>
      <c r="NA86" s="169" t="e">
        <f t="shared" si="189"/>
        <v>#N/A</v>
      </c>
      <c r="NB86" s="169" t="e">
        <f t="shared" si="189"/>
        <v>#N/A</v>
      </c>
      <c r="NC86" s="169" t="e">
        <f t="shared" si="189"/>
        <v>#N/A</v>
      </c>
      <c r="ND86" s="169" t="e">
        <f t="shared" si="189"/>
        <v>#N/A</v>
      </c>
      <c r="NE86" s="169" t="e">
        <f t="shared" si="189"/>
        <v>#N/A</v>
      </c>
      <c r="NF86" s="169" t="e">
        <f t="shared" si="189"/>
        <v>#N/A</v>
      </c>
      <c r="NG86" s="169" t="e">
        <f t="shared" si="189"/>
        <v>#N/A</v>
      </c>
      <c r="NH86" s="169" t="e">
        <f t="shared" si="189"/>
        <v>#N/A</v>
      </c>
      <c r="NI86" s="169" t="e">
        <f t="shared" si="189"/>
        <v>#N/A</v>
      </c>
      <c r="NJ86" s="169" t="e">
        <f t="shared" si="189"/>
        <v>#N/A</v>
      </c>
      <c r="NK86" s="169" t="e">
        <f t="shared" si="189"/>
        <v>#N/A</v>
      </c>
      <c r="NL86" s="169" t="e">
        <f t="shared" si="182"/>
        <v>#N/A</v>
      </c>
      <c r="NM86" s="169" t="e">
        <f t="shared" si="182"/>
        <v>#N/A</v>
      </c>
      <c r="NN86" s="169" t="e">
        <f t="shared" si="182"/>
        <v>#N/A</v>
      </c>
      <c r="NO86" s="169" t="e">
        <f t="shared" si="182"/>
        <v>#N/A</v>
      </c>
      <c r="NP86" s="169" t="e">
        <f t="shared" si="182"/>
        <v>#N/A</v>
      </c>
      <c r="NQ86" s="169" t="e">
        <f t="shared" si="182"/>
        <v>#N/A</v>
      </c>
      <c r="NR86" s="169" t="e">
        <f t="shared" si="182"/>
        <v>#N/A</v>
      </c>
      <c r="NS86" s="169" t="e">
        <f t="shared" si="182"/>
        <v>#N/A</v>
      </c>
      <c r="NT86" s="169" t="e">
        <f t="shared" si="182"/>
        <v>#N/A</v>
      </c>
      <c r="NU86" s="169" t="e">
        <f t="shared" si="182"/>
        <v>#N/A</v>
      </c>
      <c r="NV86" s="169" t="e">
        <f t="shared" si="182"/>
        <v>#N/A</v>
      </c>
      <c r="NW86" s="169" t="e">
        <f t="shared" si="182"/>
        <v>#N/A</v>
      </c>
      <c r="NX86" s="169" t="e">
        <f t="shared" si="182"/>
        <v>#N/A</v>
      </c>
      <c r="NY86" s="169" t="e">
        <f t="shared" si="182"/>
        <v>#N/A</v>
      </c>
      <c r="NZ86" s="169" t="e">
        <f t="shared" si="182"/>
        <v>#N/A</v>
      </c>
      <c r="OA86" s="169" t="e">
        <f t="shared" si="190"/>
        <v>#N/A</v>
      </c>
      <c r="OB86" s="169" t="e">
        <f t="shared" si="190"/>
        <v>#N/A</v>
      </c>
      <c r="OC86" s="169" t="e">
        <f t="shared" si="191"/>
        <v>#N/A</v>
      </c>
      <c r="OD86" s="169" t="e">
        <f t="shared" si="191"/>
        <v>#N/A</v>
      </c>
      <c r="OE86" s="169" t="e">
        <f t="shared" si="191"/>
        <v>#N/A</v>
      </c>
      <c r="OF86" s="169" t="e">
        <f t="shared" si="191"/>
        <v>#N/A</v>
      </c>
      <c r="OG86" s="169" t="e">
        <f t="shared" si="191"/>
        <v>#N/A</v>
      </c>
      <c r="OH86" s="169" t="e">
        <f t="shared" si="191"/>
        <v>#N/A</v>
      </c>
      <c r="OI86" s="169" t="e">
        <f t="shared" si="191"/>
        <v>#N/A</v>
      </c>
      <c r="OJ86" s="169" t="e">
        <f t="shared" si="191"/>
        <v>#N/A</v>
      </c>
      <c r="OK86" s="169" t="e">
        <f t="shared" si="191"/>
        <v>#N/A</v>
      </c>
      <c r="OL86" s="169" t="e">
        <f t="shared" si="191"/>
        <v>#N/A</v>
      </c>
      <c r="OM86" s="169" t="e">
        <f t="shared" si="191"/>
        <v>#N/A</v>
      </c>
      <c r="ON86" s="169" t="e">
        <f t="shared" si="191"/>
        <v>#N/A</v>
      </c>
      <c r="OO86" s="169" t="e">
        <f t="shared" si="191"/>
        <v>#N/A</v>
      </c>
      <c r="OP86" s="169" t="e">
        <f t="shared" si="191"/>
        <v>#N/A</v>
      </c>
      <c r="OQ86" s="169" t="e">
        <f t="shared" si="191"/>
        <v>#N/A</v>
      </c>
      <c r="OR86" s="169" t="e">
        <f t="shared" si="183"/>
        <v>#N/A</v>
      </c>
      <c r="OS86" s="169" t="e">
        <f t="shared" si="183"/>
        <v>#N/A</v>
      </c>
      <c r="OT86" s="169" t="e">
        <f t="shared" si="183"/>
        <v>#N/A</v>
      </c>
      <c r="OU86" s="169" t="e">
        <f t="shared" si="183"/>
        <v>#N/A</v>
      </c>
      <c r="OV86" s="169" t="e">
        <f t="shared" si="183"/>
        <v>#N/A</v>
      </c>
      <c r="OW86" s="169" t="e">
        <f t="shared" si="183"/>
        <v>#N/A</v>
      </c>
      <c r="OX86" s="169" t="e">
        <f t="shared" si="183"/>
        <v>#N/A</v>
      </c>
      <c r="OY86" s="169" t="e">
        <f t="shared" si="183"/>
        <v>#N/A</v>
      </c>
      <c r="OZ86" s="169" t="e">
        <f t="shared" si="183"/>
        <v>#N/A</v>
      </c>
      <c r="PA86" s="169" t="e">
        <f t="shared" si="183"/>
        <v>#N/A</v>
      </c>
      <c r="PB86" s="169" t="e">
        <f t="shared" si="183"/>
        <v>#N/A</v>
      </c>
      <c r="PC86" s="169" t="e">
        <f t="shared" si="183"/>
        <v>#N/A</v>
      </c>
      <c r="PD86" s="169" t="e">
        <f t="shared" si="183"/>
        <v>#N/A</v>
      </c>
      <c r="PE86" s="169" t="e">
        <f t="shared" si="183"/>
        <v>#N/A</v>
      </c>
      <c r="PF86" s="169" t="e">
        <f t="shared" si="183"/>
        <v>#N/A</v>
      </c>
      <c r="PG86" s="169" t="e">
        <f t="shared" si="183"/>
        <v>#N/A</v>
      </c>
      <c r="PH86" s="169" t="e">
        <f t="shared" si="192"/>
        <v>#N/A</v>
      </c>
      <c r="PI86" s="169" t="e">
        <f t="shared" si="192"/>
        <v>#N/A</v>
      </c>
      <c r="PJ86" s="169" t="e">
        <f t="shared" si="192"/>
        <v>#N/A</v>
      </c>
      <c r="PK86" s="169" t="e">
        <f t="shared" si="192"/>
        <v>#N/A</v>
      </c>
      <c r="PL86" s="169" t="e">
        <f t="shared" si="192"/>
        <v>#N/A</v>
      </c>
      <c r="PM86" s="169" t="e">
        <f t="shared" si="192"/>
        <v>#N/A</v>
      </c>
      <c r="PN86" s="169" t="e">
        <f t="shared" si="192"/>
        <v>#N/A</v>
      </c>
      <c r="PO86" s="169" t="e">
        <f t="shared" si="192"/>
        <v>#N/A</v>
      </c>
    </row>
    <row r="87" spans="1:431" hidden="1" x14ac:dyDescent="0.75">
      <c r="A87" s="390"/>
      <c r="B87" s="396" t="str">
        <f>IF($R87="","",ROUND(_xlfn.NORM.INV(ABS(VLOOKUP($T$1,VLookups!$A$43:$B$44,2,FALSE)-B$2),$N87,$R87),0))</f>
        <v/>
      </c>
      <c r="C87" s="403" t="str">
        <f>IF(OR(D86="",B87=""),"",WORKDAY(C86,B86,$B$109:$B$148))</f>
        <v/>
      </c>
      <c r="D87" s="404" t="str">
        <f>IFERROR(IF(B87="","",WORKDAY(C87,B87-1,$B$109:$B$148)),"")</f>
        <v/>
      </c>
      <c r="E87" s="109"/>
      <c r="F87" s="117"/>
      <c r="G87" s="122" t="str">
        <f t="shared" si="157"/>
        <v/>
      </c>
      <c r="H87" s="95"/>
      <c r="I87" s="122" t="str">
        <f t="shared" si="158"/>
        <v/>
      </c>
      <c r="J87" s="117"/>
      <c r="K87" s="110"/>
      <c r="L87" s="124" t="str">
        <f t="shared" si="145"/>
        <v/>
      </c>
      <c r="M87" s="124" t="str">
        <f t="shared" si="146"/>
        <v/>
      </c>
      <c r="N87" s="73" t="str">
        <f t="shared" si="159"/>
        <v/>
      </c>
      <c r="O87" s="23"/>
      <c r="P87" s="57"/>
      <c r="Q87" s="280"/>
      <c r="R87" s="74" t="str">
        <f>IF(AND(G87&gt;0,H87&gt;0,I87&gt;0),IF(ISBLANK(Q87),IF(ISBLANK(O87),"",(I87-G87)*VLOOKUP(O87,VLookups!$A$4:$B$13,2,FALSE)),Q87),"")</f>
        <v/>
      </c>
      <c r="S87" s="75" t="str">
        <f t="shared" si="147"/>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0"/>
        <v/>
      </c>
      <c r="AD87" s="49" t="str">
        <f t="shared" si="173"/>
        <v/>
      </c>
      <c r="AE87" s="49" t="str">
        <f t="shared" si="173"/>
        <v/>
      </c>
      <c r="AF87" s="49" t="str">
        <f t="shared" si="173"/>
        <v/>
      </c>
      <c r="AG87" s="49" t="str">
        <f t="shared" si="173"/>
        <v/>
      </c>
      <c r="AH87" s="49" t="str">
        <f t="shared" si="173"/>
        <v/>
      </c>
      <c r="AI87" s="49" t="str">
        <f t="shared" si="173"/>
        <v/>
      </c>
      <c r="AJ87" s="49" t="str">
        <f t="shared" si="173"/>
        <v/>
      </c>
      <c r="AK87" s="49" t="str">
        <f t="shared" si="173"/>
        <v/>
      </c>
      <c r="AL87" s="49" t="str">
        <f t="shared" si="173"/>
        <v/>
      </c>
      <c r="AM87" s="49" t="str">
        <f t="shared" si="173"/>
        <v/>
      </c>
      <c r="AN87" s="49" t="str">
        <f t="shared" si="173"/>
        <v/>
      </c>
      <c r="AO87" s="49" t="str">
        <f t="shared" si="173"/>
        <v/>
      </c>
      <c r="AP87" s="49" t="str">
        <f t="shared" si="173"/>
        <v/>
      </c>
      <c r="AQ87" s="49" t="str">
        <f t="shared" si="173"/>
        <v/>
      </c>
      <c r="AR87" s="49" t="str">
        <f t="shared" si="173"/>
        <v/>
      </c>
      <c r="AS87" s="49" t="str">
        <f t="shared" si="173"/>
        <v/>
      </c>
      <c r="AT87" s="49" t="str">
        <f t="shared" si="167"/>
        <v/>
      </c>
      <c r="AU87" s="49" t="str">
        <f t="shared" si="167"/>
        <v/>
      </c>
      <c r="AV87" s="49" t="str">
        <f t="shared" si="167"/>
        <v/>
      </c>
      <c r="AW87" s="49" t="str">
        <f t="shared" si="167"/>
        <v/>
      </c>
      <c r="AX87" s="49" t="str">
        <f t="shared" si="167"/>
        <v/>
      </c>
      <c r="AY87" s="49" t="str">
        <f t="shared" si="167"/>
        <v/>
      </c>
      <c r="AZ87" s="49" t="str">
        <f t="shared" si="167"/>
        <v/>
      </c>
      <c r="BA87" s="49" t="str">
        <f t="shared" si="167"/>
        <v/>
      </c>
      <c r="BB87" s="49" t="str">
        <f t="shared" si="167"/>
        <v/>
      </c>
      <c r="BC87" s="49" t="str">
        <f t="shared" si="167"/>
        <v/>
      </c>
      <c r="BD87" s="49" t="str">
        <f t="shared" si="167"/>
        <v/>
      </c>
      <c r="BE87" s="49" t="str">
        <f t="shared" si="167"/>
        <v/>
      </c>
      <c r="BF87" s="49" t="str">
        <f t="shared" si="167"/>
        <v/>
      </c>
      <c r="BG87" s="49" t="str">
        <f t="shared" si="167"/>
        <v/>
      </c>
      <c r="BH87" s="49" t="str">
        <f t="shared" si="167"/>
        <v/>
      </c>
      <c r="BI87" s="49" t="str">
        <f t="shared" si="168"/>
        <v/>
      </c>
      <c r="BJ87" s="49" t="str">
        <f t="shared" si="168"/>
        <v/>
      </c>
      <c r="BK87" s="49" t="str">
        <f t="shared" si="168"/>
        <v/>
      </c>
      <c r="BL87" s="49" t="str">
        <f t="shared" si="168"/>
        <v/>
      </c>
      <c r="BM87" s="49" t="str">
        <f t="shared" si="168"/>
        <v/>
      </c>
      <c r="BN87" s="49" t="str">
        <f t="shared" si="168"/>
        <v/>
      </c>
      <c r="BO87" s="49" t="str">
        <f t="shared" si="168"/>
        <v/>
      </c>
      <c r="BP87" s="49" t="str">
        <f t="shared" si="168"/>
        <v/>
      </c>
      <c r="BQ87" s="49" t="str">
        <f t="shared" si="168"/>
        <v/>
      </c>
      <c r="BR87" s="49" t="str">
        <f t="shared" si="168"/>
        <v/>
      </c>
      <c r="BS87" s="49" t="str">
        <f t="shared" si="168"/>
        <v/>
      </c>
      <c r="BT87" s="49" t="str">
        <f t="shared" si="168"/>
        <v/>
      </c>
      <c r="BU87" s="49" t="str">
        <f t="shared" si="168"/>
        <v/>
      </c>
      <c r="BV87" s="49" t="str">
        <f t="shared" si="168"/>
        <v/>
      </c>
      <c r="BW87" s="49" t="str">
        <f t="shared" si="168"/>
        <v/>
      </c>
      <c r="BX87" s="49" t="str">
        <f t="shared" ref="BX87:CM102" si="193">IF(ISNONTEXT($AC87),BY87-$AC87,"")</f>
        <v/>
      </c>
      <c r="BY87" s="49" t="str">
        <f t="shared" si="193"/>
        <v/>
      </c>
      <c r="BZ87" s="49" t="str">
        <f t="shared" si="193"/>
        <v/>
      </c>
      <c r="CA87" s="49" t="str">
        <f t="shared" si="193"/>
        <v/>
      </c>
      <c r="CB87" s="49" t="str">
        <f t="shared" si="193"/>
        <v/>
      </c>
      <c r="CC87" s="49" t="str">
        <f t="shared" si="193"/>
        <v/>
      </c>
      <c r="CD87" s="49" t="str">
        <f t="shared" si="193"/>
        <v/>
      </c>
      <c r="CE87" s="49" t="str">
        <f t="shared" si="193"/>
        <v/>
      </c>
      <c r="CF87" s="49" t="str">
        <f t="shared" si="193"/>
        <v/>
      </c>
      <c r="CG87" s="49" t="str">
        <f t="shared" si="193"/>
        <v/>
      </c>
      <c r="CH87" s="49" t="str">
        <f t="shared" si="193"/>
        <v/>
      </c>
      <c r="CI87" s="49" t="str">
        <f t="shared" si="193"/>
        <v/>
      </c>
      <c r="CJ87" s="49" t="str">
        <f t="shared" si="193"/>
        <v/>
      </c>
      <c r="CK87" s="49" t="str">
        <f t="shared" si="193"/>
        <v/>
      </c>
      <c r="CL87" s="49" t="str">
        <f t="shared" si="193"/>
        <v/>
      </c>
      <c r="CM87" s="49" t="str">
        <f t="shared" si="193"/>
        <v/>
      </c>
      <c r="CN87" s="49" t="str">
        <f t="shared" si="169"/>
        <v/>
      </c>
      <c r="CO87" s="49" t="str">
        <f t="shared" si="169"/>
        <v/>
      </c>
      <c r="CP87" s="49" t="str">
        <f t="shared" si="169"/>
        <v/>
      </c>
      <c r="CQ87" s="49" t="str">
        <f t="shared" si="169"/>
        <v/>
      </c>
      <c r="CR87" s="49" t="str">
        <f t="shared" si="169"/>
        <v/>
      </c>
      <c r="CS87" s="49" t="str">
        <f t="shared" si="169"/>
        <v/>
      </c>
      <c r="CT87" s="49" t="str">
        <f t="shared" si="169"/>
        <v/>
      </c>
      <c r="CU87" s="49" t="str">
        <f t="shared" si="169"/>
        <v/>
      </c>
      <c r="CV87" s="49" t="str">
        <f t="shared" si="169"/>
        <v/>
      </c>
      <c r="CW87" s="49" t="str">
        <f t="shared" si="169"/>
        <v/>
      </c>
      <c r="CX87" s="49" t="str">
        <f t="shared" si="169"/>
        <v/>
      </c>
      <c r="CY87" s="49" t="str">
        <f t="shared" si="169"/>
        <v/>
      </c>
      <c r="CZ87" s="49" t="str">
        <f t="shared" si="169"/>
        <v/>
      </c>
      <c r="DA87" s="49" t="str">
        <f t="shared" si="169"/>
        <v/>
      </c>
      <c r="DB87" s="49" t="str">
        <f t="shared" si="169"/>
        <v/>
      </c>
      <c r="DC87" s="49" t="str">
        <f t="shared" ref="DC87:DR102" si="194">IF(ISNONTEXT($AC87),DD87-$AC87,"")</f>
        <v/>
      </c>
      <c r="DD87" s="49" t="str">
        <f t="shared" si="194"/>
        <v/>
      </c>
      <c r="DE87" s="49" t="str">
        <f t="shared" si="194"/>
        <v/>
      </c>
      <c r="DF87" s="49" t="str">
        <f t="shared" si="194"/>
        <v/>
      </c>
      <c r="DG87" s="49" t="str">
        <f t="shared" si="194"/>
        <v/>
      </c>
      <c r="DH87" s="49" t="str">
        <f t="shared" si="194"/>
        <v/>
      </c>
      <c r="DI87" s="49" t="str">
        <f t="shared" si="194"/>
        <v/>
      </c>
      <c r="DJ87" s="49" t="str">
        <f t="shared" si="194"/>
        <v/>
      </c>
      <c r="DK87" s="49" t="str">
        <f t="shared" si="194"/>
        <v/>
      </c>
      <c r="DL87" s="49" t="str">
        <f t="shared" si="194"/>
        <v/>
      </c>
      <c r="DM87" s="49" t="str">
        <f t="shared" si="194"/>
        <v/>
      </c>
      <c r="DN87" s="49" t="str">
        <f t="shared" si="194"/>
        <v/>
      </c>
      <c r="DO87" s="49" t="str">
        <f t="shared" si="194"/>
        <v/>
      </c>
      <c r="DP87" s="49" t="str">
        <f t="shared" si="194"/>
        <v/>
      </c>
      <c r="DQ87" s="49" t="str">
        <f t="shared" si="194"/>
        <v/>
      </c>
      <c r="DR87" s="49" t="str">
        <f t="shared" si="194"/>
        <v/>
      </c>
      <c r="DS87" s="49" t="str">
        <f t="shared" si="170"/>
        <v/>
      </c>
      <c r="DT87" s="49" t="str">
        <f t="shared" si="170"/>
        <v/>
      </c>
      <c r="DU87" s="49" t="str">
        <f t="shared" si="170"/>
        <v/>
      </c>
      <c r="DV87" s="49" t="str">
        <f t="shared" si="170"/>
        <v/>
      </c>
      <c r="DW87" s="49" t="str">
        <f t="shared" si="170"/>
        <v/>
      </c>
      <c r="DX87" s="49" t="str">
        <f t="shared" si="170"/>
        <v/>
      </c>
      <c r="DY87" s="49" t="str">
        <f t="shared" si="170"/>
        <v/>
      </c>
      <c r="DZ87" s="183" t="str">
        <f t="shared" si="161"/>
        <v/>
      </c>
      <c r="EA87" s="49" t="str">
        <f t="shared" ref="EA87:EO103" si="195">IF(ISNONTEXT($AC87),DZ87+$AC87,"")</f>
        <v/>
      </c>
      <c r="EB87" s="49" t="str">
        <f t="shared" si="195"/>
        <v/>
      </c>
      <c r="EC87" s="49" t="str">
        <f t="shared" si="195"/>
        <v/>
      </c>
      <c r="ED87" s="49" t="str">
        <f t="shared" si="195"/>
        <v/>
      </c>
      <c r="EE87" s="49" t="str">
        <f t="shared" si="195"/>
        <v/>
      </c>
      <c r="EF87" s="49" t="str">
        <f t="shared" si="195"/>
        <v/>
      </c>
      <c r="EG87" s="49" t="str">
        <f t="shared" si="195"/>
        <v/>
      </c>
      <c r="EH87" s="49" t="str">
        <f t="shared" si="195"/>
        <v/>
      </c>
      <c r="EI87" s="49" t="str">
        <f t="shared" si="195"/>
        <v/>
      </c>
      <c r="EJ87" s="49" t="str">
        <f t="shared" si="195"/>
        <v/>
      </c>
      <c r="EK87" s="49" t="str">
        <f t="shared" si="195"/>
        <v/>
      </c>
      <c r="EL87" s="49" t="str">
        <f t="shared" si="195"/>
        <v/>
      </c>
      <c r="EM87" s="49" t="str">
        <f t="shared" si="195"/>
        <v/>
      </c>
      <c r="EN87" s="49" t="str">
        <f t="shared" si="195"/>
        <v/>
      </c>
      <c r="EO87" s="49" t="str">
        <f t="shared" si="195"/>
        <v/>
      </c>
      <c r="EP87" s="49" t="str">
        <f t="shared" si="162"/>
        <v/>
      </c>
      <c r="EQ87" s="49" t="str">
        <f t="shared" si="162"/>
        <v/>
      </c>
      <c r="ER87" s="49" t="str">
        <f t="shared" si="162"/>
        <v/>
      </c>
      <c r="ES87" s="49" t="str">
        <f t="shared" si="162"/>
        <v/>
      </c>
      <c r="ET87" s="49" t="str">
        <f t="shared" si="171"/>
        <v/>
      </c>
      <c r="EU87" s="49" t="str">
        <f t="shared" si="171"/>
        <v/>
      </c>
      <c r="EV87" s="49" t="str">
        <f t="shared" si="171"/>
        <v/>
      </c>
      <c r="EW87" s="49" t="str">
        <f t="shared" si="171"/>
        <v/>
      </c>
      <c r="EX87" s="49" t="str">
        <f t="shared" si="171"/>
        <v/>
      </c>
      <c r="EY87" s="49" t="str">
        <f t="shared" si="171"/>
        <v/>
      </c>
      <c r="EZ87" s="49" t="str">
        <f t="shared" si="171"/>
        <v/>
      </c>
      <c r="FA87" s="49" t="str">
        <f t="shared" si="171"/>
        <v/>
      </c>
      <c r="FB87" s="49" t="str">
        <f t="shared" si="171"/>
        <v/>
      </c>
      <c r="FC87" s="49" t="str">
        <f t="shared" si="171"/>
        <v/>
      </c>
      <c r="FD87" s="49" t="str">
        <f t="shared" si="171"/>
        <v/>
      </c>
      <c r="FE87" s="49" t="str">
        <f t="shared" si="124"/>
        <v/>
      </c>
      <c r="FF87" s="49" t="str">
        <f t="shared" si="124"/>
        <v/>
      </c>
      <c r="FG87" s="49" t="str">
        <f t="shared" si="124"/>
        <v/>
      </c>
      <c r="FH87" s="49" t="str">
        <f t="shared" si="124"/>
        <v/>
      </c>
      <c r="FI87" s="49" t="str">
        <f t="shared" si="124"/>
        <v/>
      </c>
      <c r="FJ87" s="49" t="str">
        <f t="shared" si="124"/>
        <v/>
      </c>
      <c r="FK87" s="49" t="str">
        <f t="shared" si="124"/>
        <v/>
      </c>
      <c r="FL87" s="49" t="str">
        <f t="shared" si="124"/>
        <v/>
      </c>
      <c r="FM87" s="49" t="str">
        <f t="shared" si="124"/>
        <v/>
      </c>
      <c r="FN87" s="49" t="str">
        <f t="shared" si="124"/>
        <v/>
      </c>
      <c r="FO87" s="49" t="str">
        <f t="shared" si="124"/>
        <v/>
      </c>
      <c r="FP87" s="49" t="str">
        <f t="shared" ref="FP87:FT103" si="196">IF(ISNONTEXT($AC87),FO87+$AC87,"")</f>
        <v/>
      </c>
      <c r="FQ87" s="49" t="str">
        <f t="shared" si="196"/>
        <v/>
      </c>
      <c r="FR87" s="49" t="str">
        <f t="shared" si="196"/>
        <v/>
      </c>
      <c r="FS87" s="49" t="str">
        <f t="shared" si="196"/>
        <v/>
      </c>
      <c r="FT87" s="49" t="str">
        <f t="shared" si="196"/>
        <v/>
      </c>
      <c r="FU87" s="49" t="str">
        <f t="shared" si="172"/>
        <v/>
      </c>
      <c r="FV87" s="49" t="str">
        <f t="shared" si="148"/>
        <v/>
      </c>
      <c r="FW87" s="49" t="str">
        <f t="shared" si="148"/>
        <v/>
      </c>
      <c r="FX87" s="49" t="str">
        <f t="shared" si="148"/>
        <v/>
      </c>
      <c r="FY87" s="49" t="str">
        <f t="shared" si="148"/>
        <v/>
      </c>
      <c r="FZ87" s="49" t="str">
        <f t="shared" si="148"/>
        <v/>
      </c>
      <c r="GA87" s="49" t="str">
        <f t="shared" si="148"/>
        <v/>
      </c>
      <c r="GB87" s="49" t="str">
        <f t="shared" si="148"/>
        <v/>
      </c>
      <c r="GC87" s="49" t="str">
        <f t="shared" si="148"/>
        <v/>
      </c>
      <c r="GD87" s="49" t="str">
        <f t="shared" si="148"/>
        <v/>
      </c>
      <c r="GE87" s="49" t="str">
        <f t="shared" si="148"/>
        <v/>
      </c>
      <c r="GF87" s="49" t="str">
        <f t="shared" si="148"/>
        <v/>
      </c>
      <c r="GG87" s="49" t="str">
        <f t="shared" si="148"/>
        <v/>
      </c>
      <c r="GH87" s="49" t="str">
        <f t="shared" si="148"/>
        <v/>
      </c>
      <c r="GI87" s="49" t="str">
        <f t="shared" si="148"/>
        <v/>
      </c>
      <c r="GJ87" s="49" t="str">
        <f t="shared" si="148"/>
        <v/>
      </c>
      <c r="GK87" s="49" t="str">
        <f t="shared" si="148"/>
        <v/>
      </c>
      <c r="GL87" s="49" t="str">
        <f t="shared" si="184"/>
        <v/>
      </c>
      <c r="GM87" s="49" t="str">
        <f t="shared" si="184"/>
        <v/>
      </c>
      <c r="GN87" s="49" t="str">
        <f t="shared" si="176"/>
        <v/>
      </c>
      <c r="GO87" s="49" t="str">
        <f t="shared" si="176"/>
        <v/>
      </c>
      <c r="GP87" s="49" t="str">
        <f t="shared" si="176"/>
        <v/>
      </c>
      <c r="GQ87" s="49" t="str">
        <f t="shared" si="176"/>
        <v/>
      </c>
      <c r="GR87" s="49" t="str">
        <f t="shared" si="176"/>
        <v/>
      </c>
      <c r="GS87" s="49" t="str">
        <f t="shared" si="176"/>
        <v/>
      </c>
      <c r="GT87" s="49" t="str">
        <f t="shared" si="176"/>
        <v/>
      </c>
      <c r="GU87" s="49" t="str">
        <f t="shared" si="176"/>
        <v/>
      </c>
      <c r="GV87" s="49" t="str">
        <f t="shared" si="176"/>
        <v/>
      </c>
      <c r="GW87" s="49" t="str">
        <f t="shared" si="176"/>
        <v/>
      </c>
      <c r="GX87" s="49" t="str">
        <f t="shared" si="176"/>
        <v/>
      </c>
      <c r="GY87" s="49" t="str">
        <f t="shared" si="176"/>
        <v/>
      </c>
      <c r="GZ87" s="49" t="str">
        <f t="shared" si="176"/>
        <v/>
      </c>
      <c r="HA87" s="49" t="str">
        <f t="shared" si="176"/>
        <v/>
      </c>
      <c r="HB87" s="49" t="str">
        <f t="shared" si="176"/>
        <v/>
      </c>
      <c r="HC87" s="49" t="str">
        <f t="shared" si="176"/>
        <v/>
      </c>
      <c r="HD87" s="49" t="str">
        <f t="shared" si="177"/>
        <v/>
      </c>
      <c r="HE87" s="49" t="str">
        <f t="shared" si="177"/>
        <v/>
      </c>
      <c r="HF87" s="49" t="str">
        <f t="shared" si="177"/>
        <v/>
      </c>
      <c r="HG87" s="49" t="str">
        <f t="shared" si="177"/>
        <v/>
      </c>
      <c r="HH87" s="49" t="str">
        <f t="shared" si="177"/>
        <v/>
      </c>
      <c r="HI87" s="49" t="str">
        <f t="shared" si="137"/>
        <v/>
      </c>
      <c r="HJ87" s="49" t="str">
        <f t="shared" si="137"/>
        <v/>
      </c>
      <c r="HK87" s="49" t="str">
        <f t="shared" si="137"/>
        <v/>
      </c>
      <c r="HL87" s="49" t="str">
        <f t="shared" si="137"/>
        <v/>
      </c>
      <c r="HM87" s="49" t="str">
        <f t="shared" si="107"/>
        <v/>
      </c>
      <c r="HN87" s="49" t="str">
        <f t="shared" si="107"/>
        <v/>
      </c>
      <c r="HO87" s="49" t="str">
        <f t="shared" si="107"/>
        <v/>
      </c>
      <c r="HP87" s="49" t="str">
        <f t="shared" si="75"/>
        <v/>
      </c>
      <c r="HQ87" s="49" t="str">
        <f t="shared" si="75"/>
        <v/>
      </c>
      <c r="HR87" s="49" t="str">
        <f t="shared" si="75"/>
        <v/>
      </c>
      <c r="HS87" s="49" t="str">
        <f t="shared" si="75"/>
        <v/>
      </c>
      <c r="HT87" s="49" t="str">
        <f t="shared" si="75"/>
        <v/>
      </c>
      <c r="HU87" s="49" t="str">
        <f t="shared" si="75"/>
        <v/>
      </c>
      <c r="HV87" s="49" t="str">
        <f t="shared" si="138"/>
        <v/>
      </c>
      <c r="HW87" s="169" t="e">
        <f t="shared" si="175"/>
        <v>#N/A</v>
      </c>
      <c r="HX87" s="169" t="e">
        <f t="shared" si="175"/>
        <v>#N/A</v>
      </c>
      <c r="HY87" s="169" t="e">
        <f t="shared" si="175"/>
        <v>#N/A</v>
      </c>
      <c r="HZ87" s="169" t="e">
        <f t="shared" si="175"/>
        <v>#N/A</v>
      </c>
      <c r="IA87" s="169" t="e">
        <f t="shared" si="174"/>
        <v>#N/A</v>
      </c>
      <c r="IB87" s="169" t="e">
        <f t="shared" si="174"/>
        <v>#N/A</v>
      </c>
      <c r="IC87" s="169" t="e">
        <f t="shared" si="174"/>
        <v>#N/A</v>
      </c>
      <c r="ID87" s="169" t="e">
        <f t="shared" si="174"/>
        <v>#N/A</v>
      </c>
      <c r="IE87" s="169" t="e">
        <f t="shared" si="174"/>
        <v>#N/A</v>
      </c>
      <c r="IF87" s="169" t="e">
        <f t="shared" si="174"/>
        <v>#N/A</v>
      </c>
      <c r="IG87" s="169" t="e">
        <f t="shared" si="174"/>
        <v>#N/A</v>
      </c>
      <c r="IH87" s="169" t="e">
        <f t="shared" si="174"/>
        <v>#N/A</v>
      </c>
      <c r="II87" s="169" t="e">
        <f t="shared" si="174"/>
        <v>#N/A</v>
      </c>
      <c r="IJ87" s="169" t="e">
        <f t="shared" si="174"/>
        <v>#N/A</v>
      </c>
      <c r="IK87" s="169" t="e">
        <f t="shared" si="174"/>
        <v>#N/A</v>
      </c>
      <c r="IL87" s="169" t="e">
        <f t="shared" si="174"/>
        <v>#N/A</v>
      </c>
      <c r="IM87" s="169" t="e">
        <f t="shared" si="174"/>
        <v>#N/A</v>
      </c>
      <c r="IN87" s="169" t="e">
        <f t="shared" si="174"/>
        <v>#N/A</v>
      </c>
      <c r="IO87" s="169" t="e">
        <f t="shared" si="174"/>
        <v>#N/A</v>
      </c>
      <c r="IP87" s="169" t="e">
        <f t="shared" si="178"/>
        <v>#N/A</v>
      </c>
      <c r="IQ87" s="169" t="e">
        <f t="shared" si="178"/>
        <v>#N/A</v>
      </c>
      <c r="IR87" s="169" t="e">
        <f t="shared" si="178"/>
        <v>#N/A</v>
      </c>
      <c r="IS87" s="169" t="e">
        <f t="shared" si="178"/>
        <v>#N/A</v>
      </c>
      <c r="IT87" s="169" t="e">
        <f t="shared" si="178"/>
        <v>#N/A</v>
      </c>
      <c r="IU87" s="169" t="e">
        <f t="shared" si="178"/>
        <v>#N/A</v>
      </c>
      <c r="IV87" s="169" t="e">
        <f t="shared" si="178"/>
        <v>#N/A</v>
      </c>
      <c r="IW87" s="169" t="e">
        <f t="shared" si="178"/>
        <v>#N/A</v>
      </c>
      <c r="IX87" s="169" t="e">
        <f t="shared" si="178"/>
        <v>#N/A</v>
      </c>
      <c r="IY87" s="169" t="e">
        <f t="shared" si="178"/>
        <v>#N/A</v>
      </c>
      <c r="IZ87" s="169" t="e">
        <f t="shared" si="178"/>
        <v>#N/A</v>
      </c>
      <c r="JA87" s="169" t="e">
        <f t="shared" si="178"/>
        <v>#N/A</v>
      </c>
      <c r="JB87" s="169" t="e">
        <f t="shared" si="178"/>
        <v>#N/A</v>
      </c>
      <c r="JC87" s="169" t="e">
        <f t="shared" si="178"/>
        <v>#N/A</v>
      </c>
      <c r="JD87" s="169" t="e">
        <f t="shared" si="178"/>
        <v>#N/A</v>
      </c>
      <c r="JE87" s="169" t="e">
        <f t="shared" si="185"/>
        <v>#N/A</v>
      </c>
      <c r="JF87" s="169" t="e">
        <f t="shared" si="185"/>
        <v>#N/A</v>
      </c>
      <c r="JG87" s="169" t="e">
        <f t="shared" si="185"/>
        <v>#N/A</v>
      </c>
      <c r="JH87" s="169" t="e">
        <f t="shared" si="185"/>
        <v>#N/A</v>
      </c>
      <c r="JI87" s="169" t="e">
        <f t="shared" si="185"/>
        <v>#N/A</v>
      </c>
      <c r="JJ87" s="169" t="e">
        <f t="shared" si="185"/>
        <v>#N/A</v>
      </c>
      <c r="JK87" s="169" t="e">
        <f t="shared" si="185"/>
        <v>#N/A</v>
      </c>
      <c r="JL87" s="169" t="e">
        <f t="shared" si="185"/>
        <v>#N/A</v>
      </c>
      <c r="JM87" s="169" t="e">
        <f t="shared" si="185"/>
        <v>#N/A</v>
      </c>
      <c r="JN87" s="169" t="e">
        <f t="shared" si="185"/>
        <v>#N/A</v>
      </c>
      <c r="JO87" s="169" t="e">
        <f t="shared" si="185"/>
        <v>#N/A</v>
      </c>
      <c r="JP87" s="169" t="e">
        <f t="shared" si="185"/>
        <v>#N/A</v>
      </c>
      <c r="JQ87" s="169" t="e">
        <f t="shared" si="185"/>
        <v>#N/A</v>
      </c>
      <c r="JR87" s="169" t="e">
        <f t="shared" si="185"/>
        <v>#N/A</v>
      </c>
      <c r="JS87" s="169" t="e">
        <f t="shared" si="185"/>
        <v>#N/A</v>
      </c>
      <c r="JT87" s="169" t="e">
        <f t="shared" si="179"/>
        <v>#N/A</v>
      </c>
      <c r="JU87" s="169" t="e">
        <f t="shared" si="179"/>
        <v>#N/A</v>
      </c>
      <c r="JV87" s="169" t="e">
        <f t="shared" si="179"/>
        <v>#N/A</v>
      </c>
      <c r="JW87" s="169" t="e">
        <f t="shared" si="179"/>
        <v>#N/A</v>
      </c>
      <c r="JX87" s="169" t="e">
        <f t="shared" si="179"/>
        <v>#N/A</v>
      </c>
      <c r="JY87" s="169" t="e">
        <f t="shared" si="179"/>
        <v>#N/A</v>
      </c>
      <c r="JZ87" s="169" t="e">
        <f t="shared" si="179"/>
        <v>#N/A</v>
      </c>
      <c r="KA87" s="169" t="e">
        <f t="shared" si="179"/>
        <v>#N/A</v>
      </c>
      <c r="KB87" s="169" t="e">
        <f t="shared" si="179"/>
        <v>#N/A</v>
      </c>
      <c r="KC87" s="169" t="e">
        <f t="shared" si="179"/>
        <v>#N/A</v>
      </c>
      <c r="KD87" s="169" t="e">
        <f t="shared" si="179"/>
        <v>#N/A</v>
      </c>
      <c r="KE87" s="169" t="e">
        <f t="shared" si="179"/>
        <v>#N/A</v>
      </c>
      <c r="KF87" s="169" t="e">
        <f t="shared" si="179"/>
        <v>#N/A</v>
      </c>
      <c r="KG87" s="169" t="e">
        <f t="shared" si="179"/>
        <v>#N/A</v>
      </c>
      <c r="KH87" s="169" t="e">
        <f t="shared" si="179"/>
        <v>#N/A</v>
      </c>
      <c r="KI87" s="169" t="e">
        <f t="shared" si="179"/>
        <v>#N/A</v>
      </c>
      <c r="KJ87" s="169" t="e">
        <f t="shared" si="186"/>
        <v>#N/A</v>
      </c>
      <c r="KK87" s="169" t="e">
        <f t="shared" si="186"/>
        <v>#N/A</v>
      </c>
      <c r="KL87" s="169" t="e">
        <f t="shared" si="186"/>
        <v>#N/A</v>
      </c>
      <c r="KM87" s="169" t="e">
        <f t="shared" si="186"/>
        <v>#N/A</v>
      </c>
      <c r="KN87" s="169" t="e">
        <f t="shared" si="186"/>
        <v>#N/A</v>
      </c>
      <c r="KO87" s="169" t="e">
        <f t="shared" si="186"/>
        <v>#N/A</v>
      </c>
      <c r="KP87" s="169" t="e">
        <f t="shared" si="186"/>
        <v>#N/A</v>
      </c>
      <c r="KQ87" s="169" t="e">
        <f t="shared" si="186"/>
        <v>#N/A</v>
      </c>
      <c r="KR87" s="169" t="e">
        <f t="shared" si="186"/>
        <v>#N/A</v>
      </c>
      <c r="KS87" s="169" t="e">
        <f t="shared" si="186"/>
        <v>#N/A</v>
      </c>
      <c r="KT87" s="169" t="e">
        <f t="shared" si="186"/>
        <v>#N/A</v>
      </c>
      <c r="KU87" s="169" t="e">
        <f t="shared" si="186"/>
        <v>#N/A</v>
      </c>
      <c r="KV87" s="169" t="e">
        <f t="shared" si="186"/>
        <v>#N/A</v>
      </c>
      <c r="KW87" s="169" t="e">
        <f t="shared" si="186"/>
        <v>#N/A</v>
      </c>
      <c r="KX87" s="169" t="e">
        <f t="shared" si="186"/>
        <v>#N/A</v>
      </c>
      <c r="KY87" s="169" t="e">
        <f t="shared" si="186"/>
        <v>#N/A</v>
      </c>
      <c r="KZ87" s="169" t="e">
        <f t="shared" si="180"/>
        <v>#N/A</v>
      </c>
      <c r="LA87" s="169" t="e">
        <f t="shared" si="180"/>
        <v>#N/A</v>
      </c>
      <c r="LB87" s="169" t="e">
        <f t="shared" si="180"/>
        <v>#N/A</v>
      </c>
      <c r="LC87" s="169" t="e">
        <f t="shared" si="180"/>
        <v>#N/A</v>
      </c>
      <c r="LD87" s="169" t="e">
        <f t="shared" si="180"/>
        <v>#N/A</v>
      </c>
      <c r="LE87" s="169" t="e">
        <f t="shared" si="180"/>
        <v>#N/A</v>
      </c>
      <c r="LF87" s="169" t="e">
        <f t="shared" si="180"/>
        <v>#N/A</v>
      </c>
      <c r="LG87" s="169" t="e">
        <f t="shared" si="180"/>
        <v>#N/A</v>
      </c>
      <c r="LH87" s="169" t="e">
        <f t="shared" si="180"/>
        <v>#N/A</v>
      </c>
      <c r="LI87" s="169" t="e">
        <f t="shared" si="180"/>
        <v>#N/A</v>
      </c>
      <c r="LJ87" s="169" t="e">
        <f t="shared" si="180"/>
        <v>#N/A</v>
      </c>
      <c r="LK87" s="169" t="e">
        <f t="shared" si="180"/>
        <v>#N/A</v>
      </c>
      <c r="LL87" s="169" t="e">
        <f t="shared" si="180"/>
        <v>#N/A</v>
      </c>
      <c r="LM87" s="169" t="e">
        <f t="shared" si="180"/>
        <v>#N/A</v>
      </c>
      <c r="LN87" s="169" t="e">
        <f t="shared" si="180"/>
        <v>#N/A</v>
      </c>
      <c r="LO87" s="169" t="e">
        <f t="shared" si="187"/>
        <v>#N/A</v>
      </c>
      <c r="LP87" s="169" t="e">
        <f t="shared" si="187"/>
        <v>#N/A</v>
      </c>
      <c r="LQ87" s="169" t="e">
        <f t="shared" si="188"/>
        <v>#N/A</v>
      </c>
      <c r="LR87" s="169" t="e">
        <f t="shared" si="188"/>
        <v>#N/A</v>
      </c>
      <c r="LS87" s="169" t="e">
        <f t="shared" si="188"/>
        <v>#N/A</v>
      </c>
      <c r="LT87" s="169" t="e">
        <f t="shared" si="188"/>
        <v>#N/A</v>
      </c>
      <c r="LU87" s="169" t="e">
        <f t="shared" si="188"/>
        <v>#N/A</v>
      </c>
      <c r="LV87" s="169" t="e">
        <f t="shared" si="188"/>
        <v>#N/A</v>
      </c>
      <c r="LW87" s="169" t="e">
        <f t="shared" si="188"/>
        <v>#N/A</v>
      </c>
      <c r="LX87" s="169" t="e">
        <f t="shared" si="188"/>
        <v>#N/A</v>
      </c>
      <c r="LY87" s="169" t="e">
        <f t="shared" si="188"/>
        <v>#N/A</v>
      </c>
      <c r="LZ87" s="169" t="e">
        <f t="shared" si="188"/>
        <v>#N/A</v>
      </c>
      <c r="MA87" s="169" t="e">
        <f t="shared" si="188"/>
        <v>#N/A</v>
      </c>
      <c r="MB87" s="169" t="e">
        <f t="shared" si="188"/>
        <v>#N/A</v>
      </c>
      <c r="MC87" s="169" t="e">
        <f t="shared" si="188"/>
        <v>#N/A</v>
      </c>
      <c r="MD87" s="169" t="e">
        <f t="shared" si="188"/>
        <v>#N/A</v>
      </c>
      <c r="ME87" s="169" t="e">
        <f t="shared" si="188"/>
        <v>#N/A</v>
      </c>
      <c r="MF87" s="169" t="e">
        <f t="shared" si="181"/>
        <v>#N/A</v>
      </c>
      <c r="MG87" s="169" t="e">
        <f t="shared" si="181"/>
        <v>#N/A</v>
      </c>
      <c r="MH87" s="169" t="e">
        <f t="shared" si="181"/>
        <v>#N/A</v>
      </c>
      <c r="MI87" s="169" t="e">
        <f t="shared" si="181"/>
        <v>#N/A</v>
      </c>
      <c r="MJ87" s="169" t="e">
        <f t="shared" si="181"/>
        <v>#N/A</v>
      </c>
      <c r="MK87" s="169" t="e">
        <f t="shared" si="181"/>
        <v>#N/A</v>
      </c>
      <c r="ML87" s="169" t="e">
        <f t="shared" si="181"/>
        <v>#N/A</v>
      </c>
      <c r="MM87" s="169" t="e">
        <f t="shared" si="181"/>
        <v>#N/A</v>
      </c>
      <c r="MN87" s="169" t="e">
        <f t="shared" si="181"/>
        <v>#N/A</v>
      </c>
      <c r="MO87" s="169" t="e">
        <f t="shared" si="181"/>
        <v>#N/A</v>
      </c>
      <c r="MP87" s="169" t="e">
        <f t="shared" si="181"/>
        <v>#N/A</v>
      </c>
      <c r="MQ87" s="169" t="e">
        <f t="shared" si="181"/>
        <v>#N/A</v>
      </c>
      <c r="MR87" s="169" t="e">
        <f t="shared" si="181"/>
        <v>#N/A</v>
      </c>
      <c r="MS87" s="169" t="e">
        <f t="shared" si="181"/>
        <v>#N/A</v>
      </c>
      <c r="MT87" s="169" t="e">
        <f t="shared" si="181"/>
        <v>#N/A</v>
      </c>
      <c r="MU87" s="169" t="e">
        <f t="shared" si="181"/>
        <v>#N/A</v>
      </c>
      <c r="MV87" s="169" t="e">
        <f t="shared" si="189"/>
        <v>#N/A</v>
      </c>
      <c r="MW87" s="169" t="e">
        <f t="shared" si="189"/>
        <v>#N/A</v>
      </c>
      <c r="MX87" s="169" t="e">
        <f t="shared" si="189"/>
        <v>#N/A</v>
      </c>
      <c r="MY87" s="169" t="e">
        <f t="shared" si="189"/>
        <v>#N/A</v>
      </c>
      <c r="MZ87" s="169" t="e">
        <f t="shared" si="189"/>
        <v>#N/A</v>
      </c>
      <c r="NA87" s="169" t="e">
        <f t="shared" si="189"/>
        <v>#N/A</v>
      </c>
      <c r="NB87" s="169" t="e">
        <f t="shared" si="189"/>
        <v>#N/A</v>
      </c>
      <c r="NC87" s="169" t="e">
        <f t="shared" si="189"/>
        <v>#N/A</v>
      </c>
      <c r="ND87" s="169" t="e">
        <f t="shared" si="189"/>
        <v>#N/A</v>
      </c>
      <c r="NE87" s="169" t="e">
        <f t="shared" si="189"/>
        <v>#N/A</v>
      </c>
      <c r="NF87" s="169" t="e">
        <f t="shared" si="189"/>
        <v>#N/A</v>
      </c>
      <c r="NG87" s="169" t="e">
        <f t="shared" si="189"/>
        <v>#N/A</v>
      </c>
      <c r="NH87" s="169" t="e">
        <f t="shared" si="189"/>
        <v>#N/A</v>
      </c>
      <c r="NI87" s="169" t="e">
        <f t="shared" si="189"/>
        <v>#N/A</v>
      </c>
      <c r="NJ87" s="169" t="e">
        <f t="shared" si="189"/>
        <v>#N/A</v>
      </c>
      <c r="NK87" s="169" t="e">
        <f t="shared" si="189"/>
        <v>#N/A</v>
      </c>
      <c r="NL87" s="169" t="e">
        <f t="shared" si="182"/>
        <v>#N/A</v>
      </c>
      <c r="NM87" s="169" t="e">
        <f t="shared" si="182"/>
        <v>#N/A</v>
      </c>
      <c r="NN87" s="169" t="e">
        <f t="shared" si="182"/>
        <v>#N/A</v>
      </c>
      <c r="NO87" s="169" t="e">
        <f t="shared" si="182"/>
        <v>#N/A</v>
      </c>
      <c r="NP87" s="169" t="e">
        <f t="shared" si="182"/>
        <v>#N/A</v>
      </c>
      <c r="NQ87" s="169" t="e">
        <f t="shared" si="182"/>
        <v>#N/A</v>
      </c>
      <c r="NR87" s="169" t="e">
        <f t="shared" si="182"/>
        <v>#N/A</v>
      </c>
      <c r="NS87" s="169" t="e">
        <f t="shared" si="182"/>
        <v>#N/A</v>
      </c>
      <c r="NT87" s="169" t="e">
        <f t="shared" si="182"/>
        <v>#N/A</v>
      </c>
      <c r="NU87" s="169" t="e">
        <f t="shared" si="182"/>
        <v>#N/A</v>
      </c>
      <c r="NV87" s="169" t="e">
        <f t="shared" si="182"/>
        <v>#N/A</v>
      </c>
      <c r="NW87" s="169" t="e">
        <f t="shared" si="182"/>
        <v>#N/A</v>
      </c>
      <c r="NX87" s="169" t="e">
        <f t="shared" si="182"/>
        <v>#N/A</v>
      </c>
      <c r="NY87" s="169" t="e">
        <f t="shared" si="182"/>
        <v>#N/A</v>
      </c>
      <c r="NZ87" s="169" t="e">
        <f t="shared" si="182"/>
        <v>#N/A</v>
      </c>
      <c r="OA87" s="169" t="e">
        <f t="shared" si="190"/>
        <v>#N/A</v>
      </c>
      <c r="OB87" s="169" t="e">
        <f t="shared" si="190"/>
        <v>#N/A</v>
      </c>
      <c r="OC87" s="169" t="e">
        <f t="shared" si="191"/>
        <v>#N/A</v>
      </c>
      <c r="OD87" s="169" t="e">
        <f t="shared" si="191"/>
        <v>#N/A</v>
      </c>
      <c r="OE87" s="169" t="e">
        <f t="shared" si="191"/>
        <v>#N/A</v>
      </c>
      <c r="OF87" s="169" t="e">
        <f t="shared" si="191"/>
        <v>#N/A</v>
      </c>
      <c r="OG87" s="169" t="e">
        <f t="shared" si="191"/>
        <v>#N/A</v>
      </c>
      <c r="OH87" s="169" t="e">
        <f t="shared" si="191"/>
        <v>#N/A</v>
      </c>
      <c r="OI87" s="169" t="e">
        <f t="shared" si="191"/>
        <v>#N/A</v>
      </c>
      <c r="OJ87" s="169" t="e">
        <f t="shared" si="191"/>
        <v>#N/A</v>
      </c>
      <c r="OK87" s="169" t="e">
        <f t="shared" si="191"/>
        <v>#N/A</v>
      </c>
      <c r="OL87" s="169" t="e">
        <f t="shared" si="191"/>
        <v>#N/A</v>
      </c>
      <c r="OM87" s="169" t="e">
        <f t="shared" si="191"/>
        <v>#N/A</v>
      </c>
      <c r="ON87" s="169" t="e">
        <f t="shared" si="191"/>
        <v>#N/A</v>
      </c>
      <c r="OO87" s="169" t="e">
        <f t="shared" si="191"/>
        <v>#N/A</v>
      </c>
      <c r="OP87" s="169" t="e">
        <f t="shared" si="191"/>
        <v>#N/A</v>
      </c>
      <c r="OQ87" s="169" t="e">
        <f t="shared" si="191"/>
        <v>#N/A</v>
      </c>
      <c r="OR87" s="169" t="e">
        <f t="shared" si="183"/>
        <v>#N/A</v>
      </c>
      <c r="OS87" s="169" t="e">
        <f t="shared" si="183"/>
        <v>#N/A</v>
      </c>
      <c r="OT87" s="169" t="e">
        <f t="shared" si="183"/>
        <v>#N/A</v>
      </c>
      <c r="OU87" s="169" t="e">
        <f t="shared" si="183"/>
        <v>#N/A</v>
      </c>
      <c r="OV87" s="169" t="e">
        <f t="shared" si="183"/>
        <v>#N/A</v>
      </c>
      <c r="OW87" s="169" t="e">
        <f t="shared" si="183"/>
        <v>#N/A</v>
      </c>
      <c r="OX87" s="169" t="e">
        <f t="shared" si="183"/>
        <v>#N/A</v>
      </c>
      <c r="OY87" s="169" t="e">
        <f t="shared" si="183"/>
        <v>#N/A</v>
      </c>
      <c r="OZ87" s="169" t="e">
        <f t="shared" si="183"/>
        <v>#N/A</v>
      </c>
      <c r="PA87" s="169" t="e">
        <f t="shared" si="183"/>
        <v>#N/A</v>
      </c>
      <c r="PB87" s="169" t="e">
        <f t="shared" si="183"/>
        <v>#N/A</v>
      </c>
      <c r="PC87" s="169" t="e">
        <f t="shared" si="183"/>
        <v>#N/A</v>
      </c>
      <c r="PD87" s="169" t="e">
        <f t="shared" si="183"/>
        <v>#N/A</v>
      </c>
      <c r="PE87" s="169" t="e">
        <f t="shared" si="183"/>
        <v>#N/A</v>
      </c>
      <c r="PF87" s="169" t="e">
        <f t="shared" si="183"/>
        <v>#N/A</v>
      </c>
      <c r="PG87" s="169" t="e">
        <f t="shared" si="183"/>
        <v>#N/A</v>
      </c>
      <c r="PH87" s="169" t="e">
        <f t="shared" si="192"/>
        <v>#N/A</v>
      </c>
      <c r="PI87" s="169" t="e">
        <f t="shared" si="192"/>
        <v>#N/A</v>
      </c>
      <c r="PJ87" s="169" t="e">
        <f t="shared" si="192"/>
        <v>#N/A</v>
      </c>
      <c r="PK87" s="169" t="e">
        <f t="shared" si="192"/>
        <v>#N/A</v>
      </c>
      <c r="PL87" s="169" t="e">
        <f t="shared" si="192"/>
        <v>#N/A</v>
      </c>
      <c r="PM87" s="169" t="e">
        <f t="shared" si="192"/>
        <v>#N/A</v>
      </c>
      <c r="PN87" s="169" t="e">
        <f t="shared" si="192"/>
        <v>#N/A</v>
      </c>
      <c r="PO87" s="169" t="e">
        <f t="shared" si="192"/>
        <v>#N/A</v>
      </c>
    </row>
    <row r="88" spans="1:431" hidden="1" x14ac:dyDescent="0.75">
      <c r="A88" s="390"/>
      <c r="B88" s="396" t="str">
        <f>IF($R88="","",ROUND(_xlfn.NORM.INV(ABS(VLOOKUP($T$1,VLookups!$A$43:$B$44,2,FALSE)-B$2),$N88,$R88),0))</f>
        <v/>
      </c>
      <c r="C88" s="403" t="str">
        <f>IF(OR(D87="",B88=""),"",WORKDAY(C87,B87,$B$109:$B$148))</f>
        <v/>
      </c>
      <c r="D88" s="404" t="str">
        <f>IFERROR(IF(B88="","",WORKDAY(C88,B88-1,$B$109:$B$148)),"")</f>
        <v/>
      </c>
      <c r="E88" s="109"/>
      <c r="F88" s="117"/>
      <c r="G88" s="122" t="str">
        <f t="shared" si="157"/>
        <v/>
      </c>
      <c r="H88" s="95"/>
      <c r="I88" s="122" t="str">
        <f t="shared" si="158"/>
        <v/>
      </c>
      <c r="J88" s="117"/>
      <c r="K88" s="110"/>
      <c r="L88" s="124" t="str">
        <f t="shared" si="145"/>
        <v/>
      </c>
      <c r="M88" s="124" t="str">
        <f t="shared" si="146"/>
        <v/>
      </c>
      <c r="N88" s="73" t="str">
        <f t="shared" si="159"/>
        <v/>
      </c>
      <c r="O88" s="23"/>
      <c r="P88" s="57"/>
      <c r="Q88" s="280"/>
      <c r="R88" s="74" t="str">
        <f>IF(AND(G88&gt;0,H88&gt;0,I88&gt;0),IF(ISBLANK(Q88),IF(ISBLANK(O88),"",(I88-G88)*VLOOKUP(O88,VLookups!$A$4:$B$13,2,FALSE)),Q88),"")</f>
        <v/>
      </c>
      <c r="S88" s="75" t="str">
        <f t="shared" si="147"/>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0"/>
        <v/>
      </c>
      <c r="AD88" s="49" t="str">
        <f t="shared" si="173"/>
        <v/>
      </c>
      <c r="AE88" s="49" t="str">
        <f t="shared" si="173"/>
        <v/>
      </c>
      <c r="AF88" s="49" t="str">
        <f t="shared" si="173"/>
        <v/>
      </c>
      <c r="AG88" s="49" t="str">
        <f t="shared" si="173"/>
        <v/>
      </c>
      <c r="AH88" s="49" t="str">
        <f t="shared" si="173"/>
        <v/>
      </c>
      <c r="AI88" s="49" t="str">
        <f t="shared" si="173"/>
        <v/>
      </c>
      <c r="AJ88" s="49" t="str">
        <f t="shared" si="173"/>
        <v/>
      </c>
      <c r="AK88" s="49" t="str">
        <f t="shared" si="173"/>
        <v/>
      </c>
      <c r="AL88" s="49" t="str">
        <f t="shared" si="173"/>
        <v/>
      </c>
      <c r="AM88" s="49" t="str">
        <f t="shared" si="173"/>
        <v/>
      </c>
      <c r="AN88" s="49" t="str">
        <f t="shared" si="173"/>
        <v/>
      </c>
      <c r="AO88" s="49" t="str">
        <f t="shared" si="173"/>
        <v/>
      </c>
      <c r="AP88" s="49" t="str">
        <f t="shared" si="173"/>
        <v/>
      </c>
      <c r="AQ88" s="49" t="str">
        <f t="shared" si="173"/>
        <v/>
      </c>
      <c r="AR88" s="49" t="str">
        <f t="shared" si="173"/>
        <v/>
      </c>
      <c r="AS88" s="49" t="str">
        <f t="shared" ref="AS88:BH103" si="197">IF(ISNONTEXT($AC88),AT88-$AC88,"")</f>
        <v/>
      </c>
      <c r="AT88" s="49" t="str">
        <f t="shared" si="197"/>
        <v/>
      </c>
      <c r="AU88" s="49" t="str">
        <f t="shared" si="197"/>
        <v/>
      </c>
      <c r="AV88" s="49" t="str">
        <f t="shared" si="197"/>
        <v/>
      </c>
      <c r="AW88" s="49" t="str">
        <f t="shared" si="197"/>
        <v/>
      </c>
      <c r="AX88" s="49" t="str">
        <f t="shared" si="197"/>
        <v/>
      </c>
      <c r="AY88" s="49" t="str">
        <f t="shared" si="197"/>
        <v/>
      </c>
      <c r="AZ88" s="49" t="str">
        <f t="shared" si="197"/>
        <v/>
      </c>
      <c r="BA88" s="49" t="str">
        <f t="shared" si="197"/>
        <v/>
      </c>
      <c r="BB88" s="49" t="str">
        <f t="shared" si="197"/>
        <v/>
      </c>
      <c r="BC88" s="49" t="str">
        <f t="shared" si="197"/>
        <v/>
      </c>
      <c r="BD88" s="49" t="str">
        <f t="shared" si="197"/>
        <v/>
      </c>
      <c r="BE88" s="49" t="str">
        <f t="shared" si="197"/>
        <v/>
      </c>
      <c r="BF88" s="49" t="str">
        <f t="shared" si="197"/>
        <v/>
      </c>
      <c r="BG88" s="49" t="str">
        <f t="shared" si="197"/>
        <v/>
      </c>
      <c r="BH88" s="49" t="str">
        <f t="shared" si="197"/>
        <v/>
      </c>
      <c r="BI88" s="49" t="str">
        <f t="shared" ref="BI88:BX103" si="198">IF(ISNONTEXT($AC88),BJ88-$AC88,"")</f>
        <v/>
      </c>
      <c r="BJ88" s="49" t="str">
        <f t="shared" si="198"/>
        <v/>
      </c>
      <c r="BK88" s="49" t="str">
        <f t="shared" si="198"/>
        <v/>
      </c>
      <c r="BL88" s="49" t="str">
        <f t="shared" si="198"/>
        <v/>
      </c>
      <c r="BM88" s="49" t="str">
        <f t="shared" si="198"/>
        <v/>
      </c>
      <c r="BN88" s="49" t="str">
        <f t="shared" si="198"/>
        <v/>
      </c>
      <c r="BO88" s="49" t="str">
        <f t="shared" si="198"/>
        <v/>
      </c>
      <c r="BP88" s="49" t="str">
        <f t="shared" si="198"/>
        <v/>
      </c>
      <c r="BQ88" s="49" t="str">
        <f t="shared" si="198"/>
        <v/>
      </c>
      <c r="BR88" s="49" t="str">
        <f t="shared" si="198"/>
        <v/>
      </c>
      <c r="BS88" s="49" t="str">
        <f t="shared" si="198"/>
        <v/>
      </c>
      <c r="BT88" s="49" t="str">
        <f t="shared" si="198"/>
        <v/>
      </c>
      <c r="BU88" s="49" t="str">
        <f t="shared" si="198"/>
        <v/>
      </c>
      <c r="BV88" s="49" t="str">
        <f t="shared" si="198"/>
        <v/>
      </c>
      <c r="BW88" s="49" t="str">
        <f t="shared" si="198"/>
        <v/>
      </c>
      <c r="BX88" s="49" t="str">
        <f t="shared" si="198"/>
        <v/>
      </c>
      <c r="BY88" s="49" t="str">
        <f t="shared" si="193"/>
        <v/>
      </c>
      <c r="BZ88" s="49" t="str">
        <f t="shared" si="193"/>
        <v/>
      </c>
      <c r="CA88" s="49" t="str">
        <f t="shared" si="193"/>
        <v/>
      </c>
      <c r="CB88" s="49" t="str">
        <f t="shared" si="193"/>
        <v/>
      </c>
      <c r="CC88" s="49" t="str">
        <f t="shared" si="193"/>
        <v/>
      </c>
      <c r="CD88" s="49" t="str">
        <f t="shared" si="193"/>
        <v/>
      </c>
      <c r="CE88" s="49" t="str">
        <f t="shared" si="193"/>
        <v/>
      </c>
      <c r="CF88" s="49" t="str">
        <f t="shared" si="193"/>
        <v/>
      </c>
      <c r="CG88" s="49" t="str">
        <f t="shared" si="193"/>
        <v/>
      </c>
      <c r="CH88" s="49" t="str">
        <f t="shared" si="193"/>
        <v/>
      </c>
      <c r="CI88" s="49" t="str">
        <f t="shared" si="193"/>
        <v/>
      </c>
      <c r="CJ88" s="49" t="str">
        <f t="shared" si="193"/>
        <v/>
      </c>
      <c r="CK88" s="49" t="str">
        <f t="shared" si="193"/>
        <v/>
      </c>
      <c r="CL88" s="49" t="str">
        <f t="shared" si="193"/>
        <v/>
      </c>
      <c r="CM88" s="49" t="str">
        <f t="shared" si="193"/>
        <v/>
      </c>
      <c r="CN88" s="49" t="str">
        <f t="shared" ref="CN88:DC103" si="199">IF(ISNONTEXT($AC88),CO88-$AC88,"")</f>
        <v/>
      </c>
      <c r="CO88" s="49" t="str">
        <f t="shared" si="199"/>
        <v/>
      </c>
      <c r="CP88" s="49" t="str">
        <f t="shared" si="199"/>
        <v/>
      </c>
      <c r="CQ88" s="49" t="str">
        <f t="shared" si="199"/>
        <v/>
      </c>
      <c r="CR88" s="49" t="str">
        <f t="shared" si="199"/>
        <v/>
      </c>
      <c r="CS88" s="49" t="str">
        <f t="shared" si="199"/>
        <v/>
      </c>
      <c r="CT88" s="49" t="str">
        <f t="shared" si="199"/>
        <v/>
      </c>
      <c r="CU88" s="49" t="str">
        <f t="shared" si="199"/>
        <v/>
      </c>
      <c r="CV88" s="49" t="str">
        <f t="shared" si="199"/>
        <v/>
      </c>
      <c r="CW88" s="49" t="str">
        <f t="shared" si="199"/>
        <v/>
      </c>
      <c r="CX88" s="49" t="str">
        <f t="shared" si="199"/>
        <v/>
      </c>
      <c r="CY88" s="49" t="str">
        <f t="shared" si="199"/>
        <v/>
      </c>
      <c r="CZ88" s="49" t="str">
        <f t="shared" si="199"/>
        <v/>
      </c>
      <c r="DA88" s="49" t="str">
        <f t="shared" si="199"/>
        <v/>
      </c>
      <c r="DB88" s="49" t="str">
        <f t="shared" si="199"/>
        <v/>
      </c>
      <c r="DC88" s="49" t="str">
        <f t="shared" si="199"/>
        <v/>
      </c>
      <c r="DD88" s="49" t="str">
        <f t="shared" si="194"/>
        <v/>
      </c>
      <c r="DE88" s="49" t="str">
        <f t="shared" si="194"/>
        <v/>
      </c>
      <c r="DF88" s="49" t="str">
        <f t="shared" si="194"/>
        <v/>
      </c>
      <c r="DG88" s="49" t="str">
        <f t="shared" si="194"/>
        <v/>
      </c>
      <c r="DH88" s="49" t="str">
        <f t="shared" si="194"/>
        <v/>
      </c>
      <c r="DI88" s="49" t="str">
        <f t="shared" si="194"/>
        <v/>
      </c>
      <c r="DJ88" s="49" t="str">
        <f t="shared" si="194"/>
        <v/>
      </c>
      <c r="DK88" s="49" t="str">
        <f t="shared" si="194"/>
        <v/>
      </c>
      <c r="DL88" s="49" t="str">
        <f t="shared" si="194"/>
        <v/>
      </c>
      <c r="DM88" s="49" t="str">
        <f t="shared" si="194"/>
        <v/>
      </c>
      <c r="DN88" s="49" t="str">
        <f t="shared" si="194"/>
        <v/>
      </c>
      <c r="DO88" s="49" t="str">
        <f t="shared" si="194"/>
        <v/>
      </c>
      <c r="DP88" s="49" t="str">
        <f t="shared" si="194"/>
        <v/>
      </c>
      <c r="DQ88" s="49" t="str">
        <f t="shared" si="194"/>
        <v/>
      </c>
      <c r="DR88" s="49" t="str">
        <f t="shared" si="194"/>
        <v/>
      </c>
      <c r="DS88" s="49" t="str">
        <f t="shared" ref="DS88:DY103" si="200">IF(ISNONTEXT($AC88),DT88-$AC88,"")</f>
        <v/>
      </c>
      <c r="DT88" s="49" t="str">
        <f t="shared" si="200"/>
        <v/>
      </c>
      <c r="DU88" s="49" t="str">
        <f t="shared" si="200"/>
        <v/>
      </c>
      <c r="DV88" s="49" t="str">
        <f t="shared" si="200"/>
        <v/>
      </c>
      <c r="DW88" s="49" t="str">
        <f t="shared" si="200"/>
        <v/>
      </c>
      <c r="DX88" s="49" t="str">
        <f t="shared" si="200"/>
        <v/>
      </c>
      <c r="DY88" s="49" t="str">
        <f t="shared" si="200"/>
        <v/>
      </c>
      <c r="DZ88" s="183" t="str">
        <f t="shared" si="161"/>
        <v/>
      </c>
      <c r="EA88" s="49" t="str">
        <f t="shared" si="195"/>
        <v/>
      </c>
      <c r="EB88" s="49" t="str">
        <f t="shared" si="195"/>
        <v/>
      </c>
      <c r="EC88" s="49" t="str">
        <f t="shared" si="195"/>
        <v/>
      </c>
      <c r="ED88" s="49" t="str">
        <f t="shared" si="195"/>
        <v/>
      </c>
      <c r="EE88" s="49" t="str">
        <f t="shared" si="195"/>
        <v/>
      </c>
      <c r="EF88" s="49" t="str">
        <f t="shared" si="195"/>
        <v/>
      </c>
      <c r="EG88" s="49" t="str">
        <f t="shared" si="195"/>
        <v/>
      </c>
      <c r="EH88" s="49" t="str">
        <f t="shared" si="195"/>
        <v/>
      </c>
      <c r="EI88" s="49" t="str">
        <f t="shared" si="195"/>
        <v/>
      </c>
      <c r="EJ88" s="49" t="str">
        <f t="shared" si="195"/>
        <v/>
      </c>
      <c r="EK88" s="49" t="str">
        <f t="shared" si="195"/>
        <v/>
      </c>
      <c r="EL88" s="49" t="str">
        <f t="shared" si="195"/>
        <v/>
      </c>
      <c r="EM88" s="49" t="str">
        <f t="shared" si="195"/>
        <v/>
      </c>
      <c r="EN88" s="49" t="str">
        <f t="shared" si="195"/>
        <v/>
      </c>
      <c r="EO88" s="49" t="str">
        <f t="shared" si="195"/>
        <v/>
      </c>
      <c r="EP88" s="49" t="str">
        <f t="shared" si="162"/>
        <v/>
      </c>
      <c r="EQ88" s="49" t="str">
        <f t="shared" si="162"/>
        <v/>
      </c>
      <c r="ER88" s="49" t="str">
        <f t="shared" si="162"/>
        <v/>
      </c>
      <c r="ES88" s="49" t="str">
        <f t="shared" si="162"/>
        <v/>
      </c>
      <c r="ET88" s="49" t="str">
        <f t="shared" si="171"/>
        <v/>
      </c>
      <c r="EU88" s="49" t="str">
        <f t="shared" si="171"/>
        <v/>
      </c>
      <c r="EV88" s="49" t="str">
        <f t="shared" si="171"/>
        <v/>
      </c>
      <c r="EW88" s="49" t="str">
        <f t="shared" si="171"/>
        <v/>
      </c>
      <c r="EX88" s="49" t="str">
        <f t="shared" si="171"/>
        <v/>
      </c>
      <c r="EY88" s="49" t="str">
        <f t="shared" si="171"/>
        <v/>
      </c>
      <c r="EZ88" s="49" t="str">
        <f t="shared" si="171"/>
        <v/>
      </c>
      <c r="FA88" s="49" t="str">
        <f t="shared" si="171"/>
        <v/>
      </c>
      <c r="FB88" s="49" t="str">
        <f t="shared" si="171"/>
        <v/>
      </c>
      <c r="FC88" s="49" t="str">
        <f t="shared" si="171"/>
        <v/>
      </c>
      <c r="FD88" s="49" t="str">
        <f t="shared" si="171"/>
        <v/>
      </c>
      <c r="FE88" s="49" t="str">
        <f t="shared" si="171"/>
        <v/>
      </c>
      <c r="FF88" s="49" t="str">
        <f t="shared" si="171"/>
        <v/>
      </c>
      <c r="FG88" s="49" t="str">
        <f t="shared" si="171"/>
        <v/>
      </c>
      <c r="FH88" s="49" t="str">
        <f t="shared" si="171"/>
        <v/>
      </c>
      <c r="FI88" s="49" t="str">
        <f t="shared" si="171"/>
        <v/>
      </c>
      <c r="FJ88" s="49" t="str">
        <f t="shared" ref="FJ88:FO103" si="201">IF(ISNONTEXT($AC88),FI88+$AC88,"")</f>
        <v/>
      </c>
      <c r="FK88" s="49" t="str">
        <f t="shared" si="201"/>
        <v/>
      </c>
      <c r="FL88" s="49" t="str">
        <f t="shared" si="201"/>
        <v/>
      </c>
      <c r="FM88" s="49" t="str">
        <f t="shared" si="201"/>
        <v/>
      </c>
      <c r="FN88" s="49" t="str">
        <f t="shared" si="201"/>
        <v/>
      </c>
      <c r="FO88" s="49" t="str">
        <f t="shared" si="201"/>
        <v/>
      </c>
      <c r="FP88" s="49" t="str">
        <f t="shared" si="196"/>
        <v/>
      </c>
      <c r="FQ88" s="49" t="str">
        <f t="shared" si="196"/>
        <v/>
      </c>
      <c r="FR88" s="49" t="str">
        <f t="shared" si="196"/>
        <v/>
      </c>
      <c r="FS88" s="49" t="str">
        <f t="shared" si="196"/>
        <v/>
      </c>
      <c r="FT88" s="49" t="str">
        <f t="shared" si="196"/>
        <v/>
      </c>
      <c r="FU88" s="49" t="str">
        <f t="shared" si="172"/>
        <v/>
      </c>
      <c r="FV88" s="49" t="str">
        <f t="shared" si="148"/>
        <v/>
      </c>
      <c r="FW88" s="49" t="str">
        <f t="shared" si="148"/>
        <v/>
      </c>
      <c r="FX88" s="49" t="str">
        <f t="shared" si="148"/>
        <v/>
      </c>
      <c r="FY88" s="49" t="str">
        <f t="shared" si="148"/>
        <v/>
      </c>
      <c r="FZ88" s="49" t="str">
        <f t="shared" si="148"/>
        <v/>
      </c>
      <c r="GA88" s="49" t="str">
        <f t="shared" si="148"/>
        <v/>
      </c>
      <c r="GB88" s="49" t="str">
        <f t="shared" si="148"/>
        <v/>
      </c>
      <c r="GC88" s="49" t="str">
        <f t="shared" si="148"/>
        <v/>
      </c>
      <c r="GD88" s="49" t="str">
        <f t="shared" si="148"/>
        <v/>
      </c>
      <c r="GE88" s="49" t="str">
        <f t="shared" si="148"/>
        <v/>
      </c>
      <c r="GF88" s="49" t="str">
        <f t="shared" si="148"/>
        <v/>
      </c>
      <c r="GG88" s="49" t="str">
        <f t="shared" si="148"/>
        <v/>
      </c>
      <c r="GH88" s="49" t="str">
        <f t="shared" si="148"/>
        <v/>
      </c>
      <c r="GI88" s="49" t="str">
        <f t="shared" si="148"/>
        <v/>
      </c>
      <c r="GJ88" s="49" t="str">
        <f t="shared" si="148"/>
        <v/>
      </c>
      <c r="GK88" s="49" t="str">
        <f t="shared" si="148"/>
        <v/>
      </c>
      <c r="GL88" s="49" t="str">
        <f t="shared" si="184"/>
        <v/>
      </c>
      <c r="GM88" s="49" t="str">
        <f t="shared" si="184"/>
        <v/>
      </c>
      <c r="GN88" s="49" t="str">
        <f t="shared" si="176"/>
        <v/>
      </c>
      <c r="GO88" s="49" t="str">
        <f t="shared" si="176"/>
        <v/>
      </c>
      <c r="GP88" s="49" t="str">
        <f t="shared" si="176"/>
        <v/>
      </c>
      <c r="GQ88" s="49" t="str">
        <f t="shared" si="176"/>
        <v/>
      </c>
      <c r="GR88" s="49" t="str">
        <f t="shared" si="176"/>
        <v/>
      </c>
      <c r="GS88" s="49" t="str">
        <f t="shared" si="176"/>
        <v/>
      </c>
      <c r="GT88" s="49" t="str">
        <f t="shared" si="176"/>
        <v/>
      </c>
      <c r="GU88" s="49" t="str">
        <f t="shared" si="176"/>
        <v/>
      </c>
      <c r="GV88" s="49" t="str">
        <f t="shared" si="176"/>
        <v/>
      </c>
      <c r="GW88" s="49" t="str">
        <f t="shared" si="176"/>
        <v/>
      </c>
      <c r="GX88" s="49" t="str">
        <f t="shared" si="176"/>
        <v/>
      </c>
      <c r="GY88" s="49" t="str">
        <f t="shared" si="176"/>
        <v/>
      </c>
      <c r="GZ88" s="49" t="str">
        <f t="shared" si="176"/>
        <v/>
      </c>
      <c r="HA88" s="49" t="str">
        <f t="shared" si="176"/>
        <v/>
      </c>
      <c r="HB88" s="49" t="str">
        <f t="shared" si="176"/>
        <v/>
      </c>
      <c r="HC88" s="49" t="str">
        <f t="shared" si="176"/>
        <v/>
      </c>
      <c r="HD88" s="49" t="str">
        <f t="shared" si="177"/>
        <v/>
      </c>
      <c r="HE88" s="49" t="str">
        <f t="shared" si="177"/>
        <v/>
      </c>
      <c r="HF88" s="49" t="str">
        <f t="shared" si="177"/>
        <v/>
      </c>
      <c r="HG88" s="49" t="str">
        <f t="shared" si="177"/>
        <v/>
      </c>
      <c r="HH88" s="49" t="str">
        <f t="shared" si="177"/>
        <v/>
      </c>
      <c r="HI88" s="49" t="str">
        <f t="shared" si="137"/>
        <v/>
      </c>
      <c r="HJ88" s="49" t="str">
        <f t="shared" si="137"/>
        <v/>
      </c>
      <c r="HK88" s="49" t="str">
        <f t="shared" si="137"/>
        <v/>
      </c>
      <c r="HL88" s="49" t="str">
        <f t="shared" si="137"/>
        <v/>
      </c>
      <c r="HM88" s="49" t="str">
        <f t="shared" si="107"/>
        <v/>
      </c>
      <c r="HN88" s="49" t="str">
        <f t="shared" si="107"/>
        <v/>
      </c>
      <c r="HO88" s="49" t="str">
        <f t="shared" si="107"/>
        <v/>
      </c>
      <c r="HP88" s="49" t="str">
        <f t="shared" si="75"/>
        <v/>
      </c>
      <c r="HQ88" s="49" t="str">
        <f t="shared" si="75"/>
        <v/>
      </c>
      <c r="HR88" s="49" t="str">
        <f t="shared" si="75"/>
        <v/>
      </c>
      <c r="HS88" s="49" t="str">
        <f t="shared" si="75"/>
        <v/>
      </c>
      <c r="HT88" s="49" t="str">
        <f t="shared" si="75"/>
        <v/>
      </c>
      <c r="HU88" s="49" t="str">
        <f t="shared" si="75"/>
        <v/>
      </c>
      <c r="HV88" s="49" t="str">
        <f t="shared" si="138"/>
        <v/>
      </c>
      <c r="HW88" s="169" t="e">
        <f t="shared" si="175"/>
        <v>#N/A</v>
      </c>
      <c r="HX88" s="169" t="e">
        <f t="shared" si="175"/>
        <v>#N/A</v>
      </c>
      <c r="HY88" s="169" t="e">
        <f t="shared" si="175"/>
        <v>#N/A</v>
      </c>
      <c r="HZ88" s="169" t="e">
        <f t="shared" si="175"/>
        <v>#N/A</v>
      </c>
      <c r="IA88" s="169" t="e">
        <f t="shared" si="174"/>
        <v>#N/A</v>
      </c>
      <c r="IB88" s="169" t="e">
        <f t="shared" si="174"/>
        <v>#N/A</v>
      </c>
      <c r="IC88" s="169" t="e">
        <f t="shared" si="174"/>
        <v>#N/A</v>
      </c>
      <c r="ID88" s="169" t="e">
        <f t="shared" si="174"/>
        <v>#N/A</v>
      </c>
      <c r="IE88" s="169" t="e">
        <f t="shared" si="174"/>
        <v>#N/A</v>
      </c>
      <c r="IF88" s="169" t="e">
        <f t="shared" si="174"/>
        <v>#N/A</v>
      </c>
      <c r="IG88" s="169" t="e">
        <f t="shared" si="174"/>
        <v>#N/A</v>
      </c>
      <c r="IH88" s="169" t="e">
        <f t="shared" si="174"/>
        <v>#N/A</v>
      </c>
      <c r="II88" s="169" t="e">
        <f t="shared" si="174"/>
        <v>#N/A</v>
      </c>
      <c r="IJ88" s="169" t="e">
        <f t="shared" si="174"/>
        <v>#N/A</v>
      </c>
      <c r="IK88" s="169" t="e">
        <f t="shared" si="174"/>
        <v>#N/A</v>
      </c>
      <c r="IL88" s="169" t="e">
        <f t="shared" si="174"/>
        <v>#N/A</v>
      </c>
      <c r="IM88" s="169" t="e">
        <f t="shared" si="174"/>
        <v>#N/A</v>
      </c>
      <c r="IN88" s="169" t="e">
        <f t="shared" si="174"/>
        <v>#N/A</v>
      </c>
      <c r="IO88" s="169" t="e">
        <f t="shared" si="174"/>
        <v>#N/A</v>
      </c>
      <c r="IP88" s="169" t="e">
        <f t="shared" si="178"/>
        <v>#N/A</v>
      </c>
      <c r="IQ88" s="169" t="e">
        <f t="shared" si="178"/>
        <v>#N/A</v>
      </c>
      <c r="IR88" s="169" t="e">
        <f t="shared" si="178"/>
        <v>#N/A</v>
      </c>
      <c r="IS88" s="169" t="e">
        <f t="shared" si="178"/>
        <v>#N/A</v>
      </c>
      <c r="IT88" s="169" t="e">
        <f t="shared" si="178"/>
        <v>#N/A</v>
      </c>
      <c r="IU88" s="169" t="e">
        <f t="shared" si="178"/>
        <v>#N/A</v>
      </c>
      <c r="IV88" s="169" t="e">
        <f t="shared" si="178"/>
        <v>#N/A</v>
      </c>
      <c r="IW88" s="169" t="e">
        <f t="shared" si="178"/>
        <v>#N/A</v>
      </c>
      <c r="IX88" s="169" t="e">
        <f t="shared" si="178"/>
        <v>#N/A</v>
      </c>
      <c r="IY88" s="169" t="e">
        <f t="shared" si="178"/>
        <v>#N/A</v>
      </c>
      <c r="IZ88" s="169" t="e">
        <f t="shared" si="178"/>
        <v>#N/A</v>
      </c>
      <c r="JA88" s="169" t="e">
        <f t="shared" si="178"/>
        <v>#N/A</v>
      </c>
      <c r="JB88" s="169" t="e">
        <f t="shared" si="178"/>
        <v>#N/A</v>
      </c>
      <c r="JC88" s="169" t="e">
        <f t="shared" si="178"/>
        <v>#N/A</v>
      </c>
      <c r="JD88" s="169" t="e">
        <f t="shared" si="178"/>
        <v>#N/A</v>
      </c>
      <c r="JE88" s="169" t="e">
        <f t="shared" si="185"/>
        <v>#N/A</v>
      </c>
      <c r="JF88" s="169" t="e">
        <f t="shared" si="185"/>
        <v>#N/A</v>
      </c>
      <c r="JG88" s="169" t="e">
        <f t="shared" si="185"/>
        <v>#N/A</v>
      </c>
      <c r="JH88" s="169" t="e">
        <f t="shared" si="185"/>
        <v>#N/A</v>
      </c>
      <c r="JI88" s="169" t="e">
        <f t="shared" si="185"/>
        <v>#N/A</v>
      </c>
      <c r="JJ88" s="169" t="e">
        <f t="shared" si="185"/>
        <v>#N/A</v>
      </c>
      <c r="JK88" s="169" t="e">
        <f t="shared" si="185"/>
        <v>#N/A</v>
      </c>
      <c r="JL88" s="169" t="e">
        <f t="shared" si="185"/>
        <v>#N/A</v>
      </c>
      <c r="JM88" s="169" t="e">
        <f t="shared" si="185"/>
        <v>#N/A</v>
      </c>
      <c r="JN88" s="169" t="e">
        <f t="shared" si="185"/>
        <v>#N/A</v>
      </c>
      <c r="JO88" s="169" t="e">
        <f t="shared" si="185"/>
        <v>#N/A</v>
      </c>
      <c r="JP88" s="169" t="e">
        <f t="shared" si="185"/>
        <v>#N/A</v>
      </c>
      <c r="JQ88" s="169" t="e">
        <f t="shared" si="185"/>
        <v>#N/A</v>
      </c>
      <c r="JR88" s="169" t="e">
        <f t="shared" si="185"/>
        <v>#N/A</v>
      </c>
      <c r="JS88" s="169" t="e">
        <f t="shared" si="185"/>
        <v>#N/A</v>
      </c>
      <c r="JT88" s="169" t="e">
        <f t="shared" si="179"/>
        <v>#N/A</v>
      </c>
      <c r="JU88" s="169" t="e">
        <f t="shared" si="179"/>
        <v>#N/A</v>
      </c>
      <c r="JV88" s="169" t="e">
        <f t="shared" si="179"/>
        <v>#N/A</v>
      </c>
      <c r="JW88" s="169" t="e">
        <f t="shared" si="179"/>
        <v>#N/A</v>
      </c>
      <c r="JX88" s="169" t="e">
        <f t="shared" si="179"/>
        <v>#N/A</v>
      </c>
      <c r="JY88" s="169" t="e">
        <f t="shared" si="179"/>
        <v>#N/A</v>
      </c>
      <c r="JZ88" s="169" t="e">
        <f t="shared" si="179"/>
        <v>#N/A</v>
      </c>
      <c r="KA88" s="169" t="e">
        <f t="shared" si="179"/>
        <v>#N/A</v>
      </c>
      <c r="KB88" s="169" t="e">
        <f t="shared" si="179"/>
        <v>#N/A</v>
      </c>
      <c r="KC88" s="169" t="e">
        <f t="shared" si="179"/>
        <v>#N/A</v>
      </c>
      <c r="KD88" s="169" t="e">
        <f t="shared" si="179"/>
        <v>#N/A</v>
      </c>
      <c r="KE88" s="169" t="e">
        <f t="shared" si="179"/>
        <v>#N/A</v>
      </c>
      <c r="KF88" s="169" t="e">
        <f t="shared" si="179"/>
        <v>#N/A</v>
      </c>
      <c r="KG88" s="169" t="e">
        <f t="shared" si="179"/>
        <v>#N/A</v>
      </c>
      <c r="KH88" s="169" t="e">
        <f t="shared" si="179"/>
        <v>#N/A</v>
      </c>
      <c r="KI88" s="169" t="e">
        <f t="shared" si="179"/>
        <v>#N/A</v>
      </c>
      <c r="KJ88" s="169" t="e">
        <f t="shared" si="186"/>
        <v>#N/A</v>
      </c>
      <c r="KK88" s="169" t="e">
        <f t="shared" si="186"/>
        <v>#N/A</v>
      </c>
      <c r="KL88" s="169" t="e">
        <f t="shared" si="186"/>
        <v>#N/A</v>
      </c>
      <c r="KM88" s="169" t="e">
        <f t="shared" si="186"/>
        <v>#N/A</v>
      </c>
      <c r="KN88" s="169" t="e">
        <f t="shared" si="186"/>
        <v>#N/A</v>
      </c>
      <c r="KO88" s="169" t="e">
        <f t="shared" si="186"/>
        <v>#N/A</v>
      </c>
      <c r="KP88" s="169" t="e">
        <f t="shared" si="186"/>
        <v>#N/A</v>
      </c>
      <c r="KQ88" s="169" t="e">
        <f t="shared" si="186"/>
        <v>#N/A</v>
      </c>
      <c r="KR88" s="169" t="e">
        <f t="shared" si="186"/>
        <v>#N/A</v>
      </c>
      <c r="KS88" s="169" t="e">
        <f t="shared" si="186"/>
        <v>#N/A</v>
      </c>
      <c r="KT88" s="169" t="e">
        <f t="shared" si="186"/>
        <v>#N/A</v>
      </c>
      <c r="KU88" s="169" t="e">
        <f t="shared" si="186"/>
        <v>#N/A</v>
      </c>
      <c r="KV88" s="169" t="e">
        <f t="shared" si="186"/>
        <v>#N/A</v>
      </c>
      <c r="KW88" s="169" t="e">
        <f t="shared" si="186"/>
        <v>#N/A</v>
      </c>
      <c r="KX88" s="169" t="e">
        <f t="shared" si="186"/>
        <v>#N/A</v>
      </c>
      <c r="KY88" s="169" t="e">
        <f t="shared" si="186"/>
        <v>#N/A</v>
      </c>
      <c r="KZ88" s="169" t="e">
        <f t="shared" si="180"/>
        <v>#N/A</v>
      </c>
      <c r="LA88" s="169" t="e">
        <f t="shared" si="180"/>
        <v>#N/A</v>
      </c>
      <c r="LB88" s="169" t="e">
        <f t="shared" si="180"/>
        <v>#N/A</v>
      </c>
      <c r="LC88" s="169" t="e">
        <f t="shared" si="180"/>
        <v>#N/A</v>
      </c>
      <c r="LD88" s="169" t="e">
        <f t="shared" si="180"/>
        <v>#N/A</v>
      </c>
      <c r="LE88" s="169" t="e">
        <f t="shared" si="180"/>
        <v>#N/A</v>
      </c>
      <c r="LF88" s="169" t="e">
        <f t="shared" si="180"/>
        <v>#N/A</v>
      </c>
      <c r="LG88" s="169" t="e">
        <f t="shared" si="180"/>
        <v>#N/A</v>
      </c>
      <c r="LH88" s="169" t="e">
        <f t="shared" si="180"/>
        <v>#N/A</v>
      </c>
      <c r="LI88" s="169" t="e">
        <f t="shared" si="180"/>
        <v>#N/A</v>
      </c>
      <c r="LJ88" s="169" t="e">
        <f t="shared" si="180"/>
        <v>#N/A</v>
      </c>
      <c r="LK88" s="169" t="e">
        <f t="shared" si="180"/>
        <v>#N/A</v>
      </c>
      <c r="LL88" s="169" t="e">
        <f t="shared" si="180"/>
        <v>#N/A</v>
      </c>
      <c r="LM88" s="169" t="e">
        <f t="shared" si="180"/>
        <v>#N/A</v>
      </c>
      <c r="LN88" s="169" t="e">
        <f t="shared" si="180"/>
        <v>#N/A</v>
      </c>
      <c r="LO88" s="169" t="e">
        <f t="shared" si="187"/>
        <v>#N/A</v>
      </c>
      <c r="LP88" s="169" t="e">
        <f t="shared" si="187"/>
        <v>#N/A</v>
      </c>
      <c r="LQ88" s="169" t="e">
        <f t="shared" si="188"/>
        <v>#N/A</v>
      </c>
      <c r="LR88" s="169" t="e">
        <f t="shared" si="188"/>
        <v>#N/A</v>
      </c>
      <c r="LS88" s="169" t="e">
        <f t="shared" si="188"/>
        <v>#N/A</v>
      </c>
      <c r="LT88" s="169" t="e">
        <f t="shared" si="188"/>
        <v>#N/A</v>
      </c>
      <c r="LU88" s="169" t="e">
        <f t="shared" si="188"/>
        <v>#N/A</v>
      </c>
      <c r="LV88" s="169" t="e">
        <f t="shared" si="188"/>
        <v>#N/A</v>
      </c>
      <c r="LW88" s="169" t="e">
        <f t="shared" si="188"/>
        <v>#N/A</v>
      </c>
      <c r="LX88" s="169" t="e">
        <f t="shared" si="188"/>
        <v>#N/A</v>
      </c>
      <c r="LY88" s="169" t="e">
        <f t="shared" si="188"/>
        <v>#N/A</v>
      </c>
      <c r="LZ88" s="169" t="e">
        <f t="shared" si="188"/>
        <v>#N/A</v>
      </c>
      <c r="MA88" s="169" t="e">
        <f t="shared" si="188"/>
        <v>#N/A</v>
      </c>
      <c r="MB88" s="169" t="e">
        <f t="shared" si="188"/>
        <v>#N/A</v>
      </c>
      <c r="MC88" s="169" t="e">
        <f t="shared" si="188"/>
        <v>#N/A</v>
      </c>
      <c r="MD88" s="169" t="e">
        <f t="shared" si="188"/>
        <v>#N/A</v>
      </c>
      <c r="ME88" s="169" t="e">
        <f t="shared" si="188"/>
        <v>#N/A</v>
      </c>
      <c r="MF88" s="169" t="e">
        <f t="shared" si="181"/>
        <v>#N/A</v>
      </c>
      <c r="MG88" s="169" t="e">
        <f t="shared" si="181"/>
        <v>#N/A</v>
      </c>
      <c r="MH88" s="169" t="e">
        <f t="shared" si="181"/>
        <v>#N/A</v>
      </c>
      <c r="MI88" s="169" t="e">
        <f t="shared" si="181"/>
        <v>#N/A</v>
      </c>
      <c r="MJ88" s="169" t="e">
        <f t="shared" si="181"/>
        <v>#N/A</v>
      </c>
      <c r="MK88" s="169" t="e">
        <f t="shared" si="181"/>
        <v>#N/A</v>
      </c>
      <c r="ML88" s="169" t="e">
        <f t="shared" si="181"/>
        <v>#N/A</v>
      </c>
      <c r="MM88" s="169" t="e">
        <f t="shared" si="181"/>
        <v>#N/A</v>
      </c>
      <c r="MN88" s="169" t="e">
        <f t="shared" si="181"/>
        <v>#N/A</v>
      </c>
      <c r="MO88" s="169" t="e">
        <f t="shared" si="181"/>
        <v>#N/A</v>
      </c>
      <c r="MP88" s="169" t="e">
        <f t="shared" si="181"/>
        <v>#N/A</v>
      </c>
      <c r="MQ88" s="169" t="e">
        <f t="shared" si="181"/>
        <v>#N/A</v>
      </c>
      <c r="MR88" s="169" t="e">
        <f t="shared" si="181"/>
        <v>#N/A</v>
      </c>
      <c r="MS88" s="169" t="e">
        <f t="shared" si="181"/>
        <v>#N/A</v>
      </c>
      <c r="MT88" s="169" t="e">
        <f t="shared" si="181"/>
        <v>#N/A</v>
      </c>
      <c r="MU88" s="169" t="e">
        <f t="shared" si="181"/>
        <v>#N/A</v>
      </c>
      <c r="MV88" s="169" t="e">
        <f t="shared" si="189"/>
        <v>#N/A</v>
      </c>
      <c r="MW88" s="169" t="e">
        <f t="shared" si="189"/>
        <v>#N/A</v>
      </c>
      <c r="MX88" s="169" t="e">
        <f t="shared" si="189"/>
        <v>#N/A</v>
      </c>
      <c r="MY88" s="169" t="e">
        <f t="shared" si="189"/>
        <v>#N/A</v>
      </c>
      <c r="MZ88" s="169" t="e">
        <f t="shared" si="189"/>
        <v>#N/A</v>
      </c>
      <c r="NA88" s="169" t="e">
        <f t="shared" si="189"/>
        <v>#N/A</v>
      </c>
      <c r="NB88" s="169" t="e">
        <f t="shared" si="189"/>
        <v>#N/A</v>
      </c>
      <c r="NC88" s="169" t="e">
        <f t="shared" si="189"/>
        <v>#N/A</v>
      </c>
      <c r="ND88" s="169" t="e">
        <f t="shared" si="189"/>
        <v>#N/A</v>
      </c>
      <c r="NE88" s="169" t="e">
        <f t="shared" si="189"/>
        <v>#N/A</v>
      </c>
      <c r="NF88" s="169" t="e">
        <f t="shared" si="189"/>
        <v>#N/A</v>
      </c>
      <c r="NG88" s="169" t="e">
        <f t="shared" si="189"/>
        <v>#N/A</v>
      </c>
      <c r="NH88" s="169" t="e">
        <f t="shared" si="189"/>
        <v>#N/A</v>
      </c>
      <c r="NI88" s="169" t="e">
        <f t="shared" si="189"/>
        <v>#N/A</v>
      </c>
      <c r="NJ88" s="169" t="e">
        <f t="shared" si="189"/>
        <v>#N/A</v>
      </c>
      <c r="NK88" s="169" t="e">
        <f t="shared" si="189"/>
        <v>#N/A</v>
      </c>
      <c r="NL88" s="169" t="e">
        <f t="shared" si="182"/>
        <v>#N/A</v>
      </c>
      <c r="NM88" s="169" t="e">
        <f t="shared" si="182"/>
        <v>#N/A</v>
      </c>
      <c r="NN88" s="169" t="e">
        <f t="shared" si="182"/>
        <v>#N/A</v>
      </c>
      <c r="NO88" s="169" t="e">
        <f t="shared" si="182"/>
        <v>#N/A</v>
      </c>
      <c r="NP88" s="169" t="e">
        <f t="shared" si="182"/>
        <v>#N/A</v>
      </c>
      <c r="NQ88" s="169" t="e">
        <f t="shared" si="182"/>
        <v>#N/A</v>
      </c>
      <c r="NR88" s="169" t="e">
        <f t="shared" si="182"/>
        <v>#N/A</v>
      </c>
      <c r="NS88" s="169" t="e">
        <f t="shared" si="182"/>
        <v>#N/A</v>
      </c>
      <c r="NT88" s="169" t="e">
        <f t="shared" si="182"/>
        <v>#N/A</v>
      </c>
      <c r="NU88" s="169" t="e">
        <f t="shared" si="182"/>
        <v>#N/A</v>
      </c>
      <c r="NV88" s="169" t="e">
        <f t="shared" si="182"/>
        <v>#N/A</v>
      </c>
      <c r="NW88" s="169" t="e">
        <f t="shared" si="182"/>
        <v>#N/A</v>
      </c>
      <c r="NX88" s="169" t="e">
        <f t="shared" si="182"/>
        <v>#N/A</v>
      </c>
      <c r="NY88" s="169" t="e">
        <f t="shared" si="182"/>
        <v>#N/A</v>
      </c>
      <c r="NZ88" s="169" t="e">
        <f t="shared" si="182"/>
        <v>#N/A</v>
      </c>
      <c r="OA88" s="169" t="e">
        <f t="shared" si="190"/>
        <v>#N/A</v>
      </c>
      <c r="OB88" s="169" t="e">
        <f t="shared" si="190"/>
        <v>#N/A</v>
      </c>
      <c r="OC88" s="169" t="e">
        <f t="shared" si="191"/>
        <v>#N/A</v>
      </c>
      <c r="OD88" s="169" t="e">
        <f t="shared" si="191"/>
        <v>#N/A</v>
      </c>
      <c r="OE88" s="169" t="e">
        <f t="shared" si="191"/>
        <v>#N/A</v>
      </c>
      <c r="OF88" s="169" t="e">
        <f t="shared" si="191"/>
        <v>#N/A</v>
      </c>
      <c r="OG88" s="169" t="e">
        <f t="shared" si="191"/>
        <v>#N/A</v>
      </c>
      <c r="OH88" s="169" t="e">
        <f t="shared" si="191"/>
        <v>#N/A</v>
      </c>
      <c r="OI88" s="169" t="e">
        <f t="shared" si="191"/>
        <v>#N/A</v>
      </c>
      <c r="OJ88" s="169" t="e">
        <f t="shared" si="191"/>
        <v>#N/A</v>
      </c>
      <c r="OK88" s="169" t="e">
        <f t="shared" si="191"/>
        <v>#N/A</v>
      </c>
      <c r="OL88" s="169" t="e">
        <f t="shared" si="191"/>
        <v>#N/A</v>
      </c>
      <c r="OM88" s="169" t="e">
        <f t="shared" si="191"/>
        <v>#N/A</v>
      </c>
      <c r="ON88" s="169" t="e">
        <f t="shared" si="191"/>
        <v>#N/A</v>
      </c>
      <c r="OO88" s="169" t="e">
        <f t="shared" si="191"/>
        <v>#N/A</v>
      </c>
      <c r="OP88" s="169" t="e">
        <f t="shared" si="191"/>
        <v>#N/A</v>
      </c>
      <c r="OQ88" s="169" t="e">
        <f t="shared" si="191"/>
        <v>#N/A</v>
      </c>
      <c r="OR88" s="169" t="e">
        <f t="shared" si="183"/>
        <v>#N/A</v>
      </c>
      <c r="OS88" s="169" t="e">
        <f t="shared" si="183"/>
        <v>#N/A</v>
      </c>
      <c r="OT88" s="169" t="e">
        <f t="shared" si="183"/>
        <v>#N/A</v>
      </c>
      <c r="OU88" s="169" t="e">
        <f t="shared" si="183"/>
        <v>#N/A</v>
      </c>
      <c r="OV88" s="169" t="e">
        <f t="shared" si="183"/>
        <v>#N/A</v>
      </c>
      <c r="OW88" s="169" t="e">
        <f t="shared" si="183"/>
        <v>#N/A</v>
      </c>
      <c r="OX88" s="169" t="e">
        <f t="shared" si="183"/>
        <v>#N/A</v>
      </c>
      <c r="OY88" s="169" t="e">
        <f t="shared" si="183"/>
        <v>#N/A</v>
      </c>
      <c r="OZ88" s="169" t="e">
        <f t="shared" si="183"/>
        <v>#N/A</v>
      </c>
      <c r="PA88" s="169" t="e">
        <f t="shared" si="183"/>
        <v>#N/A</v>
      </c>
      <c r="PB88" s="169" t="e">
        <f t="shared" si="183"/>
        <v>#N/A</v>
      </c>
      <c r="PC88" s="169" t="e">
        <f t="shared" si="183"/>
        <v>#N/A</v>
      </c>
      <c r="PD88" s="169" t="e">
        <f t="shared" si="183"/>
        <v>#N/A</v>
      </c>
      <c r="PE88" s="169" t="e">
        <f t="shared" si="183"/>
        <v>#N/A</v>
      </c>
      <c r="PF88" s="169" t="e">
        <f t="shared" si="183"/>
        <v>#N/A</v>
      </c>
      <c r="PG88" s="169" t="e">
        <f t="shared" si="183"/>
        <v>#N/A</v>
      </c>
      <c r="PH88" s="169" t="e">
        <f t="shared" si="192"/>
        <v>#N/A</v>
      </c>
      <c r="PI88" s="169" t="e">
        <f t="shared" si="192"/>
        <v>#N/A</v>
      </c>
      <c r="PJ88" s="169" t="e">
        <f t="shared" si="192"/>
        <v>#N/A</v>
      </c>
      <c r="PK88" s="169" t="e">
        <f t="shared" si="192"/>
        <v>#N/A</v>
      </c>
      <c r="PL88" s="169" t="e">
        <f t="shared" si="192"/>
        <v>#N/A</v>
      </c>
      <c r="PM88" s="169" t="e">
        <f t="shared" si="192"/>
        <v>#N/A</v>
      </c>
      <c r="PN88" s="169" t="e">
        <f t="shared" si="192"/>
        <v>#N/A</v>
      </c>
      <c r="PO88" s="169" t="e">
        <f t="shared" si="192"/>
        <v>#N/A</v>
      </c>
    </row>
    <row r="89" spans="1:431" hidden="1" x14ac:dyDescent="0.75">
      <c r="A89" s="390"/>
      <c r="B89" s="396" t="str">
        <f>IF($R89="","",ROUND(_xlfn.NORM.INV(ABS(VLOOKUP($T$1,VLookups!$A$43:$B$44,2,FALSE)-B$2),$N89,$R89),0))</f>
        <v/>
      </c>
      <c r="C89" s="403" t="str">
        <f>IF(OR(D88="",B89=""),"",WORKDAY(C88,B88,$B$109:$B$148))</f>
        <v/>
      </c>
      <c r="D89" s="404" t="str">
        <f>IFERROR(IF(B89="","",WORKDAY(C89,B89-1,$B$109:$B$148)),"")</f>
        <v/>
      </c>
      <c r="E89" s="109"/>
      <c r="F89" s="117"/>
      <c r="G89" s="122" t="str">
        <f t="shared" si="157"/>
        <v/>
      </c>
      <c r="H89" s="95"/>
      <c r="I89" s="122" t="str">
        <f t="shared" si="158"/>
        <v/>
      </c>
      <c r="J89" s="117"/>
      <c r="K89" s="110"/>
      <c r="L89" s="124" t="str">
        <f t="shared" si="145"/>
        <v/>
      </c>
      <c r="M89" s="124" t="str">
        <f t="shared" si="146"/>
        <v/>
      </c>
      <c r="N89" s="73" t="str">
        <f t="shared" si="159"/>
        <v/>
      </c>
      <c r="O89" s="23"/>
      <c r="P89" s="57"/>
      <c r="Q89" s="280"/>
      <c r="R89" s="74" t="str">
        <f>IF(AND(G89&gt;0,H89&gt;0,I89&gt;0),IF(ISBLANK(Q89),IF(ISBLANK(O89),"",(I89-G89)*VLOOKUP(O89,VLookups!$A$4:$B$13,2,FALSE)),Q89),"")</f>
        <v/>
      </c>
      <c r="S89" s="75" t="str">
        <f t="shared" si="147"/>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0"/>
        <v/>
      </c>
      <c r="AD89" s="49" t="str">
        <f t="shared" ref="AD89:AS103" si="202">IF(ISNONTEXT($AC89),AE89-$AC89,"")</f>
        <v/>
      </c>
      <c r="AE89" s="49" t="str">
        <f t="shared" si="202"/>
        <v/>
      </c>
      <c r="AF89" s="49" t="str">
        <f t="shared" si="202"/>
        <v/>
      </c>
      <c r="AG89" s="49" t="str">
        <f t="shared" si="202"/>
        <v/>
      </c>
      <c r="AH89" s="49" t="str">
        <f t="shared" si="202"/>
        <v/>
      </c>
      <c r="AI89" s="49" t="str">
        <f t="shared" si="202"/>
        <v/>
      </c>
      <c r="AJ89" s="49" t="str">
        <f t="shared" si="202"/>
        <v/>
      </c>
      <c r="AK89" s="49" t="str">
        <f t="shared" si="202"/>
        <v/>
      </c>
      <c r="AL89" s="49" t="str">
        <f t="shared" si="202"/>
        <v/>
      </c>
      <c r="AM89" s="49" t="str">
        <f t="shared" si="202"/>
        <v/>
      </c>
      <c r="AN89" s="49" t="str">
        <f t="shared" si="202"/>
        <v/>
      </c>
      <c r="AO89" s="49" t="str">
        <f t="shared" si="202"/>
        <v/>
      </c>
      <c r="AP89" s="49" t="str">
        <f t="shared" si="202"/>
        <v/>
      </c>
      <c r="AQ89" s="49" t="str">
        <f t="shared" si="202"/>
        <v/>
      </c>
      <c r="AR89" s="49" t="str">
        <f t="shared" si="202"/>
        <v/>
      </c>
      <c r="AS89" s="49" t="str">
        <f t="shared" si="202"/>
        <v/>
      </c>
      <c r="AT89" s="49" t="str">
        <f t="shared" si="197"/>
        <v/>
      </c>
      <c r="AU89" s="49" t="str">
        <f t="shared" si="197"/>
        <v/>
      </c>
      <c r="AV89" s="49" t="str">
        <f t="shared" si="197"/>
        <v/>
      </c>
      <c r="AW89" s="49" t="str">
        <f t="shared" si="197"/>
        <v/>
      </c>
      <c r="AX89" s="49" t="str">
        <f t="shared" si="197"/>
        <v/>
      </c>
      <c r="AY89" s="49" t="str">
        <f t="shared" si="197"/>
        <v/>
      </c>
      <c r="AZ89" s="49" t="str">
        <f t="shared" si="197"/>
        <v/>
      </c>
      <c r="BA89" s="49" t="str">
        <f t="shared" si="197"/>
        <v/>
      </c>
      <c r="BB89" s="49" t="str">
        <f t="shared" si="197"/>
        <v/>
      </c>
      <c r="BC89" s="49" t="str">
        <f t="shared" si="197"/>
        <v/>
      </c>
      <c r="BD89" s="49" t="str">
        <f t="shared" si="197"/>
        <v/>
      </c>
      <c r="BE89" s="49" t="str">
        <f t="shared" si="197"/>
        <v/>
      </c>
      <c r="BF89" s="49" t="str">
        <f t="shared" si="197"/>
        <v/>
      </c>
      <c r="BG89" s="49" t="str">
        <f t="shared" si="197"/>
        <v/>
      </c>
      <c r="BH89" s="49" t="str">
        <f t="shared" si="197"/>
        <v/>
      </c>
      <c r="BI89" s="49" t="str">
        <f t="shared" si="198"/>
        <v/>
      </c>
      <c r="BJ89" s="49" t="str">
        <f t="shared" si="198"/>
        <v/>
      </c>
      <c r="BK89" s="49" t="str">
        <f t="shared" si="198"/>
        <v/>
      </c>
      <c r="BL89" s="49" t="str">
        <f t="shared" si="198"/>
        <v/>
      </c>
      <c r="BM89" s="49" t="str">
        <f t="shared" si="198"/>
        <v/>
      </c>
      <c r="BN89" s="49" t="str">
        <f t="shared" si="198"/>
        <v/>
      </c>
      <c r="BO89" s="49" t="str">
        <f t="shared" si="198"/>
        <v/>
      </c>
      <c r="BP89" s="49" t="str">
        <f t="shared" si="198"/>
        <v/>
      </c>
      <c r="BQ89" s="49" t="str">
        <f t="shared" si="198"/>
        <v/>
      </c>
      <c r="BR89" s="49" t="str">
        <f t="shared" si="198"/>
        <v/>
      </c>
      <c r="BS89" s="49" t="str">
        <f t="shared" si="198"/>
        <v/>
      </c>
      <c r="BT89" s="49" t="str">
        <f t="shared" si="198"/>
        <v/>
      </c>
      <c r="BU89" s="49" t="str">
        <f t="shared" si="198"/>
        <v/>
      </c>
      <c r="BV89" s="49" t="str">
        <f t="shared" si="198"/>
        <v/>
      </c>
      <c r="BW89" s="49" t="str">
        <f t="shared" si="198"/>
        <v/>
      </c>
      <c r="BX89" s="49" t="str">
        <f t="shared" si="198"/>
        <v/>
      </c>
      <c r="BY89" s="49" t="str">
        <f t="shared" si="193"/>
        <v/>
      </c>
      <c r="BZ89" s="49" t="str">
        <f t="shared" si="193"/>
        <v/>
      </c>
      <c r="CA89" s="49" t="str">
        <f t="shared" si="193"/>
        <v/>
      </c>
      <c r="CB89" s="49" t="str">
        <f t="shared" si="193"/>
        <v/>
      </c>
      <c r="CC89" s="49" t="str">
        <f t="shared" si="193"/>
        <v/>
      </c>
      <c r="CD89" s="49" t="str">
        <f t="shared" si="193"/>
        <v/>
      </c>
      <c r="CE89" s="49" t="str">
        <f t="shared" si="193"/>
        <v/>
      </c>
      <c r="CF89" s="49" t="str">
        <f t="shared" si="193"/>
        <v/>
      </c>
      <c r="CG89" s="49" t="str">
        <f t="shared" si="193"/>
        <v/>
      </c>
      <c r="CH89" s="49" t="str">
        <f t="shared" si="193"/>
        <v/>
      </c>
      <c r="CI89" s="49" t="str">
        <f t="shared" si="193"/>
        <v/>
      </c>
      <c r="CJ89" s="49" t="str">
        <f t="shared" si="193"/>
        <v/>
      </c>
      <c r="CK89" s="49" t="str">
        <f t="shared" si="193"/>
        <v/>
      </c>
      <c r="CL89" s="49" t="str">
        <f t="shared" si="193"/>
        <v/>
      </c>
      <c r="CM89" s="49" t="str">
        <f t="shared" si="193"/>
        <v/>
      </c>
      <c r="CN89" s="49" t="str">
        <f t="shared" si="199"/>
        <v/>
      </c>
      <c r="CO89" s="49" t="str">
        <f t="shared" si="199"/>
        <v/>
      </c>
      <c r="CP89" s="49" t="str">
        <f t="shared" si="199"/>
        <v/>
      </c>
      <c r="CQ89" s="49" t="str">
        <f t="shared" si="199"/>
        <v/>
      </c>
      <c r="CR89" s="49" t="str">
        <f t="shared" si="199"/>
        <v/>
      </c>
      <c r="CS89" s="49" t="str">
        <f t="shared" si="199"/>
        <v/>
      </c>
      <c r="CT89" s="49" t="str">
        <f t="shared" si="199"/>
        <v/>
      </c>
      <c r="CU89" s="49" t="str">
        <f t="shared" si="199"/>
        <v/>
      </c>
      <c r="CV89" s="49" t="str">
        <f t="shared" si="199"/>
        <v/>
      </c>
      <c r="CW89" s="49" t="str">
        <f t="shared" si="199"/>
        <v/>
      </c>
      <c r="CX89" s="49" t="str">
        <f t="shared" si="199"/>
        <v/>
      </c>
      <c r="CY89" s="49" t="str">
        <f t="shared" si="199"/>
        <v/>
      </c>
      <c r="CZ89" s="49" t="str">
        <f t="shared" si="199"/>
        <v/>
      </c>
      <c r="DA89" s="49" t="str">
        <f t="shared" si="199"/>
        <v/>
      </c>
      <c r="DB89" s="49" t="str">
        <f t="shared" si="199"/>
        <v/>
      </c>
      <c r="DC89" s="49" t="str">
        <f t="shared" si="199"/>
        <v/>
      </c>
      <c r="DD89" s="49" t="str">
        <f t="shared" si="194"/>
        <v/>
      </c>
      <c r="DE89" s="49" t="str">
        <f t="shared" si="194"/>
        <v/>
      </c>
      <c r="DF89" s="49" t="str">
        <f t="shared" si="194"/>
        <v/>
      </c>
      <c r="DG89" s="49" t="str">
        <f t="shared" si="194"/>
        <v/>
      </c>
      <c r="DH89" s="49" t="str">
        <f t="shared" si="194"/>
        <v/>
      </c>
      <c r="DI89" s="49" t="str">
        <f t="shared" si="194"/>
        <v/>
      </c>
      <c r="DJ89" s="49" t="str">
        <f t="shared" si="194"/>
        <v/>
      </c>
      <c r="DK89" s="49" t="str">
        <f t="shared" si="194"/>
        <v/>
      </c>
      <c r="DL89" s="49" t="str">
        <f t="shared" si="194"/>
        <v/>
      </c>
      <c r="DM89" s="49" t="str">
        <f t="shared" si="194"/>
        <v/>
      </c>
      <c r="DN89" s="49" t="str">
        <f t="shared" si="194"/>
        <v/>
      </c>
      <c r="DO89" s="49" t="str">
        <f t="shared" si="194"/>
        <v/>
      </c>
      <c r="DP89" s="49" t="str">
        <f t="shared" si="194"/>
        <v/>
      </c>
      <c r="DQ89" s="49" t="str">
        <f t="shared" si="194"/>
        <v/>
      </c>
      <c r="DR89" s="49" t="str">
        <f t="shared" si="194"/>
        <v/>
      </c>
      <c r="DS89" s="49" t="str">
        <f t="shared" si="200"/>
        <v/>
      </c>
      <c r="DT89" s="49" t="str">
        <f t="shared" si="200"/>
        <v/>
      </c>
      <c r="DU89" s="49" t="str">
        <f t="shared" si="200"/>
        <v/>
      </c>
      <c r="DV89" s="49" t="str">
        <f t="shared" si="200"/>
        <v/>
      </c>
      <c r="DW89" s="49" t="str">
        <f t="shared" si="200"/>
        <v/>
      </c>
      <c r="DX89" s="49" t="str">
        <f t="shared" si="200"/>
        <v/>
      </c>
      <c r="DY89" s="49" t="str">
        <f t="shared" si="200"/>
        <v/>
      </c>
      <c r="DZ89" s="183" t="str">
        <f t="shared" si="161"/>
        <v/>
      </c>
      <c r="EA89" s="49" t="str">
        <f t="shared" si="195"/>
        <v/>
      </c>
      <c r="EB89" s="49" t="str">
        <f t="shared" si="195"/>
        <v/>
      </c>
      <c r="EC89" s="49" t="str">
        <f t="shared" si="195"/>
        <v/>
      </c>
      <c r="ED89" s="49" t="str">
        <f t="shared" si="195"/>
        <v/>
      </c>
      <c r="EE89" s="49" t="str">
        <f t="shared" si="195"/>
        <v/>
      </c>
      <c r="EF89" s="49" t="str">
        <f t="shared" si="195"/>
        <v/>
      </c>
      <c r="EG89" s="49" t="str">
        <f t="shared" si="195"/>
        <v/>
      </c>
      <c r="EH89" s="49" t="str">
        <f t="shared" si="195"/>
        <v/>
      </c>
      <c r="EI89" s="49" t="str">
        <f t="shared" si="195"/>
        <v/>
      </c>
      <c r="EJ89" s="49" t="str">
        <f t="shared" si="195"/>
        <v/>
      </c>
      <c r="EK89" s="49" t="str">
        <f t="shared" si="195"/>
        <v/>
      </c>
      <c r="EL89" s="49" t="str">
        <f t="shared" si="195"/>
        <v/>
      </c>
      <c r="EM89" s="49" t="str">
        <f t="shared" si="195"/>
        <v/>
      </c>
      <c r="EN89" s="49" t="str">
        <f t="shared" si="195"/>
        <v/>
      </c>
      <c r="EO89" s="49" t="str">
        <f t="shared" si="195"/>
        <v/>
      </c>
      <c r="EP89" s="49" t="str">
        <f t="shared" si="162"/>
        <v/>
      </c>
      <c r="EQ89" s="49" t="str">
        <f t="shared" si="162"/>
        <v/>
      </c>
      <c r="ER89" s="49" t="str">
        <f t="shared" si="162"/>
        <v/>
      </c>
      <c r="ES89" s="49" t="str">
        <f t="shared" si="162"/>
        <v/>
      </c>
      <c r="ET89" s="49" t="str">
        <f t="shared" si="171"/>
        <v/>
      </c>
      <c r="EU89" s="49" t="str">
        <f t="shared" si="171"/>
        <v/>
      </c>
      <c r="EV89" s="49" t="str">
        <f t="shared" si="171"/>
        <v/>
      </c>
      <c r="EW89" s="49" t="str">
        <f t="shared" si="171"/>
        <v/>
      </c>
      <c r="EX89" s="49" t="str">
        <f t="shared" si="171"/>
        <v/>
      </c>
      <c r="EY89" s="49" t="str">
        <f t="shared" si="171"/>
        <v/>
      </c>
      <c r="EZ89" s="49" t="str">
        <f t="shared" si="171"/>
        <v/>
      </c>
      <c r="FA89" s="49" t="str">
        <f t="shared" si="171"/>
        <v/>
      </c>
      <c r="FB89" s="49" t="str">
        <f t="shared" si="171"/>
        <v/>
      </c>
      <c r="FC89" s="49" t="str">
        <f t="shared" si="171"/>
        <v/>
      </c>
      <c r="FD89" s="49" t="str">
        <f t="shared" si="171"/>
        <v/>
      </c>
      <c r="FE89" s="49" t="str">
        <f t="shared" si="171"/>
        <v/>
      </c>
      <c r="FF89" s="49" t="str">
        <f t="shared" si="171"/>
        <v/>
      </c>
      <c r="FG89" s="49" t="str">
        <f t="shared" si="171"/>
        <v/>
      </c>
      <c r="FH89" s="49" t="str">
        <f t="shared" si="171"/>
        <v/>
      </c>
      <c r="FI89" s="49" t="str">
        <f t="shared" si="171"/>
        <v/>
      </c>
      <c r="FJ89" s="49" t="str">
        <f t="shared" si="201"/>
        <v/>
      </c>
      <c r="FK89" s="49" t="str">
        <f t="shared" si="201"/>
        <v/>
      </c>
      <c r="FL89" s="49" t="str">
        <f t="shared" si="201"/>
        <v/>
      </c>
      <c r="FM89" s="49" t="str">
        <f t="shared" si="201"/>
        <v/>
      </c>
      <c r="FN89" s="49" t="str">
        <f t="shared" si="201"/>
        <v/>
      </c>
      <c r="FO89" s="49" t="str">
        <f t="shared" si="201"/>
        <v/>
      </c>
      <c r="FP89" s="49" t="str">
        <f t="shared" si="196"/>
        <v/>
      </c>
      <c r="FQ89" s="49" t="str">
        <f t="shared" si="196"/>
        <v/>
      </c>
      <c r="FR89" s="49" t="str">
        <f t="shared" si="196"/>
        <v/>
      </c>
      <c r="FS89" s="49" t="str">
        <f t="shared" si="196"/>
        <v/>
      </c>
      <c r="FT89" s="49" t="str">
        <f t="shared" si="196"/>
        <v/>
      </c>
      <c r="FU89" s="49" t="str">
        <f t="shared" si="172"/>
        <v/>
      </c>
      <c r="FV89" s="49" t="str">
        <f t="shared" si="148"/>
        <v/>
      </c>
      <c r="FW89" s="49" t="str">
        <f t="shared" si="148"/>
        <v/>
      </c>
      <c r="FX89" s="49" t="str">
        <f t="shared" si="148"/>
        <v/>
      </c>
      <c r="FY89" s="49" t="str">
        <f t="shared" si="148"/>
        <v/>
      </c>
      <c r="FZ89" s="49" t="str">
        <f t="shared" si="148"/>
        <v/>
      </c>
      <c r="GA89" s="49" t="str">
        <f t="shared" si="148"/>
        <v/>
      </c>
      <c r="GB89" s="49" t="str">
        <f t="shared" si="148"/>
        <v/>
      </c>
      <c r="GC89" s="49" t="str">
        <f t="shared" si="148"/>
        <v/>
      </c>
      <c r="GD89" s="49" t="str">
        <f t="shared" si="148"/>
        <v/>
      </c>
      <c r="GE89" s="49" t="str">
        <f t="shared" si="148"/>
        <v/>
      </c>
      <c r="GF89" s="49" t="str">
        <f t="shared" si="148"/>
        <v/>
      </c>
      <c r="GG89" s="49" t="str">
        <f t="shared" si="148"/>
        <v/>
      </c>
      <c r="GH89" s="49" t="str">
        <f t="shared" si="148"/>
        <v/>
      </c>
      <c r="GI89" s="49" t="str">
        <f t="shared" si="148"/>
        <v/>
      </c>
      <c r="GJ89" s="49" t="str">
        <f t="shared" si="148"/>
        <v/>
      </c>
      <c r="GK89" s="49" t="str">
        <f t="shared" si="148"/>
        <v/>
      </c>
      <c r="GL89" s="49" t="str">
        <f t="shared" si="184"/>
        <v/>
      </c>
      <c r="GM89" s="49" t="str">
        <f t="shared" si="184"/>
        <v/>
      </c>
      <c r="GN89" s="49" t="str">
        <f t="shared" si="176"/>
        <v/>
      </c>
      <c r="GO89" s="49" t="str">
        <f t="shared" si="176"/>
        <v/>
      </c>
      <c r="GP89" s="49" t="str">
        <f t="shared" si="176"/>
        <v/>
      </c>
      <c r="GQ89" s="49" t="str">
        <f t="shared" si="176"/>
        <v/>
      </c>
      <c r="GR89" s="49" t="str">
        <f t="shared" si="176"/>
        <v/>
      </c>
      <c r="GS89" s="49" t="str">
        <f t="shared" si="176"/>
        <v/>
      </c>
      <c r="GT89" s="49" t="str">
        <f t="shared" si="176"/>
        <v/>
      </c>
      <c r="GU89" s="49" t="str">
        <f t="shared" si="176"/>
        <v/>
      </c>
      <c r="GV89" s="49" t="str">
        <f t="shared" si="176"/>
        <v/>
      </c>
      <c r="GW89" s="49" t="str">
        <f t="shared" si="176"/>
        <v/>
      </c>
      <c r="GX89" s="49" t="str">
        <f t="shared" si="176"/>
        <v/>
      </c>
      <c r="GY89" s="49" t="str">
        <f t="shared" si="176"/>
        <v/>
      </c>
      <c r="GZ89" s="49" t="str">
        <f t="shared" si="176"/>
        <v/>
      </c>
      <c r="HA89" s="49" t="str">
        <f t="shared" si="176"/>
        <v/>
      </c>
      <c r="HB89" s="49" t="str">
        <f t="shared" si="176"/>
        <v/>
      </c>
      <c r="HC89" s="49" t="str">
        <f t="shared" si="176"/>
        <v/>
      </c>
      <c r="HD89" s="49" t="str">
        <f t="shared" si="177"/>
        <v/>
      </c>
      <c r="HE89" s="49" t="str">
        <f t="shared" si="177"/>
        <v/>
      </c>
      <c r="HF89" s="49" t="str">
        <f t="shared" si="177"/>
        <v/>
      </c>
      <c r="HG89" s="49" t="str">
        <f t="shared" si="177"/>
        <v/>
      </c>
      <c r="HH89" s="49" t="str">
        <f t="shared" si="177"/>
        <v/>
      </c>
      <c r="HI89" s="49" t="str">
        <f t="shared" si="137"/>
        <v/>
      </c>
      <c r="HJ89" s="49" t="str">
        <f t="shared" si="137"/>
        <v/>
      </c>
      <c r="HK89" s="49" t="str">
        <f t="shared" si="137"/>
        <v/>
      </c>
      <c r="HL89" s="49" t="str">
        <f t="shared" si="137"/>
        <v/>
      </c>
      <c r="HM89" s="49" t="str">
        <f t="shared" si="107"/>
        <v/>
      </c>
      <c r="HN89" s="49" t="str">
        <f t="shared" si="107"/>
        <v/>
      </c>
      <c r="HO89" s="49" t="str">
        <f t="shared" si="107"/>
        <v/>
      </c>
      <c r="HP89" s="49" t="str">
        <f t="shared" si="75"/>
        <v/>
      </c>
      <c r="HQ89" s="49" t="str">
        <f t="shared" si="75"/>
        <v/>
      </c>
      <c r="HR89" s="49" t="str">
        <f t="shared" si="75"/>
        <v/>
      </c>
      <c r="HS89" s="49" t="str">
        <f t="shared" si="75"/>
        <v/>
      </c>
      <c r="HT89" s="49" t="str">
        <f t="shared" si="75"/>
        <v/>
      </c>
      <c r="HU89" s="49" t="str">
        <f t="shared" si="75"/>
        <v/>
      </c>
      <c r="HV89" s="49" t="str">
        <f t="shared" si="138"/>
        <v/>
      </c>
      <c r="HW89" s="169" t="e">
        <f t="shared" si="175"/>
        <v>#N/A</v>
      </c>
      <c r="HX89" s="169" t="e">
        <f t="shared" si="175"/>
        <v>#N/A</v>
      </c>
      <c r="HY89" s="169" t="e">
        <f t="shared" si="175"/>
        <v>#N/A</v>
      </c>
      <c r="HZ89" s="169" t="e">
        <f t="shared" si="175"/>
        <v>#N/A</v>
      </c>
      <c r="IA89" s="169" t="e">
        <f t="shared" si="174"/>
        <v>#N/A</v>
      </c>
      <c r="IB89" s="169" t="e">
        <f t="shared" si="174"/>
        <v>#N/A</v>
      </c>
      <c r="IC89" s="169" t="e">
        <f t="shared" si="174"/>
        <v>#N/A</v>
      </c>
      <c r="ID89" s="169" t="e">
        <f t="shared" si="174"/>
        <v>#N/A</v>
      </c>
      <c r="IE89" s="169" t="e">
        <f t="shared" si="174"/>
        <v>#N/A</v>
      </c>
      <c r="IF89" s="169" t="e">
        <f t="shared" si="174"/>
        <v>#N/A</v>
      </c>
      <c r="IG89" s="169" t="e">
        <f t="shared" si="174"/>
        <v>#N/A</v>
      </c>
      <c r="IH89" s="169" t="e">
        <f t="shared" si="174"/>
        <v>#N/A</v>
      </c>
      <c r="II89" s="169" t="e">
        <f t="shared" si="174"/>
        <v>#N/A</v>
      </c>
      <c r="IJ89" s="169" t="e">
        <f t="shared" si="174"/>
        <v>#N/A</v>
      </c>
      <c r="IK89" s="169" t="e">
        <f t="shared" si="174"/>
        <v>#N/A</v>
      </c>
      <c r="IL89" s="169" t="e">
        <f t="shared" si="174"/>
        <v>#N/A</v>
      </c>
      <c r="IM89" s="169" t="e">
        <f t="shared" si="174"/>
        <v>#N/A</v>
      </c>
      <c r="IN89" s="169" t="e">
        <f t="shared" si="174"/>
        <v>#N/A</v>
      </c>
      <c r="IO89" s="169" t="e">
        <f t="shared" si="174"/>
        <v>#N/A</v>
      </c>
      <c r="IP89" s="169" t="e">
        <f t="shared" si="178"/>
        <v>#N/A</v>
      </c>
      <c r="IQ89" s="169" t="e">
        <f t="shared" si="178"/>
        <v>#N/A</v>
      </c>
      <c r="IR89" s="169" t="e">
        <f t="shared" si="178"/>
        <v>#N/A</v>
      </c>
      <c r="IS89" s="169" t="e">
        <f t="shared" si="178"/>
        <v>#N/A</v>
      </c>
      <c r="IT89" s="169" t="e">
        <f t="shared" si="178"/>
        <v>#N/A</v>
      </c>
      <c r="IU89" s="169" t="e">
        <f t="shared" si="178"/>
        <v>#N/A</v>
      </c>
      <c r="IV89" s="169" t="e">
        <f t="shared" si="178"/>
        <v>#N/A</v>
      </c>
      <c r="IW89" s="169" t="e">
        <f t="shared" si="178"/>
        <v>#N/A</v>
      </c>
      <c r="IX89" s="169" t="e">
        <f t="shared" si="178"/>
        <v>#N/A</v>
      </c>
      <c r="IY89" s="169" t="e">
        <f t="shared" si="178"/>
        <v>#N/A</v>
      </c>
      <c r="IZ89" s="169" t="e">
        <f t="shared" si="178"/>
        <v>#N/A</v>
      </c>
      <c r="JA89" s="169" t="e">
        <f t="shared" si="178"/>
        <v>#N/A</v>
      </c>
      <c r="JB89" s="169" t="e">
        <f t="shared" si="178"/>
        <v>#N/A</v>
      </c>
      <c r="JC89" s="169" t="e">
        <f t="shared" si="178"/>
        <v>#N/A</v>
      </c>
      <c r="JD89" s="169" t="e">
        <f t="shared" si="178"/>
        <v>#N/A</v>
      </c>
      <c r="JE89" s="169" t="e">
        <f t="shared" si="185"/>
        <v>#N/A</v>
      </c>
      <c r="JF89" s="169" t="e">
        <f t="shared" si="185"/>
        <v>#N/A</v>
      </c>
      <c r="JG89" s="169" t="e">
        <f t="shared" si="185"/>
        <v>#N/A</v>
      </c>
      <c r="JH89" s="169" t="e">
        <f t="shared" si="185"/>
        <v>#N/A</v>
      </c>
      <c r="JI89" s="169" t="e">
        <f t="shared" si="185"/>
        <v>#N/A</v>
      </c>
      <c r="JJ89" s="169" t="e">
        <f t="shared" si="185"/>
        <v>#N/A</v>
      </c>
      <c r="JK89" s="169" t="e">
        <f t="shared" si="185"/>
        <v>#N/A</v>
      </c>
      <c r="JL89" s="169" t="e">
        <f t="shared" si="185"/>
        <v>#N/A</v>
      </c>
      <c r="JM89" s="169" t="e">
        <f t="shared" si="185"/>
        <v>#N/A</v>
      </c>
      <c r="JN89" s="169" t="e">
        <f t="shared" si="185"/>
        <v>#N/A</v>
      </c>
      <c r="JO89" s="169" t="e">
        <f t="shared" si="185"/>
        <v>#N/A</v>
      </c>
      <c r="JP89" s="169" t="e">
        <f t="shared" si="185"/>
        <v>#N/A</v>
      </c>
      <c r="JQ89" s="169" t="e">
        <f t="shared" si="185"/>
        <v>#N/A</v>
      </c>
      <c r="JR89" s="169" t="e">
        <f t="shared" si="185"/>
        <v>#N/A</v>
      </c>
      <c r="JS89" s="169" t="e">
        <f t="shared" si="185"/>
        <v>#N/A</v>
      </c>
      <c r="JT89" s="169" t="e">
        <f t="shared" si="179"/>
        <v>#N/A</v>
      </c>
      <c r="JU89" s="169" t="e">
        <f t="shared" si="179"/>
        <v>#N/A</v>
      </c>
      <c r="JV89" s="169" t="e">
        <f t="shared" si="179"/>
        <v>#N/A</v>
      </c>
      <c r="JW89" s="169" t="e">
        <f t="shared" si="179"/>
        <v>#N/A</v>
      </c>
      <c r="JX89" s="169" t="e">
        <f t="shared" si="179"/>
        <v>#N/A</v>
      </c>
      <c r="JY89" s="169" t="e">
        <f t="shared" si="179"/>
        <v>#N/A</v>
      </c>
      <c r="JZ89" s="169" t="e">
        <f t="shared" si="179"/>
        <v>#N/A</v>
      </c>
      <c r="KA89" s="169" t="e">
        <f t="shared" si="179"/>
        <v>#N/A</v>
      </c>
      <c r="KB89" s="169" t="e">
        <f t="shared" si="179"/>
        <v>#N/A</v>
      </c>
      <c r="KC89" s="169" t="e">
        <f t="shared" si="179"/>
        <v>#N/A</v>
      </c>
      <c r="KD89" s="169" t="e">
        <f t="shared" si="179"/>
        <v>#N/A</v>
      </c>
      <c r="KE89" s="169" t="e">
        <f t="shared" si="179"/>
        <v>#N/A</v>
      </c>
      <c r="KF89" s="169" t="e">
        <f t="shared" si="179"/>
        <v>#N/A</v>
      </c>
      <c r="KG89" s="169" t="e">
        <f t="shared" si="179"/>
        <v>#N/A</v>
      </c>
      <c r="KH89" s="169" t="e">
        <f t="shared" si="179"/>
        <v>#N/A</v>
      </c>
      <c r="KI89" s="169" t="e">
        <f t="shared" si="179"/>
        <v>#N/A</v>
      </c>
      <c r="KJ89" s="169" t="e">
        <f t="shared" si="186"/>
        <v>#N/A</v>
      </c>
      <c r="KK89" s="169" t="e">
        <f t="shared" si="186"/>
        <v>#N/A</v>
      </c>
      <c r="KL89" s="169" t="e">
        <f t="shared" si="186"/>
        <v>#N/A</v>
      </c>
      <c r="KM89" s="169" t="e">
        <f t="shared" si="186"/>
        <v>#N/A</v>
      </c>
      <c r="KN89" s="169" t="e">
        <f t="shared" si="186"/>
        <v>#N/A</v>
      </c>
      <c r="KO89" s="169" t="e">
        <f t="shared" si="186"/>
        <v>#N/A</v>
      </c>
      <c r="KP89" s="169" t="e">
        <f t="shared" si="186"/>
        <v>#N/A</v>
      </c>
      <c r="KQ89" s="169" t="e">
        <f t="shared" si="186"/>
        <v>#N/A</v>
      </c>
      <c r="KR89" s="169" t="e">
        <f t="shared" si="186"/>
        <v>#N/A</v>
      </c>
      <c r="KS89" s="169" t="e">
        <f t="shared" si="186"/>
        <v>#N/A</v>
      </c>
      <c r="KT89" s="169" t="e">
        <f t="shared" si="186"/>
        <v>#N/A</v>
      </c>
      <c r="KU89" s="169" t="e">
        <f t="shared" si="186"/>
        <v>#N/A</v>
      </c>
      <c r="KV89" s="169" t="e">
        <f t="shared" si="186"/>
        <v>#N/A</v>
      </c>
      <c r="KW89" s="169" t="e">
        <f t="shared" si="186"/>
        <v>#N/A</v>
      </c>
      <c r="KX89" s="169" t="e">
        <f t="shared" si="186"/>
        <v>#N/A</v>
      </c>
      <c r="KY89" s="169" t="e">
        <f t="shared" si="186"/>
        <v>#N/A</v>
      </c>
      <c r="KZ89" s="169" t="e">
        <f t="shared" si="180"/>
        <v>#N/A</v>
      </c>
      <c r="LA89" s="169" t="e">
        <f t="shared" si="180"/>
        <v>#N/A</v>
      </c>
      <c r="LB89" s="169" t="e">
        <f t="shared" si="180"/>
        <v>#N/A</v>
      </c>
      <c r="LC89" s="169" t="e">
        <f t="shared" si="180"/>
        <v>#N/A</v>
      </c>
      <c r="LD89" s="169" t="e">
        <f t="shared" si="180"/>
        <v>#N/A</v>
      </c>
      <c r="LE89" s="169" t="e">
        <f t="shared" si="180"/>
        <v>#N/A</v>
      </c>
      <c r="LF89" s="169" t="e">
        <f t="shared" si="180"/>
        <v>#N/A</v>
      </c>
      <c r="LG89" s="169" t="e">
        <f t="shared" si="180"/>
        <v>#N/A</v>
      </c>
      <c r="LH89" s="169" t="e">
        <f t="shared" si="180"/>
        <v>#N/A</v>
      </c>
      <c r="LI89" s="169" t="e">
        <f t="shared" si="180"/>
        <v>#N/A</v>
      </c>
      <c r="LJ89" s="169" t="e">
        <f t="shared" si="180"/>
        <v>#N/A</v>
      </c>
      <c r="LK89" s="169" t="e">
        <f t="shared" si="180"/>
        <v>#N/A</v>
      </c>
      <c r="LL89" s="169" t="e">
        <f t="shared" si="180"/>
        <v>#N/A</v>
      </c>
      <c r="LM89" s="169" t="e">
        <f t="shared" si="180"/>
        <v>#N/A</v>
      </c>
      <c r="LN89" s="169" t="e">
        <f t="shared" si="180"/>
        <v>#N/A</v>
      </c>
      <c r="LO89" s="169" t="e">
        <f t="shared" si="187"/>
        <v>#N/A</v>
      </c>
      <c r="LP89" s="169" t="e">
        <f t="shared" si="187"/>
        <v>#N/A</v>
      </c>
      <c r="LQ89" s="169" t="e">
        <f t="shared" si="188"/>
        <v>#N/A</v>
      </c>
      <c r="LR89" s="169" t="e">
        <f t="shared" si="188"/>
        <v>#N/A</v>
      </c>
      <c r="LS89" s="169" t="e">
        <f t="shared" si="188"/>
        <v>#N/A</v>
      </c>
      <c r="LT89" s="169" t="e">
        <f t="shared" si="188"/>
        <v>#N/A</v>
      </c>
      <c r="LU89" s="169" t="e">
        <f t="shared" si="188"/>
        <v>#N/A</v>
      </c>
      <c r="LV89" s="169" t="e">
        <f t="shared" si="188"/>
        <v>#N/A</v>
      </c>
      <c r="LW89" s="169" t="e">
        <f t="shared" si="188"/>
        <v>#N/A</v>
      </c>
      <c r="LX89" s="169" t="e">
        <f t="shared" si="188"/>
        <v>#N/A</v>
      </c>
      <c r="LY89" s="169" t="e">
        <f t="shared" si="188"/>
        <v>#N/A</v>
      </c>
      <c r="LZ89" s="169" t="e">
        <f t="shared" si="188"/>
        <v>#N/A</v>
      </c>
      <c r="MA89" s="169" t="e">
        <f t="shared" si="188"/>
        <v>#N/A</v>
      </c>
      <c r="MB89" s="169" t="e">
        <f t="shared" si="188"/>
        <v>#N/A</v>
      </c>
      <c r="MC89" s="169" t="e">
        <f t="shared" si="188"/>
        <v>#N/A</v>
      </c>
      <c r="MD89" s="169" t="e">
        <f t="shared" si="188"/>
        <v>#N/A</v>
      </c>
      <c r="ME89" s="169" t="e">
        <f t="shared" si="188"/>
        <v>#N/A</v>
      </c>
      <c r="MF89" s="169" t="e">
        <f t="shared" si="181"/>
        <v>#N/A</v>
      </c>
      <c r="MG89" s="169" t="e">
        <f t="shared" si="181"/>
        <v>#N/A</v>
      </c>
      <c r="MH89" s="169" t="e">
        <f t="shared" si="181"/>
        <v>#N/A</v>
      </c>
      <c r="MI89" s="169" t="e">
        <f t="shared" si="181"/>
        <v>#N/A</v>
      </c>
      <c r="MJ89" s="169" t="e">
        <f t="shared" si="181"/>
        <v>#N/A</v>
      </c>
      <c r="MK89" s="169" t="e">
        <f t="shared" si="181"/>
        <v>#N/A</v>
      </c>
      <c r="ML89" s="169" t="e">
        <f t="shared" si="181"/>
        <v>#N/A</v>
      </c>
      <c r="MM89" s="169" t="e">
        <f t="shared" si="181"/>
        <v>#N/A</v>
      </c>
      <c r="MN89" s="169" t="e">
        <f t="shared" si="181"/>
        <v>#N/A</v>
      </c>
      <c r="MO89" s="169" t="e">
        <f t="shared" si="181"/>
        <v>#N/A</v>
      </c>
      <c r="MP89" s="169" t="e">
        <f t="shared" si="181"/>
        <v>#N/A</v>
      </c>
      <c r="MQ89" s="169" t="e">
        <f t="shared" si="181"/>
        <v>#N/A</v>
      </c>
      <c r="MR89" s="169" t="e">
        <f t="shared" si="181"/>
        <v>#N/A</v>
      </c>
      <c r="MS89" s="169" t="e">
        <f t="shared" si="181"/>
        <v>#N/A</v>
      </c>
      <c r="MT89" s="169" t="e">
        <f t="shared" si="181"/>
        <v>#N/A</v>
      </c>
      <c r="MU89" s="169" t="e">
        <f t="shared" si="181"/>
        <v>#N/A</v>
      </c>
      <c r="MV89" s="169" t="e">
        <f t="shared" si="189"/>
        <v>#N/A</v>
      </c>
      <c r="MW89" s="169" t="e">
        <f t="shared" si="189"/>
        <v>#N/A</v>
      </c>
      <c r="MX89" s="169" t="e">
        <f t="shared" si="189"/>
        <v>#N/A</v>
      </c>
      <c r="MY89" s="169" t="e">
        <f t="shared" si="189"/>
        <v>#N/A</v>
      </c>
      <c r="MZ89" s="169" t="e">
        <f t="shared" si="189"/>
        <v>#N/A</v>
      </c>
      <c r="NA89" s="169" t="e">
        <f t="shared" si="189"/>
        <v>#N/A</v>
      </c>
      <c r="NB89" s="169" t="e">
        <f t="shared" si="189"/>
        <v>#N/A</v>
      </c>
      <c r="NC89" s="169" t="e">
        <f t="shared" si="189"/>
        <v>#N/A</v>
      </c>
      <c r="ND89" s="169" t="e">
        <f t="shared" si="189"/>
        <v>#N/A</v>
      </c>
      <c r="NE89" s="169" t="e">
        <f t="shared" si="189"/>
        <v>#N/A</v>
      </c>
      <c r="NF89" s="169" t="e">
        <f t="shared" si="189"/>
        <v>#N/A</v>
      </c>
      <c r="NG89" s="169" t="e">
        <f t="shared" si="189"/>
        <v>#N/A</v>
      </c>
      <c r="NH89" s="169" t="e">
        <f t="shared" si="189"/>
        <v>#N/A</v>
      </c>
      <c r="NI89" s="169" t="e">
        <f t="shared" si="189"/>
        <v>#N/A</v>
      </c>
      <c r="NJ89" s="169" t="e">
        <f t="shared" si="189"/>
        <v>#N/A</v>
      </c>
      <c r="NK89" s="169" t="e">
        <f t="shared" si="189"/>
        <v>#N/A</v>
      </c>
      <c r="NL89" s="169" t="e">
        <f t="shared" si="182"/>
        <v>#N/A</v>
      </c>
      <c r="NM89" s="169" t="e">
        <f t="shared" si="182"/>
        <v>#N/A</v>
      </c>
      <c r="NN89" s="169" t="e">
        <f t="shared" si="182"/>
        <v>#N/A</v>
      </c>
      <c r="NO89" s="169" t="e">
        <f t="shared" si="182"/>
        <v>#N/A</v>
      </c>
      <c r="NP89" s="169" t="e">
        <f t="shared" si="182"/>
        <v>#N/A</v>
      </c>
      <c r="NQ89" s="169" t="e">
        <f t="shared" si="182"/>
        <v>#N/A</v>
      </c>
      <c r="NR89" s="169" t="e">
        <f t="shared" si="182"/>
        <v>#N/A</v>
      </c>
      <c r="NS89" s="169" t="e">
        <f t="shared" si="182"/>
        <v>#N/A</v>
      </c>
      <c r="NT89" s="169" t="e">
        <f t="shared" si="182"/>
        <v>#N/A</v>
      </c>
      <c r="NU89" s="169" t="e">
        <f t="shared" si="182"/>
        <v>#N/A</v>
      </c>
      <c r="NV89" s="169" t="e">
        <f t="shared" si="182"/>
        <v>#N/A</v>
      </c>
      <c r="NW89" s="169" t="e">
        <f t="shared" si="182"/>
        <v>#N/A</v>
      </c>
      <c r="NX89" s="169" t="e">
        <f t="shared" si="182"/>
        <v>#N/A</v>
      </c>
      <c r="NY89" s="169" t="e">
        <f t="shared" si="182"/>
        <v>#N/A</v>
      </c>
      <c r="NZ89" s="169" t="e">
        <f t="shared" si="182"/>
        <v>#N/A</v>
      </c>
      <c r="OA89" s="169" t="e">
        <f t="shared" si="190"/>
        <v>#N/A</v>
      </c>
      <c r="OB89" s="169" t="e">
        <f t="shared" si="190"/>
        <v>#N/A</v>
      </c>
      <c r="OC89" s="169" t="e">
        <f t="shared" si="191"/>
        <v>#N/A</v>
      </c>
      <c r="OD89" s="169" t="e">
        <f t="shared" si="191"/>
        <v>#N/A</v>
      </c>
      <c r="OE89" s="169" t="e">
        <f t="shared" si="191"/>
        <v>#N/A</v>
      </c>
      <c r="OF89" s="169" t="e">
        <f t="shared" si="191"/>
        <v>#N/A</v>
      </c>
      <c r="OG89" s="169" t="e">
        <f t="shared" si="191"/>
        <v>#N/A</v>
      </c>
      <c r="OH89" s="169" t="e">
        <f t="shared" si="191"/>
        <v>#N/A</v>
      </c>
      <c r="OI89" s="169" t="e">
        <f t="shared" si="191"/>
        <v>#N/A</v>
      </c>
      <c r="OJ89" s="169" t="e">
        <f t="shared" si="191"/>
        <v>#N/A</v>
      </c>
      <c r="OK89" s="169" t="e">
        <f t="shared" si="191"/>
        <v>#N/A</v>
      </c>
      <c r="OL89" s="169" t="e">
        <f t="shared" si="191"/>
        <v>#N/A</v>
      </c>
      <c r="OM89" s="169" t="e">
        <f t="shared" si="191"/>
        <v>#N/A</v>
      </c>
      <c r="ON89" s="169" t="e">
        <f t="shared" si="191"/>
        <v>#N/A</v>
      </c>
      <c r="OO89" s="169" t="e">
        <f t="shared" si="191"/>
        <v>#N/A</v>
      </c>
      <c r="OP89" s="169" t="e">
        <f t="shared" si="191"/>
        <v>#N/A</v>
      </c>
      <c r="OQ89" s="169" t="e">
        <f t="shared" si="191"/>
        <v>#N/A</v>
      </c>
      <c r="OR89" s="169" t="e">
        <f t="shared" si="183"/>
        <v>#N/A</v>
      </c>
      <c r="OS89" s="169" t="e">
        <f t="shared" si="183"/>
        <v>#N/A</v>
      </c>
      <c r="OT89" s="169" t="e">
        <f t="shared" si="183"/>
        <v>#N/A</v>
      </c>
      <c r="OU89" s="169" t="e">
        <f t="shared" si="183"/>
        <v>#N/A</v>
      </c>
      <c r="OV89" s="169" t="e">
        <f t="shared" si="183"/>
        <v>#N/A</v>
      </c>
      <c r="OW89" s="169" t="e">
        <f t="shared" si="183"/>
        <v>#N/A</v>
      </c>
      <c r="OX89" s="169" t="e">
        <f t="shared" si="183"/>
        <v>#N/A</v>
      </c>
      <c r="OY89" s="169" t="e">
        <f t="shared" si="183"/>
        <v>#N/A</v>
      </c>
      <c r="OZ89" s="169" t="e">
        <f t="shared" si="183"/>
        <v>#N/A</v>
      </c>
      <c r="PA89" s="169" t="e">
        <f t="shared" si="183"/>
        <v>#N/A</v>
      </c>
      <c r="PB89" s="169" t="e">
        <f t="shared" si="183"/>
        <v>#N/A</v>
      </c>
      <c r="PC89" s="169" t="e">
        <f t="shared" si="183"/>
        <v>#N/A</v>
      </c>
      <c r="PD89" s="169" t="e">
        <f t="shared" si="183"/>
        <v>#N/A</v>
      </c>
      <c r="PE89" s="169" t="e">
        <f t="shared" si="183"/>
        <v>#N/A</v>
      </c>
      <c r="PF89" s="169" t="e">
        <f t="shared" si="183"/>
        <v>#N/A</v>
      </c>
      <c r="PG89" s="169" t="e">
        <f t="shared" si="183"/>
        <v>#N/A</v>
      </c>
      <c r="PH89" s="169" t="e">
        <f t="shared" si="192"/>
        <v>#N/A</v>
      </c>
      <c r="PI89" s="169" t="e">
        <f t="shared" si="192"/>
        <v>#N/A</v>
      </c>
      <c r="PJ89" s="169" t="e">
        <f t="shared" si="192"/>
        <v>#N/A</v>
      </c>
      <c r="PK89" s="169" t="e">
        <f t="shared" si="192"/>
        <v>#N/A</v>
      </c>
      <c r="PL89" s="169" t="e">
        <f t="shared" si="192"/>
        <v>#N/A</v>
      </c>
      <c r="PM89" s="169" t="e">
        <f t="shared" si="192"/>
        <v>#N/A</v>
      </c>
      <c r="PN89" s="169" t="e">
        <f t="shared" si="192"/>
        <v>#N/A</v>
      </c>
      <c r="PO89" s="169" t="e">
        <f t="shared" si="192"/>
        <v>#N/A</v>
      </c>
    </row>
    <row r="90" spans="1:431" hidden="1" x14ac:dyDescent="0.75">
      <c r="A90" s="390"/>
      <c r="B90" s="396" t="str">
        <f>IF($R90="","",ROUND(_xlfn.NORM.INV(ABS(VLOOKUP($T$1,VLookups!$A$43:$B$44,2,FALSE)-B$2),$N90,$R90),0))</f>
        <v/>
      </c>
      <c r="C90" s="403" t="str">
        <f>IF(OR(D89="",B90=""),"",WORKDAY(C89,B89,$B$109:$B$148))</f>
        <v/>
      </c>
      <c r="D90" s="404" t="str">
        <f>IFERROR(IF(B90="","",WORKDAY(C90,B90-1,$B$109:$B$148)),"")</f>
        <v/>
      </c>
      <c r="E90" s="109"/>
      <c r="F90" s="117"/>
      <c r="G90" s="122" t="str">
        <f t="shared" si="157"/>
        <v/>
      </c>
      <c r="H90" s="95"/>
      <c r="I90" s="122" t="str">
        <f t="shared" si="158"/>
        <v/>
      </c>
      <c r="J90" s="117"/>
      <c r="K90" s="110"/>
      <c r="L90" s="124" t="str">
        <f t="shared" si="145"/>
        <v/>
      </c>
      <c r="M90" s="124" t="str">
        <f t="shared" si="146"/>
        <v/>
      </c>
      <c r="N90" s="73" t="str">
        <f t="shared" si="159"/>
        <v/>
      </c>
      <c r="O90" s="23"/>
      <c r="P90" s="57"/>
      <c r="Q90" s="280"/>
      <c r="R90" s="74" t="str">
        <f>IF(AND(G90&gt;0,H90&gt;0,I90&gt;0),IF(ISBLANK(Q90),IF(ISBLANK(O90),"",(I90-G90)*VLOOKUP(O90,VLookups!$A$4:$B$13,2,FALSE)),Q90),"")</f>
        <v/>
      </c>
      <c r="S90" s="75" t="str">
        <f t="shared" si="147"/>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0"/>
        <v/>
      </c>
      <c r="AD90" s="49" t="str">
        <f t="shared" si="202"/>
        <v/>
      </c>
      <c r="AE90" s="49" t="str">
        <f t="shared" si="202"/>
        <v/>
      </c>
      <c r="AF90" s="49" t="str">
        <f t="shared" si="202"/>
        <v/>
      </c>
      <c r="AG90" s="49" t="str">
        <f t="shared" si="202"/>
        <v/>
      </c>
      <c r="AH90" s="49" t="str">
        <f t="shared" si="202"/>
        <v/>
      </c>
      <c r="AI90" s="49" t="str">
        <f t="shared" si="202"/>
        <v/>
      </c>
      <c r="AJ90" s="49" t="str">
        <f t="shared" si="202"/>
        <v/>
      </c>
      <c r="AK90" s="49" t="str">
        <f t="shared" si="202"/>
        <v/>
      </c>
      <c r="AL90" s="49" t="str">
        <f t="shared" si="202"/>
        <v/>
      </c>
      <c r="AM90" s="49" t="str">
        <f t="shared" si="202"/>
        <v/>
      </c>
      <c r="AN90" s="49" t="str">
        <f t="shared" si="202"/>
        <v/>
      </c>
      <c r="AO90" s="49" t="str">
        <f t="shared" si="202"/>
        <v/>
      </c>
      <c r="AP90" s="49" t="str">
        <f t="shared" si="202"/>
        <v/>
      </c>
      <c r="AQ90" s="49" t="str">
        <f t="shared" si="202"/>
        <v/>
      </c>
      <c r="AR90" s="49" t="str">
        <f t="shared" si="202"/>
        <v/>
      </c>
      <c r="AS90" s="49" t="str">
        <f t="shared" si="202"/>
        <v/>
      </c>
      <c r="AT90" s="49" t="str">
        <f t="shared" si="197"/>
        <v/>
      </c>
      <c r="AU90" s="49" t="str">
        <f t="shared" si="197"/>
        <v/>
      </c>
      <c r="AV90" s="49" t="str">
        <f t="shared" si="197"/>
        <v/>
      </c>
      <c r="AW90" s="49" t="str">
        <f t="shared" si="197"/>
        <v/>
      </c>
      <c r="AX90" s="49" t="str">
        <f t="shared" si="197"/>
        <v/>
      </c>
      <c r="AY90" s="49" t="str">
        <f t="shared" si="197"/>
        <v/>
      </c>
      <c r="AZ90" s="49" t="str">
        <f t="shared" si="197"/>
        <v/>
      </c>
      <c r="BA90" s="49" t="str">
        <f t="shared" si="197"/>
        <v/>
      </c>
      <c r="BB90" s="49" t="str">
        <f t="shared" si="197"/>
        <v/>
      </c>
      <c r="BC90" s="49" t="str">
        <f t="shared" si="197"/>
        <v/>
      </c>
      <c r="BD90" s="49" t="str">
        <f t="shared" si="197"/>
        <v/>
      </c>
      <c r="BE90" s="49" t="str">
        <f t="shared" si="197"/>
        <v/>
      </c>
      <c r="BF90" s="49" t="str">
        <f t="shared" si="197"/>
        <v/>
      </c>
      <c r="BG90" s="49" t="str">
        <f t="shared" si="197"/>
        <v/>
      </c>
      <c r="BH90" s="49" t="str">
        <f t="shared" si="197"/>
        <v/>
      </c>
      <c r="BI90" s="49" t="str">
        <f t="shared" si="198"/>
        <v/>
      </c>
      <c r="BJ90" s="49" t="str">
        <f t="shared" si="198"/>
        <v/>
      </c>
      <c r="BK90" s="49" t="str">
        <f t="shared" si="198"/>
        <v/>
      </c>
      <c r="BL90" s="49" t="str">
        <f t="shared" si="198"/>
        <v/>
      </c>
      <c r="BM90" s="49" t="str">
        <f t="shared" si="198"/>
        <v/>
      </c>
      <c r="BN90" s="49" t="str">
        <f t="shared" si="198"/>
        <v/>
      </c>
      <c r="BO90" s="49" t="str">
        <f t="shared" si="198"/>
        <v/>
      </c>
      <c r="BP90" s="49" t="str">
        <f t="shared" si="198"/>
        <v/>
      </c>
      <c r="BQ90" s="49" t="str">
        <f t="shared" si="198"/>
        <v/>
      </c>
      <c r="BR90" s="49" t="str">
        <f t="shared" si="198"/>
        <v/>
      </c>
      <c r="BS90" s="49" t="str">
        <f t="shared" si="198"/>
        <v/>
      </c>
      <c r="BT90" s="49" t="str">
        <f t="shared" si="198"/>
        <v/>
      </c>
      <c r="BU90" s="49" t="str">
        <f t="shared" si="198"/>
        <v/>
      </c>
      <c r="BV90" s="49" t="str">
        <f t="shared" si="198"/>
        <v/>
      </c>
      <c r="BW90" s="49" t="str">
        <f t="shared" si="198"/>
        <v/>
      </c>
      <c r="BX90" s="49" t="str">
        <f t="shared" si="198"/>
        <v/>
      </c>
      <c r="BY90" s="49" t="str">
        <f t="shared" si="193"/>
        <v/>
      </c>
      <c r="BZ90" s="49" t="str">
        <f t="shared" si="193"/>
        <v/>
      </c>
      <c r="CA90" s="49" t="str">
        <f t="shared" si="193"/>
        <v/>
      </c>
      <c r="CB90" s="49" t="str">
        <f t="shared" si="193"/>
        <v/>
      </c>
      <c r="CC90" s="49" t="str">
        <f t="shared" si="193"/>
        <v/>
      </c>
      <c r="CD90" s="49" t="str">
        <f t="shared" si="193"/>
        <v/>
      </c>
      <c r="CE90" s="49" t="str">
        <f t="shared" si="193"/>
        <v/>
      </c>
      <c r="CF90" s="49" t="str">
        <f t="shared" si="193"/>
        <v/>
      </c>
      <c r="CG90" s="49" t="str">
        <f t="shared" si="193"/>
        <v/>
      </c>
      <c r="CH90" s="49" t="str">
        <f t="shared" si="193"/>
        <v/>
      </c>
      <c r="CI90" s="49" t="str">
        <f t="shared" si="193"/>
        <v/>
      </c>
      <c r="CJ90" s="49" t="str">
        <f t="shared" si="193"/>
        <v/>
      </c>
      <c r="CK90" s="49" t="str">
        <f t="shared" si="193"/>
        <v/>
      </c>
      <c r="CL90" s="49" t="str">
        <f t="shared" si="193"/>
        <v/>
      </c>
      <c r="CM90" s="49" t="str">
        <f t="shared" si="193"/>
        <v/>
      </c>
      <c r="CN90" s="49" t="str">
        <f t="shared" si="199"/>
        <v/>
      </c>
      <c r="CO90" s="49" t="str">
        <f t="shared" si="199"/>
        <v/>
      </c>
      <c r="CP90" s="49" t="str">
        <f t="shared" si="199"/>
        <v/>
      </c>
      <c r="CQ90" s="49" t="str">
        <f t="shared" si="199"/>
        <v/>
      </c>
      <c r="CR90" s="49" t="str">
        <f t="shared" si="199"/>
        <v/>
      </c>
      <c r="CS90" s="49" t="str">
        <f t="shared" si="199"/>
        <v/>
      </c>
      <c r="CT90" s="49" t="str">
        <f t="shared" si="199"/>
        <v/>
      </c>
      <c r="CU90" s="49" t="str">
        <f t="shared" si="199"/>
        <v/>
      </c>
      <c r="CV90" s="49" t="str">
        <f t="shared" si="199"/>
        <v/>
      </c>
      <c r="CW90" s="49" t="str">
        <f t="shared" si="199"/>
        <v/>
      </c>
      <c r="CX90" s="49" t="str">
        <f t="shared" si="199"/>
        <v/>
      </c>
      <c r="CY90" s="49" t="str">
        <f t="shared" si="199"/>
        <v/>
      </c>
      <c r="CZ90" s="49" t="str">
        <f t="shared" si="199"/>
        <v/>
      </c>
      <c r="DA90" s="49" t="str">
        <f t="shared" si="199"/>
        <v/>
      </c>
      <c r="DB90" s="49" t="str">
        <f t="shared" si="199"/>
        <v/>
      </c>
      <c r="DC90" s="49" t="str">
        <f t="shared" si="199"/>
        <v/>
      </c>
      <c r="DD90" s="49" t="str">
        <f t="shared" si="194"/>
        <v/>
      </c>
      <c r="DE90" s="49" t="str">
        <f t="shared" si="194"/>
        <v/>
      </c>
      <c r="DF90" s="49" t="str">
        <f t="shared" si="194"/>
        <v/>
      </c>
      <c r="DG90" s="49" t="str">
        <f t="shared" si="194"/>
        <v/>
      </c>
      <c r="DH90" s="49" t="str">
        <f t="shared" si="194"/>
        <v/>
      </c>
      <c r="DI90" s="49" t="str">
        <f t="shared" si="194"/>
        <v/>
      </c>
      <c r="DJ90" s="49" t="str">
        <f t="shared" si="194"/>
        <v/>
      </c>
      <c r="DK90" s="49" t="str">
        <f t="shared" si="194"/>
        <v/>
      </c>
      <c r="DL90" s="49" t="str">
        <f t="shared" si="194"/>
        <v/>
      </c>
      <c r="DM90" s="49" t="str">
        <f t="shared" si="194"/>
        <v/>
      </c>
      <c r="DN90" s="49" t="str">
        <f t="shared" si="194"/>
        <v/>
      </c>
      <c r="DO90" s="49" t="str">
        <f t="shared" si="194"/>
        <v/>
      </c>
      <c r="DP90" s="49" t="str">
        <f t="shared" si="194"/>
        <v/>
      </c>
      <c r="DQ90" s="49" t="str">
        <f t="shared" si="194"/>
        <v/>
      </c>
      <c r="DR90" s="49" t="str">
        <f t="shared" si="194"/>
        <v/>
      </c>
      <c r="DS90" s="49" t="str">
        <f t="shared" si="200"/>
        <v/>
      </c>
      <c r="DT90" s="49" t="str">
        <f t="shared" si="200"/>
        <v/>
      </c>
      <c r="DU90" s="49" t="str">
        <f t="shared" si="200"/>
        <v/>
      </c>
      <c r="DV90" s="49" t="str">
        <f t="shared" si="200"/>
        <v/>
      </c>
      <c r="DW90" s="49" t="str">
        <f t="shared" si="200"/>
        <v/>
      </c>
      <c r="DX90" s="49" t="str">
        <f t="shared" si="200"/>
        <v/>
      </c>
      <c r="DY90" s="49" t="str">
        <f t="shared" si="200"/>
        <v/>
      </c>
      <c r="DZ90" s="183" t="str">
        <f t="shared" si="161"/>
        <v/>
      </c>
      <c r="EA90" s="49" t="str">
        <f t="shared" si="195"/>
        <v/>
      </c>
      <c r="EB90" s="49" t="str">
        <f t="shared" si="195"/>
        <v/>
      </c>
      <c r="EC90" s="49" t="str">
        <f t="shared" si="195"/>
        <v/>
      </c>
      <c r="ED90" s="49" t="str">
        <f t="shared" si="195"/>
        <v/>
      </c>
      <c r="EE90" s="49" t="str">
        <f t="shared" si="195"/>
        <v/>
      </c>
      <c r="EF90" s="49" t="str">
        <f t="shared" si="195"/>
        <v/>
      </c>
      <c r="EG90" s="49" t="str">
        <f t="shared" si="195"/>
        <v/>
      </c>
      <c r="EH90" s="49" t="str">
        <f t="shared" si="195"/>
        <v/>
      </c>
      <c r="EI90" s="49" t="str">
        <f t="shared" si="195"/>
        <v/>
      </c>
      <c r="EJ90" s="49" t="str">
        <f t="shared" si="195"/>
        <v/>
      </c>
      <c r="EK90" s="49" t="str">
        <f t="shared" si="195"/>
        <v/>
      </c>
      <c r="EL90" s="49" t="str">
        <f t="shared" si="195"/>
        <v/>
      </c>
      <c r="EM90" s="49" t="str">
        <f t="shared" si="195"/>
        <v/>
      </c>
      <c r="EN90" s="49" t="str">
        <f t="shared" si="195"/>
        <v/>
      </c>
      <c r="EO90" s="49" t="str">
        <f t="shared" si="195"/>
        <v/>
      </c>
      <c r="EP90" s="49" t="str">
        <f t="shared" si="162"/>
        <v/>
      </c>
      <c r="EQ90" s="49" t="str">
        <f t="shared" si="162"/>
        <v/>
      </c>
      <c r="ER90" s="49" t="str">
        <f t="shared" si="162"/>
        <v/>
      </c>
      <c r="ES90" s="49" t="str">
        <f t="shared" si="162"/>
        <v/>
      </c>
      <c r="ET90" s="49" t="str">
        <f t="shared" si="171"/>
        <v/>
      </c>
      <c r="EU90" s="49" t="str">
        <f t="shared" si="171"/>
        <v/>
      </c>
      <c r="EV90" s="49" t="str">
        <f t="shared" si="171"/>
        <v/>
      </c>
      <c r="EW90" s="49" t="str">
        <f t="shared" si="171"/>
        <v/>
      </c>
      <c r="EX90" s="49" t="str">
        <f t="shared" si="171"/>
        <v/>
      </c>
      <c r="EY90" s="49" t="str">
        <f t="shared" si="171"/>
        <v/>
      </c>
      <c r="EZ90" s="49" t="str">
        <f t="shared" si="171"/>
        <v/>
      </c>
      <c r="FA90" s="49" t="str">
        <f t="shared" si="171"/>
        <v/>
      </c>
      <c r="FB90" s="49" t="str">
        <f t="shared" si="171"/>
        <v/>
      </c>
      <c r="FC90" s="49" t="str">
        <f t="shared" si="171"/>
        <v/>
      </c>
      <c r="FD90" s="49" t="str">
        <f t="shared" si="171"/>
        <v/>
      </c>
      <c r="FE90" s="49" t="str">
        <f t="shared" si="171"/>
        <v/>
      </c>
      <c r="FF90" s="49" t="str">
        <f t="shared" si="171"/>
        <v/>
      </c>
      <c r="FG90" s="49" t="str">
        <f t="shared" si="171"/>
        <v/>
      </c>
      <c r="FH90" s="49" t="str">
        <f t="shared" si="171"/>
        <v/>
      </c>
      <c r="FI90" s="49" t="str">
        <f t="shared" si="171"/>
        <v/>
      </c>
      <c r="FJ90" s="49" t="str">
        <f t="shared" si="201"/>
        <v/>
      </c>
      <c r="FK90" s="49" t="str">
        <f t="shared" si="201"/>
        <v/>
      </c>
      <c r="FL90" s="49" t="str">
        <f t="shared" si="201"/>
        <v/>
      </c>
      <c r="FM90" s="49" t="str">
        <f t="shared" si="201"/>
        <v/>
      </c>
      <c r="FN90" s="49" t="str">
        <f t="shared" si="201"/>
        <v/>
      </c>
      <c r="FO90" s="49" t="str">
        <f t="shared" si="201"/>
        <v/>
      </c>
      <c r="FP90" s="49" t="str">
        <f t="shared" si="196"/>
        <v/>
      </c>
      <c r="FQ90" s="49" t="str">
        <f t="shared" si="196"/>
        <v/>
      </c>
      <c r="FR90" s="49" t="str">
        <f t="shared" si="196"/>
        <v/>
      </c>
      <c r="FS90" s="49" t="str">
        <f t="shared" si="196"/>
        <v/>
      </c>
      <c r="FT90" s="49" t="str">
        <f t="shared" si="196"/>
        <v/>
      </c>
      <c r="FU90" s="49" t="str">
        <f t="shared" si="172"/>
        <v/>
      </c>
      <c r="FV90" s="49" t="str">
        <f t="shared" si="148"/>
        <v/>
      </c>
      <c r="FW90" s="49" t="str">
        <f t="shared" si="148"/>
        <v/>
      </c>
      <c r="FX90" s="49" t="str">
        <f t="shared" si="148"/>
        <v/>
      </c>
      <c r="FY90" s="49" t="str">
        <f t="shared" si="148"/>
        <v/>
      </c>
      <c r="FZ90" s="49" t="str">
        <f t="shared" si="148"/>
        <v/>
      </c>
      <c r="GA90" s="49" t="str">
        <f t="shared" si="148"/>
        <v/>
      </c>
      <c r="GB90" s="49" t="str">
        <f t="shared" si="148"/>
        <v/>
      </c>
      <c r="GC90" s="49" t="str">
        <f t="shared" si="148"/>
        <v/>
      </c>
      <c r="GD90" s="49" t="str">
        <f t="shared" si="148"/>
        <v/>
      </c>
      <c r="GE90" s="49" t="str">
        <f t="shared" si="148"/>
        <v/>
      </c>
      <c r="GF90" s="49" t="str">
        <f t="shared" si="148"/>
        <v/>
      </c>
      <c r="GG90" s="49" t="str">
        <f t="shared" si="148"/>
        <v/>
      </c>
      <c r="GH90" s="49" t="str">
        <f t="shared" si="148"/>
        <v/>
      </c>
      <c r="GI90" s="49" t="str">
        <f t="shared" si="148"/>
        <v/>
      </c>
      <c r="GJ90" s="49" t="str">
        <f t="shared" si="148"/>
        <v/>
      </c>
      <c r="GK90" s="49" t="str">
        <f t="shared" si="148"/>
        <v/>
      </c>
      <c r="GL90" s="49" t="str">
        <f t="shared" si="184"/>
        <v/>
      </c>
      <c r="GM90" s="49" t="str">
        <f t="shared" si="184"/>
        <v/>
      </c>
      <c r="GN90" s="49" t="str">
        <f t="shared" si="176"/>
        <v/>
      </c>
      <c r="GO90" s="49" t="str">
        <f t="shared" si="176"/>
        <v/>
      </c>
      <c r="GP90" s="49" t="str">
        <f t="shared" si="176"/>
        <v/>
      </c>
      <c r="GQ90" s="49" t="str">
        <f t="shared" si="176"/>
        <v/>
      </c>
      <c r="GR90" s="49" t="str">
        <f t="shared" si="176"/>
        <v/>
      </c>
      <c r="GS90" s="49" t="str">
        <f t="shared" si="176"/>
        <v/>
      </c>
      <c r="GT90" s="49" t="str">
        <f t="shared" si="176"/>
        <v/>
      </c>
      <c r="GU90" s="49" t="str">
        <f t="shared" si="176"/>
        <v/>
      </c>
      <c r="GV90" s="49" t="str">
        <f t="shared" si="176"/>
        <v/>
      </c>
      <c r="GW90" s="49" t="str">
        <f t="shared" si="176"/>
        <v/>
      </c>
      <c r="GX90" s="49" t="str">
        <f t="shared" si="176"/>
        <v/>
      </c>
      <c r="GY90" s="49" t="str">
        <f t="shared" si="176"/>
        <v/>
      </c>
      <c r="GZ90" s="49" t="str">
        <f t="shared" si="176"/>
        <v/>
      </c>
      <c r="HA90" s="49" t="str">
        <f t="shared" si="176"/>
        <v/>
      </c>
      <c r="HB90" s="49" t="str">
        <f t="shared" si="176"/>
        <v/>
      </c>
      <c r="HC90" s="49" t="str">
        <f t="shared" si="176"/>
        <v/>
      </c>
      <c r="HD90" s="49" t="str">
        <f t="shared" si="177"/>
        <v/>
      </c>
      <c r="HE90" s="49" t="str">
        <f t="shared" si="177"/>
        <v/>
      </c>
      <c r="HF90" s="49" t="str">
        <f t="shared" si="177"/>
        <v/>
      </c>
      <c r="HG90" s="49" t="str">
        <f t="shared" si="177"/>
        <v/>
      </c>
      <c r="HH90" s="49" t="str">
        <f t="shared" si="177"/>
        <v/>
      </c>
      <c r="HI90" s="49" t="str">
        <f t="shared" si="137"/>
        <v/>
      </c>
      <c r="HJ90" s="49" t="str">
        <f t="shared" si="137"/>
        <v/>
      </c>
      <c r="HK90" s="49" t="str">
        <f t="shared" si="137"/>
        <v/>
      </c>
      <c r="HL90" s="49" t="str">
        <f t="shared" si="137"/>
        <v/>
      </c>
      <c r="HM90" s="49" t="str">
        <f t="shared" si="107"/>
        <v/>
      </c>
      <c r="HN90" s="49" t="str">
        <f t="shared" si="107"/>
        <v/>
      </c>
      <c r="HO90" s="49" t="str">
        <f t="shared" si="107"/>
        <v/>
      </c>
      <c r="HP90" s="49" t="str">
        <f t="shared" si="75"/>
        <v/>
      </c>
      <c r="HQ90" s="49" t="str">
        <f t="shared" si="75"/>
        <v/>
      </c>
      <c r="HR90" s="49" t="str">
        <f t="shared" si="75"/>
        <v/>
      </c>
      <c r="HS90" s="49" t="str">
        <f t="shared" si="75"/>
        <v/>
      </c>
      <c r="HT90" s="49" t="str">
        <f t="shared" si="75"/>
        <v/>
      </c>
      <c r="HU90" s="49" t="str">
        <f t="shared" si="75"/>
        <v/>
      </c>
      <c r="HV90" s="49" t="str">
        <f t="shared" si="138"/>
        <v/>
      </c>
      <c r="HW90" s="169" t="e">
        <f t="shared" si="175"/>
        <v>#N/A</v>
      </c>
      <c r="HX90" s="169" t="e">
        <f t="shared" si="175"/>
        <v>#N/A</v>
      </c>
      <c r="HY90" s="169" t="e">
        <f t="shared" si="175"/>
        <v>#N/A</v>
      </c>
      <c r="HZ90" s="169" t="e">
        <f t="shared" si="175"/>
        <v>#N/A</v>
      </c>
      <c r="IA90" s="169" t="e">
        <f t="shared" si="174"/>
        <v>#N/A</v>
      </c>
      <c r="IB90" s="169" t="e">
        <f t="shared" si="174"/>
        <v>#N/A</v>
      </c>
      <c r="IC90" s="169" t="e">
        <f t="shared" si="174"/>
        <v>#N/A</v>
      </c>
      <c r="ID90" s="169" t="e">
        <f t="shared" si="174"/>
        <v>#N/A</v>
      </c>
      <c r="IE90" s="169" t="e">
        <f t="shared" si="174"/>
        <v>#N/A</v>
      </c>
      <c r="IF90" s="169" t="e">
        <f t="shared" si="174"/>
        <v>#N/A</v>
      </c>
      <c r="IG90" s="169" t="e">
        <f t="shared" si="174"/>
        <v>#N/A</v>
      </c>
      <c r="IH90" s="169" t="e">
        <f t="shared" si="174"/>
        <v>#N/A</v>
      </c>
      <c r="II90" s="169" t="e">
        <f t="shared" si="174"/>
        <v>#N/A</v>
      </c>
      <c r="IJ90" s="169" t="e">
        <f t="shared" si="174"/>
        <v>#N/A</v>
      </c>
      <c r="IK90" s="169" t="e">
        <f t="shared" si="174"/>
        <v>#N/A</v>
      </c>
      <c r="IL90" s="169" t="e">
        <f t="shared" si="174"/>
        <v>#N/A</v>
      </c>
      <c r="IM90" s="169" t="e">
        <f t="shared" si="174"/>
        <v>#N/A</v>
      </c>
      <c r="IN90" s="169" t="e">
        <f t="shared" si="174"/>
        <v>#N/A</v>
      </c>
      <c r="IO90" s="169" t="e">
        <f t="shared" si="174"/>
        <v>#N/A</v>
      </c>
      <c r="IP90" s="169" t="e">
        <f t="shared" si="178"/>
        <v>#N/A</v>
      </c>
      <c r="IQ90" s="169" t="e">
        <f t="shared" si="178"/>
        <v>#N/A</v>
      </c>
      <c r="IR90" s="169" t="e">
        <f t="shared" si="178"/>
        <v>#N/A</v>
      </c>
      <c r="IS90" s="169" t="e">
        <f t="shared" si="178"/>
        <v>#N/A</v>
      </c>
      <c r="IT90" s="169" t="e">
        <f t="shared" si="178"/>
        <v>#N/A</v>
      </c>
      <c r="IU90" s="169" t="e">
        <f t="shared" si="178"/>
        <v>#N/A</v>
      </c>
      <c r="IV90" s="169" t="e">
        <f t="shared" si="178"/>
        <v>#N/A</v>
      </c>
      <c r="IW90" s="169" t="e">
        <f t="shared" si="178"/>
        <v>#N/A</v>
      </c>
      <c r="IX90" s="169" t="e">
        <f t="shared" si="178"/>
        <v>#N/A</v>
      </c>
      <c r="IY90" s="169" t="e">
        <f t="shared" si="178"/>
        <v>#N/A</v>
      </c>
      <c r="IZ90" s="169" t="e">
        <f t="shared" si="178"/>
        <v>#N/A</v>
      </c>
      <c r="JA90" s="169" t="e">
        <f t="shared" si="178"/>
        <v>#N/A</v>
      </c>
      <c r="JB90" s="169" t="e">
        <f t="shared" si="178"/>
        <v>#N/A</v>
      </c>
      <c r="JC90" s="169" t="e">
        <f t="shared" si="178"/>
        <v>#N/A</v>
      </c>
      <c r="JD90" s="169" t="e">
        <f t="shared" si="178"/>
        <v>#N/A</v>
      </c>
      <c r="JE90" s="169" t="e">
        <f t="shared" si="185"/>
        <v>#N/A</v>
      </c>
      <c r="JF90" s="169" t="e">
        <f t="shared" si="185"/>
        <v>#N/A</v>
      </c>
      <c r="JG90" s="169" t="e">
        <f t="shared" si="185"/>
        <v>#N/A</v>
      </c>
      <c r="JH90" s="169" t="e">
        <f t="shared" si="185"/>
        <v>#N/A</v>
      </c>
      <c r="JI90" s="169" t="e">
        <f t="shared" si="185"/>
        <v>#N/A</v>
      </c>
      <c r="JJ90" s="169" t="e">
        <f t="shared" si="185"/>
        <v>#N/A</v>
      </c>
      <c r="JK90" s="169" t="e">
        <f t="shared" si="185"/>
        <v>#N/A</v>
      </c>
      <c r="JL90" s="169" t="e">
        <f t="shared" si="185"/>
        <v>#N/A</v>
      </c>
      <c r="JM90" s="169" t="e">
        <f t="shared" si="185"/>
        <v>#N/A</v>
      </c>
      <c r="JN90" s="169" t="e">
        <f t="shared" si="185"/>
        <v>#N/A</v>
      </c>
      <c r="JO90" s="169" t="e">
        <f t="shared" si="185"/>
        <v>#N/A</v>
      </c>
      <c r="JP90" s="169" t="e">
        <f t="shared" si="185"/>
        <v>#N/A</v>
      </c>
      <c r="JQ90" s="169" t="e">
        <f t="shared" si="185"/>
        <v>#N/A</v>
      </c>
      <c r="JR90" s="169" t="e">
        <f t="shared" si="185"/>
        <v>#N/A</v>
      </c>
      <c r="JS90" s="169" t="e">
        <f t="shared" si="185"/>
        <v>#N/A</v>
      </c>
      <c r="JT90" s="169" t="e">
        <f t="shared" si="179"/>
        <v>#N/A</v>
      </c>
      <c r="JU90" s="169" t="e">
        <f t="shared" si="179"/>
        <v>#N/A</v>
      </c>
      <c r="JV90" s="169" t="e">
        <f t="shared" si="179"/>
        <v>#N/A</v>
      </c>
      <c r="JW90" s="169" t="e">
        <f t="shared" si="179"/>
        <v>#N/A</v>
      </c>
      <c r="JX90" s="169" t="e">
        <f t="shared" si="179"/>
        <v>#N/A</v>
      </c>
      <c r="JY90" s="169" t="e">
        <f t="shared" si="179"/>
        <v>#N/A</v>
      </c>
      <c r="JZ90" s="169" t="e">
        <f t="shared" si="179"/>
        <v>#N/A</v>
      </c>
      <c r="KA90" s="169" t="e">
        <f t="shared" si="179"/>
        <v>#N/A</v>
      </c>
      <c r="KB90" s="169" t="e">
        <f t="shared" si="179"/>
        <v>#N/A</v>
      </c>
      <c r="KC90" s="169" t="e">
        <f t="shared" si="179"/>
        <v>#N/A</v>
      </c>
      <c r="KD90" s="169" t="e">
        <f t="shared" si="179"/>
        <v>#N/A</v>
      </c>
      <c r="KE90" s="169" t="e">
        <f t="shared" si="179"/>
        <v>#N/A</v>
      </c>
      <c r="KF90" s="169" t="e">
        <f t="shared" si="179"/>
        <v>#N/A</v>
      </c>
      <c r="KG90" s="169" t="e">
        <f t="shared" si="179"/>
        <v>#N/A</v>
      </c>
      <c r="KH90" s="169" t="e">
        <f t="shared" si="179"/>
        <v>#N/A</v>
      </c>
      <c r="KI90" s="169" t="e">
        <f t="shared" si="179"/>
        <v>#N/A</v>
      </c>
      <c r="KJ90" s="169" t="e">
        <f t="shared" si="186"/>
        <v>#N/A</v>
      </c>
      <c r="KK90" s="169" t="e">
        <f t="shared" si="186"/>
        <v>#N/A</v>
      </c>
      <c r="KL90" s="169" t="e">
        <f t="shared" si="186"/>
        <v>#N/A</v>
      </c>
      <c r="KM90" s="169" t="e">
        <f t="shared" si="186"/>
        <v>#N/A</v>
      </c>
      <c r="KN90" s="169" t="e">
        <f t="shared" si="186"/>
        <v>#N/A</v>
      </c>
      <c r="KO90" s="169" t="e">
        <f t="shared" si="186"/>
        <v>#N/A</v>
      </c>
      <c r="KP90" s="169" t="e">
        <f t="shared" si="186"/>
        <v>#N/A</v>
      </c>
      <c r="KQ90" s="169" t="e">
        <f t="shared" si="186"/>
        <v>#N/A</v>
      </c>
      <c r="KR90" s="169" t="e">
        <f t="shared" si="186"/>
        <v>#N/A</v>
      </c>
      <c r="KS90" s="169" t="e">
        <f t="shared" si="186"/>
        <v>#N/A</v>
      </c>
      <c r="KT90" s="169" t="e">
        <f t="shared" si="186"/>
        <v>#N/A</v>
      </c>
      <c r="KU90" s="169" t="e">
        <f t="shared" si="186"/>
        <v>#N/A</v>
      </c>
      <c r="KV90" s="169" t="e">
        <f t="shared" si="186"/>
        <v>#N/A</v>
      </c>
      <c r="KW90" s="169" t="e">
        <f t="shared" si="186"/>
        <v>#N/A</v>
      </c>
      <c r="KX90" s="169" t="e">
        <f t="shared" si="186"/>
        <v>#N/A</v>
      </c>
      <c r="KY90" s="169" t="e">
        <f t="shared" si="186"/>
        <v>#N/A</v>
      </c>
      <c r="KZ90" s="169" t="e">
        <f t="shared" si="180"/>
        <v>#N/A</v>
      </c>
      <c r="LA90" s="169" t="e">
        <f t="shared" si="180"/>
        <v>#N/A</v>
      </c>
      <c r="LB90" s="169" t="e">
        <f t="shared" si="180"/>
        <v>#N/A</v>
      </c>
      <c r="LC90" s="169" t="e">
        <f t="shared" si="180"/>
        <v>#N/A</v>
      </c>
      <c r="LD90" s="169" t="e">
        <f t="shared" si="180"/>
        <v>#N/A</v>
      </c>
      <c r="LE90" s="169" t="e">
        <f t="shared" si="180"/>
        <v>#N/A</v>
      </c>
      <c r="LF90" s="169" t="e">
        <f t="shared" si="180"/>
        <v>#N/A</v>
      </c>
      <c r="LG90" s="169" t="e">
        <f t="shared" si="180"/>
        <v>#N/A</v>
      </c>
      <c r="LH90" s="169" t="e">
        <f t="shared" si="180"/>
        <v>#N/A</v>
      </c>
      <c r="LI90" s="169" t="e">
        <f t="shared" si="180"/>
        <v>#N/A</v>
      </c>
      <c r="LJ90" s="169" t="e">
        <f t="shared" si="180"/>
        <v>#N/A</v>
      </c>
      <c r="LK90" s="169" t="e">
        <f t="shared" si="180"/>
        <v>#N/A</v>
      </c>
      <c r="LL90" s="169" t="e">
        <f t="shared" si="180"/>
        <v>#N/A</v>
      </c>
      <c r="LM90" s="169" t="e">
        <f t="shared" si="180"/>
        <v>#N/A</v>
      </c>
      <c r="LN90" s="169" t="e">
        <f t="shared" si="180"/>
        <v>#N/A</v>
      </c>
      <c r="LO90" s="169" t="e">
        <f t="shared" si="187"/>
        <v>#N/A</v>
      </c>
      <c r="LP90" s="169" t="e">
        <f t="shared" si="187"/>
        <v>#N/A</v>
      </c>
      <c r="LQ90" s="169" t="e">
        <f t="shared" si="188"/>
        <v>#N/A</v>
      </c>
      <c r="LR90" s="169" t="e">
        <f t="shared" si="188"/>
        <v>#N/A</v>
      </c>
      <c r="LS90" s="169" t="e">
        <f t="shared" si="188"/>
        <v>#N/A</v>
      </c>
      <c r="LT90" s="169" t="e">
        <f t="shared" si="188"/>
        <v>#N/A</v>
      </c>
      <c r="LU90" s="169" t="e">
        <f t="shared" si="188"/>
        <v>#N/A</v>
      </c>
      <c r="LV90" s="169" t="e">
        <f t="shared" si="188"/>
        <v>#N/A</v>
      </c>
      <c r="LW90" s="169" t="e">
        <f t="shared" si="188"/>
        <v>#N/A</v>
      </c>
      <c r="LX90" s="169" t="e">
        <f t="shared" si="188"/>
        <v>#N/A</v>
      </c>
      <c r="LY90" s="169" t="e">
        <f t="shared" si="188"/>
        <v>#N/A</v>
      </c>
      <c r="LZ90" s="169" t="e">
        <f t="shared" si="188"/>
        <v>#N/A</v>
      </c>
      <c r="MA90" s="169" t="e">
        <f t="shared" si="188"/>
        <v>#N/A</v>
      </c>
      <c r="MB90" s="169" t="e">
        <f t="shared" si="188"/>
        <v>#N/A</v>
      </c>
      <c r="MC90" s="169" t="e">
        <f t="shared" si="188"/>
        <v>#N/A</v>
      </c>
      <c r="MD90" s="169" t="e">
        <f t="shared" si="188"/>
        <v>#N/A</v>
      </c>
      <c r="ME90" s="169" t="e">
        <f t="shared" si="188"/>
        <v>#N/A</v>
      </c>
      <c r="MF90" s="169" t="e">
        <f t="shared" si="181"/>
        <v>#N/A</v>
      </c>
      <c r="MG90" s="169" t="e">
        <f t="shared" si="181"/>
        <v>#N/A</v>
      </c>
      <c r="MH90" s="169" t="e">
        <f t="shared" si="181"/>
        <v>#N/A</v>
      </c>
      <c r="MI90" s="169" t="e">
        <f t="shared" si="181"/>
        <v>#N/A</v>
      </c>
      <c r="MJ90" s="169" t="e">
        <f t="shared" si="181"/>
        <v>#N/A</v>
      </c>
      <c r="MK90" s="169" t="e">
        <f t="shared" si="181"/>
        <v>#N/A</v>
      </c>
      <c r="ML90" s="169" t="e">
        <f t="shared" si="181"/>
        <v>#N/A</v>
      </c>
      <c r="MM90" s="169" t="e">
        <f t="shared" si="181"/>
        <v>#N/A</v>
      </c>
      <c r="MN90" s="169" t="e">
        <f t="shared" si="181"/>
        <v>#N/A</v>
      </c>
      <c r="MO90" s="169" t="e">
        <f t="shared" si="181"/>
        <v>#N/A</v>
      </c>
      <c r="MP90" s="169" t="e">
        <f t="shared" si="181"/>
        <v>#N/A</v>
      </c>
      <c r="MQ90" s="169" t="e">
        <f t="shared" si="181"/>
        <v>#N/A</v>
      </c>
      <c r="MR90" s="169" t="e">
        <f t="shared" si="181"/>
        <v>#N/A</v>
      </c>
      <c r="MS90" s="169" t="e">
        <f t="shared" si="181"/>
        <v>#N/A</v>
      </c>
      <c r="MT90" s="169" t="e">
        <f t="shared" si="181"/>
        <v>#N/A</v>
      </c>
      <c r="MU90" s="169" t="e">
        <f t="shared" si="181"/>
        <v>#N/A</v>
      </c>
      <c r="MV90" s="169" t="e">
        <f t="shared" si="189"/>
        <v>#N/A</v>
      </c>
      <c r="MW90" s="169" t="e">
        <f t="shared" si="189"/>
        <v>#N/A</v>
      </c>
      <c r="MX90" s="169" t="e">
        <f t="shared" si="189"/>
        <v>#N/A</v>
      </c>
      <c r="MY90" s="169" t="e">
        <f t="shared" si="189"/>
        <v>#N/A</v>
      </c>
      <c r="MZ90" s="169" t="e">
        <f t="shared" si="189"/>
        <v>#N/A</v>
      </c>
      <c r="NA90" s="169" t="e">
        <f t="shared" si="189"/>
        <v>#N/A</v>
      </c>
      <c r="NB90" s="169" t="e">
        <f t="shared" si="189"/>
        <v>#N/A</v>
      </c>
      <c r="NC90" s="169" t="e">
        <f t="shared" si="189"/>
        <v>#N/A</v>
      </c>
      <c r="ND90" s="169" t="e">
        <f t="shared" si="189"/>
        <v>#N/A</v>
      </c>
      <c r="NE90" s="169" t="e">
        <f t="shared" si="189"/>
        <v>#N/A</v>
      </c>
      <c r="NF90" s="169" t="e">
        <f t="shared" si="189"/>
        <v>#N/A</v>
      </c>
      <c r="NG90" s="169" t="e">
        <f t="shared" si="189"/>
        <v>#N/A</v>
      </c>
      <c r="NH90" s="169" t="e">
        <f t="shared" si="189"/>
        <v>#N/A</v>
      </c>
      <c r="NI90" s="169" t="e">
        <f t="shared" si="189"/>
        <v>#N/A</v>
      </c>
      <c r="NJ90" s="169" t="e">
        <f t="shared" si="189"/>
        <v>#N/A</v>
      </c>
      <c r="NK90" s="169" t="e">
        <f t="shared" si="189"/>
        <v>#N/A</v>
      </c>
      <c r="NL90" s="169" t="e">
        <f t="shared" si="182"/>
        <v>#N/A</v>
      </c>
      <c r="NM90" s="169" t="e">
        <f t="shared" si="182"/>
        <v>#N/A</v>
      </c>
      <c r="NN90" s="169" t="e">
        <f t="shared" si="182"/>
        <v>#N/A</v>
      </c>
      <c r="NO90" s="169" t="e">
        <f t="shared" si="182"/>
        <v>#N/A</v>
      </c>
      <c r="NP90" s="169" t="e">
        <f t="shared" si="182"/>
        <v>#N/A</v>
      </c>
      <c r="NQ90" s="169" t="e">
        <f t="shared" si="182"/>
        <v>#N/A</v>
      </c>
      <c r="NR90" s="169" t="e">
        <f t="shared" si="182"/>
        <v>#N/A</v>
      </c>
      <c r="NS90" s="169" t="e">
        <f t="shared" si="182"/>
        <v>#N/A</v>
      </c>
      <c r="NT90" s="169" t="e">
        <f t="shared" si="182"/>
        <v>#N/A</v>
      </c>
      <c r="NU90" s="169" t="e">
        <f t="shared" si="182"/>
        <v>#N/A</v>
      </c>
      <c r="NV90" s="169" t="e">
        <f t="shared" si="182"/>
        <v>#N/A</v>
      </c>
      <c r="NW90" s="169" t="e">
        <f t="shared" si="182"/>
        <v>#N/A</v>
      </c>
      <c r="NX90" s="169" t="e">
        <f t="shared" si="182"/>
        <v>#N/A</v>
      </c>
      <c r="NY90" s="169" t="e">
        <f t="shared" si="182"/>
        <v>#N/A</v>
      </c>
      <c r="NZ90" s="169" t="e">
        <f t="shared" si="182"/>
        <v>#N/A</v>
      </c>
      <c r="OA90" s="169" t="e">
        <f t="shared" si="190"/>
        <v>#N/A</v>
      </c>
      <c r="OB90" s="169" t="e">
        <f t="shared" si="190"/>
        <v>#N/A</v>
      </c>
      <c r="OC90" s="169" t="e">
        <f t="shared" si="191"/>
        <v>#N/A</v>
      </c>
      <c r="OD90" s="169" t="e">
        <f t="shared" si="191"/>
        <v>#N/A</v>
      </c>
      <c r="OE90" s="169" t="e">
        <f t="shared" si="191"/>
        <v>#N/A</v>
      </c>
      <c r="OF90" s="169" t="e">
        <f t="shared" si="191"/>
        <v>#N/A</v>
      </c>
      <c r="OG90" s="169" t="e">
        <f t="shared" si="191"/>
        <v>#N/A</v>
      </c>
      <c r="OH90" s="169" t="e">
        <f t="shared" si="191"/>
        <v>#N/A</v>
      </c>
      <c r="OI90" s="169" t="e">
        <f t="shared" si="191"/>
        <v>#N/A</v>
      </c>
      <c r="OJ90" s="169" t="e">
        <f t="shared" si="191"/>
        <v>#N/A</v>
      </c>
      <c r="OK90" s="169" t="e">
        <f t="shared" si="191"/>
        <v>#N/A</v>
      </c>
      <c r="OL90" s="169" t="e">
        <f t="shared" si="191"/>
        <v>#N/A</v>
      </c>
      <c r="OM90" s="169" t="e">
        <f t="shared" si="191"/>
        <v>#N/A</v>
      </c>
      <c r="ON90" s="169" t="e">
        <f t="shared" si="191"/>
        <v>#N/A</v>
      </c>
      <c r="OO90" s="169" t="e">
        <f t="shared" si="191"/>
        <v>#N/A</v>
      </c>
      <c r="OP90" s="169" t="e">
        <f t="shared" si="191"/>
        <v>#N/A</v>
      </c>
      <c r="OQ90" s="169" t="e">
        <f t="shared" si="191"/>
        <v>#N/A</v>
      </c>
      <c r="OR90" s="169" t="e">
        <f t="shared" si="183"/>
        <v>#N/A</v>
      </c>
      <c r="OS90" s="169" t="e">
        <f t="shared" si="183"/>
        <v>#N/A</v>
      </c>
      <c r="OT90" s="169" t="e">
        <f t="shared" si="183"/>
        <v>#N/A</v>
      </c>
      <c r="OU90" s="169" t="e">
        <f t="shared" si="183"/>
        <v>#N/A</v>
      </c>
      <c r="OV90" s="169" t="e">
        <f t="shared" si="183"/>
        <v>#N/A</v>
      </c>
      <c r="OW90" s="169" t="e">
        <f t="shared" si="183"/>
        <v>#N/A</v>
      </c>
      <c r="OX90" s="169" t="e">
        <f t="shared" si="183"/>
        <v>#N/A</v>
      </c>
      <c r="OY90" s="169" t="e">
        <f t="shared" si="183"/>
        <v>#N/A</v>
      </c>
      <c r="OZ90" s="169" t="e">
        <f t="shared" si="183"/>
        <v>#N/A</v>
      </c>
      <c r="PA90" s="169" t="e">
        <f t="shared" si="183"/>
        <v>#N/A</v>
      </c>
      <c r="PB90" s="169" t="e">
        <f t="shared" si="183"/>
        <v>#N/A</v>
      </c>
      <c r="PC90" s="169" t="e">
        <f t="shared" si="183"/>
        <v>#N/A</v>
      </c>
      <c r="PD90" s="169" t="e">
        <f t="shared" si="183"/>
        <v>#N/A</v>
      </c>
      <c r="PE90" s="169" t="e">
        <f t="shared" si="183"/>
        <v>#N/A</v>
      </c>
      <c r="PF90" s="169" t="e">
        <f t="shared" si="183"/>
        <v>#N/A</v>
      </c>
      <c r="PG90" s="169" t="e">
        <f t="shared" si="183"/>
        <v>#N/A</v>
      </c>
      <c r="PH90" s="169" t="e">
        <f t="shared" si="192"/>
        <v>#N/A</v>
      </c>
      <c r="PI90" s="169" t="e">
        <f t="shared" si="192"/>
        <v>#N/A</v>
      </c>
      <c r="PJ90" s="169" t="e">
        <f t="shared" si="192"/>
        <v>#N/A</v>
      </c>
      <c r="PK90" s="169" t="e">
        <f t="shared" si="192"/>
        <v>#N/A</v>
      </c>
      <c r="PL90" s="169" t="e">
        <f t="shared" si="192"/>
        <v>#N/A</v>
      </c>
      <c r="PM90" s="169" t="e">
        <f t="shared" si="192"/>
        <v>#N/A</v>
      </c>
      <c r="PN90" s="169" t="e">
        <f t="shared" si="192"/>
        <v>#N/A</v>
      </c>
      <c r="PO90" s="169" t="e">
        <f t="shared" si="192"/>
        <v>#N/A</v>
      </c>
    </row>
    <row r="91" spans="1:431" hidden="1" x14ac:dyDescent="0.75">
      <c r="A91" s="390"/>
      <c r="B91" s="396" t="str">
        <f>IF($R91="","",ROUND(_xlfn.NORM.INV(ABS(VLOOKUP($T$1,VLookups!$A$43:$B$44,2,FALSE)-B$2),$N91,$R91),0))</f>
        <v/>
      </c>
      <c r="C91" s="403" t="str">
        <f>IF(OR(D90="",B91=""),"",WORKDAY(C90,B90,$B$109:$B$148))</f>
        <v/>
      </c>
      <c r="D91" s="404" t="str">
        <f>IFERROR(IF(B91="","",WORKDAY(C91,B91-1,$B$109:$B$148)),"")</f>
        <v/>
      </c>
      <c r="E91" s="109"/>
      <c r="F91" s="117"/>
      <c r="G91" s="122" t="str">
        <f t="shared" si="157"/>
        <v/>
      </c>
      <c r="H91" s="95"/>
      <c r="I91" s="122" t="str">
        <f t="shared" si="158"/>
        <v/>
      </c>
      <c r="J91" s="117"/>
      <c r="K91" s="110"/>
      <c r="L91" s="124" t="str">
        <f t="shared" si="145"/>
        <v/>
      </c>
      <c r="M91" s="124" t="str">
        <f t="shared" si="146"/>
        <v/>
      </c>
      <c r="N91" s="73" t="str">
        <f t="shared" si="159"/>
        <v/>
      </c>
      <c r="O91" s="23"/>
      <c r="P91" s="57"/>
      <c r="Q91" s="280"/>
      <c r="R91" s="74" t="str">
        <f>IF(AND(G91&gt;0,H91&gt;0,I91&gt;0),IF(ISBLANK(Q91),IF(ISBLANK(O91),"",(I91-G91)*VLOOKUP(O91,VLookups!$A$4:$B$13,2,FALSE)),Q91),"")</f>
        <v/>
      </c>
      <c r="S91" s="75" t="str">
        <f t="shared" si="147"/>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0"/>
        <v/>
      </c>
      <c r="AD91" s="49" t="str">
        <f t="shared" si="202"/>
        <v/>
      </c>
      <c r="AE91" s="49" t="str">
        <f t="shared" si="202"/>
        <v/>
      </c>
      <c r="AF91" s="49" t="str">
        <f t="shared" si="202"/>
        <v/>
      </c>
      <c r="AG91" s="49" t="str">
        <f t="shared" si="202"/>
        <v/>
      </c>
      <c r="AH91" s="49" t="str">
        <f t="shared" si="202"/>
        <v/>
      </c>
      <c r="AI91" s="49" t="str">
        <f t="shared" si="202"/>
        <v/>
      </c>
      <c r="AJ91" s="49" t="str">
        <f t="shared" si="202"/>
        <v/>
      </c>
      <c r="AK91" s="49" t="str">
        <f t="shared" si="202"/>
        <v/>
      </c>
      <c r="AL91" s="49" t="str">
        <f t="shared" si="202"/>
        <v/>
      </c>
      <c r="AM91" s="49" t="str">
        <f t="shared" si="202"/>
        <v/>
      </c>
      <c r="AN91" s="49" t="str">
        <f t="shared" si="202"/>
        <v/>
      </c>
      <c r="AO91" s="49" t="str">
        <f t="shared" si="202"/>
        <v/>
      </c>
      <c r="AP91" s="49" t="str">
        <f t="shared" si="202"/>
        <v/>
      </c>
      <c r="AQ91" s="49" t="str">
        <f t="shared" si="202"/>
        <v/>
      </c>
      <c r="AR91" s="49" t="str">
        <f t="shared" si="202"/>
        <v/>
      </c>
      <c r="AS91" s="49" t="str">
        <f t="shared" si="202"/>
        <v/>
      </c>
      <c r="AT91" s="49" t="str">
        <f t="shared" si="197"/>
        <v/>
      </c>
      <c r="AU91" s="49" t="str">
        <f t="shared" si="197"/>
        <v/>
      </c>
      <c r="AV91" s="49" t="str">
        <f t="shared" si="197"/>
        <v/>
      </c>
      <c r="AW91" s="49" t="str">
        <f t="shared" si="197"/>
        <v/>
      </c>
      <c r="AX91" s="49" t="str">
        <f t="shared" si="197"/>
        <v/>
      </c>
      <c r="AY91" s="49" t="str">
        <f t="shared" si="197"/>
        <v/>
      </c>
      <c r="AZ91" s="49" t="str">
        <f t="shared" si="197"/>
        <v/>
      </c>
      <c r="BA91" s="49" t="str">
        <f t="shared" si="197"/>
        <v/>
      </c>
      <c r="BB91" s="49" t="str">
        <f t="shared" si="197"/>
        <v/>
      </c>
      <c r="BC91" s="49" t="str">
        <f t="shared" si="197"/>
        <v/>
      </c>
      <c r="BD91" s="49" t="str">
        <f t="shared" si="197"/>
        <v/>
      </c>
      <c r="BE91" s="49" t="str">
        <f t="shared" si="197"/>
        <v/>
      </c>
      <c r="BF91" s="49" t="str">
        <f t="shared" si="197"/>
        <v/>
      </c>
      <c r="BG91" s="49" t="str">
        <f t="shared" si="197"/>
        <v/>
      </c>
      <c r="BH91" s="49" t="str">
        <f t="shared" si="197"/>
        <v/>
      </c>
      <c r="BI91" s="49" t="str">
        <f t="shared" si="198"/>
        <v/>
      </c>
      <c r="BJ91" s="49" t="str">
        <f t="shared" si="198"/>
        <v/>
      </c>
      <c r="BK91" s="49" t="str">
        <f t="shared" si="198"/>
        <v/>
      </c>
      <c r="BL91" s="49" t="str">
        <f t="shared" si="198"/>
        <v/>
      </c>
      <c r="BM91" s="49" t="str">
        <f t="shared" si="198"/>
        <v/>
      </c>
      <c r="BN91" s="49" t="str">
        <f t="shared" si="198"/>
        <v/>
      </c>
      <c r="BO91" s="49" t="str">
        <f t="shared" si="198"/>
        <v/>
      </c>
      <c r="BP91" s="49" t="str">
        <f t="shared" si="198"/>
        <v/>
      </c>
      <c r="BQ91" s="49" t="str">
        <f t="shared" si="198"/>
        <v/>
      </c>
      <c r="BR91" s="49" t="str">
        <f t="shared" si="198"/>
        <v/>
      </c>
      <c r="BS91" s="49" t="str">
        <f t="shared" si="198"/>
        <v/>
      </c>
      <c r="BT91" s="49" t="str">
        <f t="shared" si="198"/>
        <v/>
      </c>
      <c r="BU91" s="49" t="str">
        <f t="shared" si="198"/>
        <v/>
      </c>
      <c r="BV91" s="49" t="str">
        <f t="shared" si="198"/>
        <v/>
      </c>
      <c r="BW91" s="49" t="str">
        <f t="shared" si="198"/>
        <v/>
      </c>
      <c r="BX91" s="49" t="str">
        <f t="shared" si="198"/>
        <v/>
      </c>
      <c r="BY91" s="49" t="str">
        <f t="shared" si="193"/>
        <v/>
      </c>
      <c r="BZ91" s="49" t="str">
        <f t="shared" si="193"/>
        <v/>
      </c>
      <c r="CA91" s="49" t="str">
        <f t="shared" si="193"/>
        <v/>
      </c>
      <c r="CB91" s="49" t="str">
        <f t="shared" si="193"/>
        <v/>
      </c>
      <c r="CC91" s="49" t="str">
        <f t="shared" si="193"/>
        <v/>
      </c>
      <c r="CD91" s="49" t="str">
        <f t="shared" si="193"/>
        <v/>
      </c>
      <c r="CE91" s="49" t="str">
        <f t="shared" si="193"/>
        <v/>
      </c>
      <c r="CF91" s="49" t="str">
        <f t="shared" si="193"/>
        <v/>
      </c>
      <c r="CG91" s="49" t="str">
        <f t="shared" si="193"/>
        <v/>
      </c>
      <c r="CH91" s="49" t="str">
        <f t="shared" si="193"/>
        <v/>
      </c>
      <c r="CI91" s="49" t="str">
        <f t="shared" si="193"/>
        <v/>
      </c>
      <c r="CJ91" s="49" t="str">
        <f t="shared" si="193"/>
        <v/>
      </c>
      <c r="CK91" s="49" t="str">
        <f t="shared" si="193"/>
        <v/>
      </c>
      <c r="CL91" s="49" t="str">
        <f t="shared" si="193"/>
        <v/>
      </c>
      <c r="CM91" s="49" t="str">
        <f t="shared" si="193"/>
        <v/>
      </c>
      <c r="CN91" s="49" t="str">
        <f t="shared" si="199"/>
        <v/>
      </c>
      <c r="CO91" s="49" t="str">
        <f t="shared" si="199"/>
        <v/>
      </c>
      <c r="CP91" s="49" t="str">
        <f t="shared" si="199"/>
        <v/>
      </c>
      <c r="CQ91" s="49" t="str">
        <f t="shared" si="199"/>
        <v/>
      </c>
      <c r="CR91" s="49" t="str">
        <f t="shared" si="199"/>
        <v/>
      </c>
      <c r="CS91" s="49" t="str">
        <f t="shared" si="199"/>
        <v/>
      </c>
      <c r="CT91" s="49" t="str">
        <f t="shared" si="199"/>
        <v/>
      </c>
      <c r="CU91" s="49" t="str">
        <f t="shared" si="199"/>
        <v/>
      </c>
      <c r="CV91" s="49" t="str">
        <f t="shared" si="199"/>
        <v/>
      </c>
      <c r="CW91" s="49" t="str">
        <f t="shared" si="199"/>
        <v/>
      </c>
      <c r="CX91" s="49" t="str">
        <f t="shared" si="199"/>
        <v/>
      </c>
      <c r="CY91" s="49" t="str">
        <f t="shared" si="199"/>
        <v/>
      </c>
      <c r="CZ91" s="49" t="str">
        <f t="shared" si="199"/>
        <v/>
      </c>
      <c r="DA91" s="49" t="str">
        <f t="shared" si="199"/>
        <v/>
      </c>
      <c r="DB91" s="49" t="str">
        <f t="shared" si="199"/>
        <v/>
      </c>
      <c r="DC91" s="49" t="str">
        <f t="shared" si="199"/>
        <v/>
      </c>
      <c r="DD91" s="49" t="str">
        <f t="shared" si="194"/>
        <v/>
      </c>
      <c r="DE91" s="49" t="str">
        <f t="shared" si="194"/>
        <v/>
      </c>
      <c r="DF91" s="49" t="str">
        <f t="shared" si="194"/>
        <v/>
      </c>
      <c r="DG91" s="49" t="str">
        <f t="shared" si="194"/>
        <v/>
      </c>
      <c r="DH91" s="49" t="str">
        <f t="shared" si="194"/>
        <v/>
      </c>
      <c r="DI91" s="49" t="str">
        <f t="shared" si="194"/>
        <v/>
      </c>
      <c r="DJ91" s="49" t="str">
        <f t="shared" si="194"/>
        <v/>
      </c>
      <c r="DK91" s="49" t="str">
        <f t="shared" si="194"/>
        <v/>
      </c>
      <c r="DL91" s="49" t="str">
        <f t="shared" si="194"/>
        <v/>
      </c>
      <c r="DM91" s="49" t="str">
        <f t="shared" si="194"/>
        <v/>
      </c>
      <c r="DN91" s="49" t="str">
        <f t="shared" si="194"/>
        <v/>
      </c>
      <c r="DO91" s="49" t="str">
        <f t="shared" si="194"/>
        <v/>
      </c>
      <c r="DP91" s="49" t="str">
        <f t="shared" si="194"/>
        <v/>
      </c>
      <c r="DQ91" s="49" t="str">
        <f t="shared" si="194"/>
        <v/>
      </c>
      <c r="DR91" s="49" t="str">
        <f t="shared" si="194"/>
        <v/>
      </c>
      <c r="DS91" s="49" t="str">
        <f t="shared" si="200"/>
        <v/>
      </c>
      <c r="DT91" s="49" t="str">
        <f t="shared" si="200"/>
        <v/>
      </c>
      <c r="DU91" s="49" t="str">
        <f t="shared" si="200"/>
        <v/>
      </c>
      <c r="DV91" s="49" t="str">
        <f t="shared" si="200"/>
        <v/>
      </c>
      <c r="DW91" s="49" t="str">
        <f t="shared" si="200"/>
        <v/>
      </c>
      <c r="DX91" s="49" t="str">
        <f t="shared" si="200"/>
        <v/>
      </c>
      <c r="DY91" s="49" t="str">
        <f t="shared" si="200"/>
        <v/>
      </c>
      <c r="DZ91" s="183" t="str">
        <f t="shared" si="161"/>
        <v/>
      </c>
      <c r="EA91" s="49" t="str">
        <f t="shared" si="195"/>
        <v/>
      </c>
      <c r="EB91" s="49" t="str">
        <f t="shared" si="195"/>
        <v/>
      </c>
      <c r="EC91" s="49" t="str">
        <f t="shared" si="195"/>
        <v/>
      </c>
      <c r="ED91" s="49" t="str">
        <f t="shared" si="195"/>
        <v/>
      </c>
      <c r="EE91" s="49" t="str">
        <f t="shared" si="195"/>
        <v/>
      </c>
      <c r="EF91" s="49" t="str">
        <f t="shared" si="195"/>
        <v/>
      </c>
      <c r="EG91" s="49" t="str">
        <f t="shared" si="195"/>
        <v/>
      </c>
      <c r="EH91" s="49" t="str">
        <f t="shared" si="195"/>
        <v/>
      </c>
      <c r="EI91" s="49" t="str">
        <f t="shared" si="195"/>
        <v/>
      </c>
      <c r="EJ91" s="49" t="str">
        <f t="shared" si="195"/>
        <v/>
      </c>
      <c r="EK91" s="49" t="str">
        <f t="shared" si="195"/>
        <v/>
      </c>
      <c r="EL91" s="49" t="str">
        <f t="shared" si="195"/>
        <v/>
      </c>
      <c r="EM91" s="49" t="str">
        <f t="shared" si="195"/>
        <v/>
      </c>
      <c r="EN91" s="49" t="str">
        <f t="shared" si="195"/>
        <v/>
      </c>
      <c r="EO91" s="49" t="str">
        <f t="shared" si="195"/>
        <v/>
      </c>
      <c r="EP91" s="49" t="str">
        <f t="shared" si="162"/>
        <v/>
      </c>
      <c r="EQ91" s="49" t="str">
        <f t="shared" si="162"/>
        <v/>
      </c>
      <c r="ER91" s="49" t="str">
        <f t="shared" si="162"/>
        <v/>
      </c>
      <c r="ES91" s="49" t="str">
        <f t="shared" si="162"/>
        <v/>
      </c>
      <c r="ET91" s="49" t="str">
        <f t="shared" si="171"/>
        <v/>
      </c>
      <c r="EU91" s="49" t="str">
        <f t="shared" si="171"/>
        <v/>
      </c>
      <c r="EV91" s="49" t="str">
        <f t="shared" si="171"/>
        <v/>
      </c>
      <c r="EW91" s="49" t="str">
        <f t="shared" si="171"/>
        <v/>
      </c>
      <c r="EX91" s="49" t="str">
        <f t="shared" si="171"/>
        <v/>
      </c>
      <c r="EY91" s="49" t="str">
        <f t="shared" si="171"/>
        <v/>
      </c>
      <c r="EZ91" s="49" t="str">
        <f t="shared" si="171"/>
        <v/>
      </c>
      <c r="FA91" s="49" t="str">
        <f t="shared" si="171"/>
        <v/>
      </c>
      <c r="FB91" s="49" t="str">
        <f t="shared" si="171"/>
        <v/>
      </c>
      <c r="FC91" s="49" t="str">
        <f t="shared" si="171"/>
        <v/>
      </c>
      <c r="FD91" s="49" t="str">
        <f t="shared" si="171"/>
        <v/>
      </c>
      <c r="FE91" s="49" t="str">
        <f t="shared" si="171"/>
        <v/>
      </c>
      <c r="FF91" s="49" t="str">
        <f t="shared" si="171"/>
        <v/>
      </c>
      <c r="FG91" s="49" t="str">
        <f t="shared" si="171"/>
        <v/>
      </c>
      <c r="FH91" s="49" t="str">
        <f t="shared" si="171"/>
        <v/>
      </c>
      <c r="FI91" s="49" t="str">
        <f t="shared" si="171"/>
        <v/>
      </c>
      <c r="FJ91" s="49" t="str">
        <f t="shared" si="201"/>
        <v/>
      </c>
      <c r="FK91" s="49" t="str">
        <f t="shared" si="201"/>
        <v/>
      </c>
      <c r="FL91" s="49" t="str">
        <f t="shared" si="201"/>
        <v/>
      </c>
      <c r="FM91" s="49" t="str">
        <f t="shared" si="201"/>
        <v/>
      </c>
      <c r="FN91" s="49" t="str">
        <f t="shared" si="201"/>
        <v/>
      </c>
      <c r="FO91" s="49" t="str">
        <f t="shared" si="201"/>
        <v/>
      </c>
      <c r="FP91" s="49" t="str">
        <f t="shared" si="196"/>
        <v/>
      </c>
      <c r="FQ91" s="49" t="str">
        <f t="shared" si="196"/>
        <v/>
      </c>
      <c r="FR91" s="49" t="str">
        <f t="shared" si="196"/>
        <v/>
      </c>
      <c r="FS91" s="49" t="str">
        <f t="shared" si="196"/>
        <v/>
      </c>
      <c r="FT91" s="49" t="str">
        <f t="shared" si="196"/>
        <v/>
      </c>
      <c r="FU91" s="49" t="str">
        <f t="shared" si="172"/>
        <v/>
      </c>
      <c r="FV91" s="49" t="str">
        <f t="shared" si="148"/>
        <v/>
      </c>
      <c r="FW91" s="49" t="str">
        <f t="shared" si="148"/>
        <v/>
      </c>
      <c r="FX91" s="49" t="str">
        <f t="shared" si="148"/>
        <v/>
      </c>
      <c r="FY91" s="49" t="str">
        <f t="shared" si="148"/>
        <v/>
      </c>
      <c r="FZ91" s="49" t="str">
        <f t="shared" si="148"/>
        <v/>
      </c>
      <c r="GA91" s="49" t="str">
        <f t="shared" si="148"/>
        <v/>
      </c>
      <c r="GB91" s="49" t="str">
        <f t="shared" si="148"/>
        <v/>
      </c>
      <c r="GC91" s="49" t="str">
        <f t="shared" si="148"/>
        <v/>
      </c>
      <c r="GD91" s="49" t="str">
        <f t="shared" si="148"/>
        <v/>
      </c>
      <c r="GE91" s="49" t="str">
        <f t="shared" si="148"/>
        <v/>
      </c>
      <c r="GF91" s="49" t="str">
        <f t="shared" si="148"/>
        <v/>
      </c>
      <c r="GG91" s="49" t="str">
        <f t="shared" si="148"/>
        <v/>
      </c>
      <c r="GH91" s="49" t="str">
        <f t="shared" si="148"/>
        <v/>
      </c>
      <c r="GI91" s="49" t="str">
        <f t="shared" si="148"/>
        <v/>
      </c>
      <c r="GJ91" s="49" t="str">
        <f t="shared" si="148"/>
        <v/>
      </c>
      <c r="GK91" s="49" t="str">
        <f t="shared" si="148"/>
        <v/>
      </c>
      <c r="GL91" s="49" t="str">
        <f t="shared" si="184"/>
        <v/>
      </c>
      <c r="GM91" s="49" t="str">
        <f t="shared" si="184"/>
        <v/>
      </c>
      <c r="GN91" s="49" t="str">
        <f t="shared" si="176"/>
        <v/>
      </c>
      <c r="GO91" s="49" t="str">
        <f t="shared" si="176"/>
        <v/>
      </c>
      <c r="GP91" s="49" t="str">
        <f t="shared" si="176"/>
        <v/>
      </c>
      <c r="GQ91" s="49" t="str">
        <f t="shared" si="176"/>
        <v/>
      </c>
      <c r="GR91" s="49" t="str">
        <f t="shared" si="176"/>
        <v/>
      </c>
      <c r="GS91" s="49" t="str">
        <f t="shared" si="176"/>
        <v/>
      </c>
      <c r="GT91" s="49" t="str">
        <f t="shared" si="176"/>
        <v/>
      </c>
      <c r="GU91" s="49" t="str">
        <f t="shared" si="176"/>
        <v/>
      </c>
      <c r="GV91" s="49" t="str">
        <f t="shared" si="176"/>
        <v/>
      </c>
      <c r="GW91" s="49" t="str">
        <f t="shared" si="176"/>
        <v/>
      </c>
      <c r="GX91" s="49" t="str">
        <f t="shared" si="176"/>
        <v/>
      </c>
      <c r="GY91" s="49" t="str">
        <f t="shared" si="176"/>
        <v/>
      </c>
      <c r="GZ91" s="49" t="str">
        <f t="shared" si="176"/>
        <v/>
      </c>
      <c r="HA91" s="49" t="str">
        <f t="shared" si="176"/>
        <v/>
      </c>
      <c r="HB91" s="49" t="str">
        <f t="shared" si="176"/>
        <v/>
      </c>
      <c r="HC91" s="49" t="str">
        <f t="shared" si="176"/>
        <v/>
      </c>
      <c r="HD91" s="49" t="str">
        <f t="shared" si="177"/>
        <v/>
      </c>
      <c r="HE91" s="49" t="str">
        <f t="shared" si="177"/>
        <v/>
      </c>
      <c r="HF91" s="49" t="str">
        <f t="shared" si="177"/>
        <v/>
      </c>
      <c r="HG91" s="49" t="str">
        <f t="shared" si="177"/>
        <v/>
      </c>
      <c r="HH91" s="49" t="str">
        <f t="shared" si="177"/>
        <v/>
      </c>
      <c r="HI91" s="49" t="str">
        <f t="shared" si="137"/>
        <v/>
      </c>
      <c r="HJ91" s="49" t="str">
        <f t="shared" si="137"/>
        <v/>
      </c>
      <c r="HK91" s="49" t="str">
        <f t="shared" si="137"/>
        <v/>
      </c>
      <c r="HL91" s="49" t="str">
        <f t="shared" si="137"/>
        <v/>
      </c>
      <c r="HM91" s="49" t="str">
        <f t="shared" si="107"/>
        <v/>
      </c>
      <c r="HN91" s="49" t="str">
        <f t="shared" si="107"/>
        <v/>
      </c>
      <c r="HO91" s="49" t="str">
        <f t="shared" si="107"/>
        <v/>
      </c>
      <c r="HP91" s="49" t="str">
        <f t="shared" si="75"/>
        <v/>
      </c>
      <c r="HQ91" s="49" t="str">
        <f t="shared" si="75"/>
        <v/>
      </c>
      <c r="HR91" s="49" t="str">
        <f t="shared" si="75"/>
        <v/>
      </c>
      <c r="HS91" s="49" t="str">
        <f t="shared" si="75"/>
        <v/>
      </c>
      <c r="HT91" s="49" t="str">
        <f t="shared" si="75"/>
        <v/>
      </c>
      <c r="HU91" s="49" t="str">
        <f t="shared" si="75"/>
        <v/>
      </c>
      <c r="HV91" s="49" t="str">
        <f t="shared" si="138"/>
        <v/>
      </c>
      <c r="HW91" s="169" t="e">
        <f t="shared" si="175"/>
        <v>#N/A</v>
      </c>
      <c r="HX91" s="169" t="e">
        <f t="shared" si="175"/>
        <v>#N/A</v>
      </c>
      <c r="HY91" s="169" t="e">
        <f t="shared" si="175"/>
        <v>#N/A</v>
      </c>
      <c r="HZ91" s="169" t="e">
        <f t="shared" si="175"/>
        <v>#N/A</v>
      </c>
      <c r="IA91" s="169" t="e">
        <f t="shared" si="174"/>
        <v>#N/A</v>
      </c>
      <c r="IB91" s="169" t="e">
        <f t="shared" si="174"/>
        <v>#N/A</v>
      </c>
      <c r="IC91" s="169" t="e">
        <f t="shared" si="174"/>
        <v>#N/A</v>
      </c>
      <c r="ID91" s="169" t="e">
        <f t="shared" si="174"/>
        <v>#N/A</v>
      </c>
      <c r="IE91" s="169" t="e">
        <f t="shared" si="174"/>
        <v>#N/A</v>
      </c>
      <c r="IF91" s="169" t="e">
        <f t="shared" si="174"/>
        <v>#N/A</v>
      </c>
      <c r="IG91" s="169" t="e">
        <f t="shared" si="174"/>
        <v>#N/A</v>
      </c>
      <c r="IH91" s="169" t="e">
        <f t="shared" si="174"/>
        <v>#N/A</v>
      </c>
      <c r="II91" s="169" t="e">
        <f t="shared" si="174"/>
        <v>#N/A</v>
      </c>
      <c r="IJ91" s="169" t="e">
        <f t="shared" si="174"/>
        <v>#N/A</v>
      </c>
      <c r="IK91" s="169" t="e">
        <f t="shared" si="174"/>
        <v>#N/A</v>
      </c>
      <c r="IL91" s="169" t="e">
        <f t="shared" si="174"/>
        <v>#N/A</v>
      </c>
      <c r="IM91" s="169" t="e">
        <f t="shared" si="174"/>
        <v>#N/A</v>
      </c>
      <c r="IN91" s="169" t="e">
        <f t="shared" si="174"/>
        <v>#N/A</v>
      </c>
      <c r="IO91" s="169" t="e">
        <f t="shared" si="174"/>
        <v>#N/A</v>
      </c>
      <c r="IP91" s="169" t="e">
        <f t="shared" si="178"/>
        <v>#N/A</v>
      </c>
      <c r="IQ91" s="169" t="e">
        <f t="shared" si="178"/>
        <v>#N/A</v>
      </c>
      <c r="IR91" s="169" t="e">
        <f t="shared" si="178"/>
        <v>#N/A</v>
      </c>
      <c r="IS91" s="169" t="e">
        <f t="shared" si="178"/>
        <v>#N/A</v>
      </c>
      <c r="IT91" s="169" t="e">
        <f t="shared" si="178"/>
        <v>#N/A</v>
      </c>
      <c r="IU91" s="169" t="e">
        <f t="shared" si="178"/>
        <v>#N/A</v>
      </c>
      <c r="IV91" s="169" t="e">
        <f t="shared" si="178"/>
        <v>#N/A</v>
      </c>
      <c r="IW91" s="169" t="e">
        <f t="shared" si="178"/>
        <v>#N/A</v>
      </c>
      <c r="IX91" s="169" t="e">
        <f t="shared" si="178"/>
        <v>#N/A</v>
      </c>
      <c r="IY91" s="169" t="e">
        <f t="shared" si="178"/>
        <v>#N/A</v>
      </c>
      <c r="IZ91" s="169" t="e">
        <f t="shared" si="178"/>
        <v>#N/A</v>
      </c>
      <c r="JA91" s="169" t="e">
        <f t="shared" si="178"/>
        <v>#N/A</v>
      </c>
      <c r="JB91" s="169" t="e">
        <f t="shared" si="178"/>
        <v>#N/A</v>
      </c>
      <c r="JC91" s="169" t="e">
        <f t="shared" si="178"/>
        <v>#N/A</v>
      </c>
      <c r="JD91" s="169" t="e">
        <f t="shared" si="178"/>
        <v>#N/A</v>
      </c>
      <c r="JE91" s="169" t="e">
        <f t="shared" si="185"/>
        <v>#N/A</v>
      </c>
      <c r="JF91" s="169" t="e">
        <f t="shared" si="185"/>
        <v>#N/A</v>
      </c>
      <c r="JG91" s="169" t="e">
        <f t="shared" si="185"/>
        <v>#N/A</v>
      </c>
      <c r="JH91" s="169" t="e">
        <f t="shared" si="185"/>
        <v>#N/A</v>
      </c>
      <c r="JI91" s="169" t="e">
        <f t="shared" si="185"/>
        <v>#N/A</v>
      </c>
      <c r="JJ91" s="169" t="e">
        <f t="shared" si="185"/>
        <v>#N/A</v>
      </c>
      <c r="JK91" s="169" t="e">
        <f t="shared" si="185"/>
        <v>#N/A</v>
      </c>
      <c r="JL91" s="169" t="e">
        <f t="shared" si="185"/>
        <v>#N/A</v>
      </c>
      <c r="JM91" s="169" t="e">
        <f t="shared" si="185"/>
        <v>#N/A</v>
      </c>
      <c r="JN91" s="169" t="e">
        <f t="shared" si="185"/>
        <v>#N/A</v>
      </c>
      <c r="JO91" s="169" t="e">
        <f t="shared" si="185"/>
        <v>#N/A</v>
      </c>
      <c r="JP91" s="169" t="e">
        <f t="shared" si="185"/>
        <v>#N/A</v>
      </c>
      <c r="JQ91" s="169" t="e">
        <f t="shared" si="185"/>
        <v>#N/A</v>
      </c>
      <c r="JR91" s="169" t="e">
        <f t="shared" si="185"/>
        <v>#N/A</v>
      </c>
      <c r="JS91" s="169" t="e">
        <f t="shared" si="185"/>
        <v>#N/A</v>
      </c>
      <c r="JT91" s="169" t="e">
        <f t="shared" si="179"/>
        <v>#N/A</v>
      </c>
      <c r="JU91" s="169" t="e">
        <f t="shared" si="179"/>
        <v>#N/A</v>
      </c>
      <c r="JV91" s="169" t="e">
        <f t="shared" si="179"/>
        <v>#N/A</v>
      </c>
      <c r="JW91" s="169" t="e">
        <f t="shared" si="179"/>
        <v>#N/A</v>
      </c>
      <c r="JX91" s="169" t="e">
        <f t="shared" si="179"/>
        <v>#N/A</v>
      </c>
      <c r="JY91" s="169" t="e">
        <f t="shared" si="179"/>
        <v>#N/A</v>
      </c>
      <c r="JZ91" s="169" t="e">
        <f t="shared" si="179"/>
        <v>#N/A</v>
      </c>
      <c r="KA91" s="169" t="e">
        <f t="shared" si="179"/>
        <v>#N/A</v>
      </c>
      <c r="KB91" s="169" t="e">
        <f t="shared" si="179"/>
        <v>#N/A</v>
      </c>
      <c r="KC91" s="169" t="e">
        <f t="shared" si="179"/>
        <v>#N/A</v>
      </c>
      <c r="KD91" s="169" t="e">
        <f t="shared" si="179"/>
        <v>#N/A</v>
      </c>
      <c r="KE91" s="169" t="e">
        <f t="shared" si="179"/>
        <v>#N/A</v>
      </c>
      <c r="KF91" s="169" t="e">
        <f t="shared" si="179"/>
        <v>#N/A</v>
      </c>
      <c r="KG91" s="169" t="e">
        <f t="shared" si="179"/>
        <v>#N/A</v>
      </c>
      <c r="KH91" s="169" t="e">
        <f t="shared" si="179"/>
        <v>#N/A</v>
      </c>
      <c r="KI91" s="169" t="e">
        <f t="shared" si="179"/>
        <v>#N/A</v>
      </c>
      <c r="KJ91" s="169" t="e">
        <f t="shared" si="186"/>
        <v>#N/A</v>
      </c>
      <c r="KK91" s="169" t="e">
        <f t="shared" si="186"/>
        <v>#N/A</v>
      </c>
      <c r="KL91" s="169" t="e">
        <f t="shared" si="186"/>
        <v>#N/A</v>
      </c>
      <c r="KM91" s="169" t="e">
        <f t="shared" si="186"/>
        <v>#N/A</v>
      </c>
      <c r="KN91" s="169" t="e">
        <f t="shared" si="186"/>
        <v>#N/A</v>
      </c>
      <c r="KO91" s="169" t="e">
        <f t="shared" si="186"/>
        <v>#N/A</v>
      </c>
      <c r="KP91" s="169" t="e">
        <f t="shared" si="186"/>
        <v>#N/A</v>
      </c>
      <c r="KQ91" s="169" t="e">
        <f t="shared" si="186"/>
        <v>#N/A</v>
      </c>
      <c r="KR91" s="169" t="e">
        <f t="shared" si="186"/>
        <v>#N/A</v>
      </c>
      <c r="KS91" s="169" t="e">
        <f t="shared" si="186"/>
        <v>#N/A</v>
      </c>
      <c r="KT91" s="169" t="e">
        <f t="shared" si="186"/>
        <v>#N/A</v>
      </c>
      <c r="KU91" s="169" t="e">
        <f t="shared" si="186"/>
        <v>#N/A</v>
      </c>
      <c r="KV91" s="169" t="e">
        <f t="shared" si="186"/>
        <v>#N/A</v>
      </c>
      <c r="KW91" s="169" t="e">
        <f t="shared" si="186"/>
        <v>#N/A</v>
      </c>
      <c r="KX91" s="169" t="e">
        <f t="shared" si="186"/>
        <v>#N/A</v>
      </c>
      <c r="KY91" s="169" t="e">
        <f t="shared" si="186"/>
        <v>#N/A</v>
      </c>
      <c r="KZ91" s="169" t="e">
        <f t="shared" si="180"/>
        <v>#N/A</v>
      </c>
      <c r="LA91" s="169" t="e">
        <f t="shared" si="180"/>
        <v>#N/A</v>
      </c>
      <c r="LB91" s="169" t="e">
        <f t="shared" si="180"/>
        <v>#N/A</v>
      </c>
      <c r="LC91" s="169" t="e">
        <f t="shared" si="180"/>
        <v>#N/A</v>
      </c>
      <c r="LD91" s="169" t="e">
        <f t="shared" si="180"/>
        <v>#N/A</v>
      </c>
      <c r="LE91" s="169" t="e">
        <f t="shared" si="180"/>
        <v>#N/A</v>
      </c>
      <c r="LF91" s="169" t="e">
        <f t="shared" si="180"/>
        <v>#N/A</v>
      </c>
      <c r="LG91" s="169" t="e">
        <f t="shared" si="180"/>
        <v>#N/A</v>
      </c>
      <c r="LH91" s="169" t="e">
        <f t="shared" si="180"/>
        <v>#N/A</v>
      </c>
      <c r="LI91" s="169" t="e">
        <f t="shared" si="180"/>
        <v>#N/A</v>
      </c>
      <c r="LJ91" s="169" t="e">
        <f t="shared" si="180"/>
        <v>#N/A</v>
      </c>
      <c r="LK91" s="169" t="e">
        <f t="shared" si="180"/>
        <v>#N/A</v>
      </c>
      <c r="LL91" s="169" t="e">
        <f t="shared" si="180"/>
        <v>#N/A</v>
      </c>
      <c r="LM91" s="169" t="e">
        <f t="shared" si="180"/>
        <v>#N/A</v>
      </c>
      <c r="LN91" s="169" t="e">
        <f t="shared" si="180"/>
        <v>#N/A</v>
      </c>
      <c r="LO91" s="169" t="e">
        <f t="shared" si="187"/>
        <v>#N/A</v>
      </c>
      <c r="LP91" s="169" t="e">
        <f t="shared" si="187"/>
        <v>#N/A</v>
      </c>
      <c r="LQ91" s="169" t="e">
        <f t="shared" si="188"/>
        <v>#N/A</v>
      </c>
      <c r="LR91" s="169" t="e">
        <f t="shared" si="188"/>
        <v>#N/A</v>
      </c>
      <c r="LS91" s="169" t="e">
        <f t="shared" si="188"/>
        <v>#N/A</v>
      </c>
      <c r="LT91" s="169" t="e">
        <f t="shared" si="188"/>
        <v>#N/A</v>
      </c>
      <c r="LU91" s="169" t="e">
        <f t="shared" si="188"/>
        <v>#N/A</v>
      </c>
      <c r="LV91" s="169" t="e">
        <f t="shared" si="188"/>
        <v>#N/A</v>
      </c>
      <c r="LW91" s="169" t="e">
        <f t="shared" si="188"/>
        <v>#N/A</v>
      </c>
      <c r="LX91" s="169" t="e">
        <f t="shared" si="188"/>
        <v>#N/A</v>
      </c>
      <c r="LY91" s="169" t="e">
        <f t="shared" si="188"/>
        <v>#N/A</v>
      </c>
      <c r="LZ91" s="169" t="e">
        <f t="shared" si="188"/>
        <v>#N/A</v>
      </c>
      <c r="MA91" s="169" t="e">
        <f t="shared" si="188"/>
        <v>#N/A</v>
      </c>
      <c r="MB91" s="169" t="e">
        <f t="shared" si="188"/>
        <v>#N/A</v>
      </c>
      <c r="MC91" s="169" t="e">
        <f t="shared" si="188"/>
        <v>#N/A</v>
      </c>
      <c r="MD91" s="169" t="e">
        <f t="shared" si="188"/>
        <v>#N/A</v>
      </c>
      <c r="ME91" s="169" t="e">
        <f t="shared" si="188"/>
        <v>#N/A</v>
      </c>
      <c r="MF91" s="169" t="e">
        <f t="shared" si="181"/>
        <v>#N/A</v>
      </c>
      <c r="MG91" s="169" t="e">
        <f t="shared" si="181"/>
        <v>#N/A</v>
      </c>
      <c r="MH91" s="169" t="e">
        <f t="shared" si="181"/>
        <v>#N/A</v>
      </c>
      <c r="MI91" s="169" t="e">
        <f t="shared" si="181"/>
        <v>#N/A</v>
      </c>
      <c r="MJ91" s="169" t="e">
        <f t="shared" si="181"/>
        <v>#N/A</v>
      </c>
      <c r="MK91" s="169" t="e">
        <f t="shared" si="181"/>
        <v>#N/A</v>
      </c>
      <c r="ML91" s="169" t="e">
        <f t="shared" si="181"/>
        <v>#N/A</v>
      </c>
      <c r="MM91" s="169" t="e">
        <f t="shared" si="181"/>
        <v>#N/A</v>
      </c>
      <c r="MN91" s="169" t="e">
        <f t="shared" si="181"/>
        <v>#N/A</v>
      </c>
      <c r="MO91" s="169" t="e">
        <f t="shared" si="181"/>
        <v>#N/A</v>
      </c>
      <c r="MP91" s="169" t="e">
        <f t="shared" si="181"/>
        <v>#N/A</v>
      </c>
      <c r="MQ91" s="169" t="e">
        <f t="shared" si="181"/>
        <v>#N/A</v>
      </c>
      <c r="MR91" s="169" t="e">
        <f t="shared" si="181"/>
        <v>#N/A</v>
      </c>
      <c r="MS91" s="169" t="e">
        <f t="shared" si="181"/>
        <v>#N/A</v>
      </c>
      <c r="MT91" s="169" t="e">
        <f t="shared" si="181"/>
        <v>#N/A</v>
      </c>
      <c r="MU91" s="169" t="e">
        <f t="shared" si="181"/>
        <v>#N/A</v>
      </c>
      <c r="MV91" s="169" t="e">
        <f t="shared" si="189"/>
        <v>#N/A</v>
      </c>
      <c r="MW91" s="169" t="e">
        <f t="shared" si="189"/>
        <v>#N/A</v>
      </c>
      <c r="MX91" s="169" t="e">
        <f t="shared" si="189"/>
        <v>#N/A</v>
      </c>
      <c r="MY91" s="169" t="e">
        <f t="shared" si="189"/>
        <v>#N/A</v>
      </c>
      <c r="MZ91" s="169" t="e">
        <f t="shared" si="189"/>
        <v>#N/A</v>
      </c>
      <c r="NA91" s="169" t="e">
        <f t="shared" si="189"/>
        <v>#N/A</v>
      </c>
      <c r="NB91" s="169" t="e">
        <f t="shared" si="189"/>
        <v>#N/A</v>
      </c>
      <c r="NC91" s="169" t="e">
        <f t="shared" si="189"/>
        <v>#N/A</v>
      </c>
      <c r="ND91" s="169" t="e">
        <f t="shared" si="189"/>
        <v>#N/A</v>
      </c>
      <c r="NE91" s="169" t="e">
        <f t="shared" si="189"/>
        <v>#N/A</v>
      </c>
      <c r="NF91" s="169" t="e">
        <f t="shared" si="189"/>
        <v>#N/A</v>
      </c>
      <c r="NG91" s="169" t="e">
        <f t="shared" si="189"/>
        <v>#N/A</v>
      </c>
      <c r="NH91" s="169" t="e">
        <f t="shared" si="189"/>
        <v>#N/A</v>
      </c>
      <c r="NI91" s="169" t="e">
        <f t="shared" si="189"/>
        <v>#N/A</v>
      </c>
      <c r="NJ91" s="169" t="e">
        <f t="shared" si="189"/>
        <v>#N/A</v>
      </c>
      <c r="NK91" s="169" t="e">
        <f t="shared" si="189"/>
        <v>#N/A</v>
      </c>
      <c r="NL91" s="169" t="e">
        <f t="shared" si="182"/>
        <v>#N/A</v>
      </c>
      <c r="NM91" s="169" t="e">
        <f t="shared" si="182"/>
        <v>#N/A</v>
      </c>
      <c r="NN91" s="169" t="e">
        <f t="shared" si="182"/>
        <v>#N/A</v>
      </c>
      <c r="NO91" s="169" t="e">
        <f t="shared" si="182"/>
        <v>#N/A</v>
      </c>
      <c r="NP91" s="169" t="e">
        <f t="shared" si="182"/>
        <v>#N/A</v>
      </c>
      <c r="NQ91" s="169" t="e">
        <f t="shared" si="182"/>
        <v>#N/A</v>
      </c>
      <c r="NR91" s="169" t="e">
        <f t="shared" si="182"/>
        <v>#N/A</v>
      </c>
      <c r="NS91" s="169" t="e">
        <f t="shared" si="182"/>
        <v>#N/A</v>
      </c>
      <c r="NT91" s="169" t="e">
        <f t="shared" si="182"/>
        <v>#N/A</v>
      </c>
      <c r="NU91" s="169" t="e">
        <f t="shared" si="182"/>
        <v>#N/A</v>
      </c>
      <c r="NV91" s="169" t="e">
        <f t="shared" si="182"/>
        <v>#N/A</v>
      </c>
      <c r="NW91" s="169" t="e">
        <f t="shared" si="182"/>
        <v>#N/A</v>
      </c>
      <c r="NX91" s="169" t="e">
        <f t="shared" si="182"/>
        <v>#N/A</v>
      </c>
      <c r="NY91" s="169" t="e">
        <f t="shared" si="182"/>
        <v>#N/A</v>
      </c>
      <c r="NZ91" s="169" t="e">
        <f t="shared" si="182"/>
        <v>#N/A</v>
      </c>
      <c r="OA91" s="169" t="e">
        <f t="shared" si="190"/>
        <v>#N/A</v>
      </c>
      <c r="OB91" s="169" t="e">
        <f t="shared" si="190"/>
        <v>#N/A</v>
      </c>
      <c r="OC91" s="169" t="e">
        <f t="shared" si="191"/>
        <v>#N/A</v>
      </c>
      <c r="OD91" s="169" t="e">
        <f t="shared" si="191"/>
        <v>#N/A</v>
      </c>
      <c r="OE91" s="169" t="e">
        <f t="shared" si="191"/>
        <v>#N/A</v>
      </c>
      <c r="OF91" s="169" t="e">
        <f t="shared" si="191"/>
        <v>#N/A</v>
      </c>
      <c r="OG91" s="169" t="e">
        <f t="shared" si="191"/>
        <v>#N/A</v>
      </c>
      <c r="OH91" s="169" t="e">
        <f t="shared" si="191"/>
        <v>#N/A</v>
      </c>
      <c r="OI91" s="169" t="e">
        <f t="shared" si="191"/>
        <v>#N/A</v>
      </c>
      <c r="OJ91" s="169" t="e">
        <f t="shared" si="191"/>
        <v>#N/A</v>
      </c>
      <c r="OK91" s="169" t="e">
        <f t="shared" si="191"/>
        <v>#N/A</v>
      </c>
      <c r="OL91" s="169" t="e">
        <f t="shared" si="191"/>
        <v>#N/A</v>
      </c>
      <c r="OM91" s="169" t="e">
        <f t="shared" si="191"/>
        <v>#N/A</v>
      </c>
      <c r="ON91" s="169" t="e">
        <f t="shared" si="191"/>
        <v>#N/A</v>
      </c>
      <c r="OO91" s="169" t="e">
        <f t="shared" si="191"/>
        <v>#N/A</v>
      </c>
      <c r="OP91" s="169" t="e">
        <f t="shared" si="191"/>
        <v>#N/A</v>
      </c>
      <c r="OQ91" s="169" t="e">
        <f t="shared" si="191"/>
        <v>#N/A</v>
      </c>
      <c r="OR91" s="169" t="e">
        <f t="shared" si="183"/>
        <v>#N/A</v>
      </c>
      <c r="OS91" s="169" t="e">
        <f t="shared" si="183"/>
        <v>#N/A</v>
      </c>
      <c r="OT91" s="169" t="e">
        <f t="shared" si="183"/>
        <v>#N/A</v>
      </c>
      <c r="OU91" s="169" t="e">
        <f t="shared" si="183"/>
        <v>#N/A</v>
      </c>
      <c r="OV91" s="169" t="e">
        <f t="shared" si="183"/>
        <v>#N/A</v>
      </c>
      <c r="OW91" s="169" t="e">
        <f t="shared" si="183"/>
        <v>#N/A</v>
      </c>
      <c r="OX91" s="169" t="e">
        <f t="shared" si="183"/>
        <v>#N/A</v>
      </c>
      <c r="OY91" s="169" t="e">
        <f t="shared" si="183"/>
        <v>#N/A</v>
      </c>
      <c r="OZ91" s="169" t="e">
        <f t="shared" si="183"/>
        <v>#N/A</v>
      </c>
      <c r="PA91" s="169" t="e">
        <f t="shared" si="183"/>
        <v>#N/A</v>
      </c>
      <c r="PB91" s="169" t="e">
        <f t="shared" si="183"/>
        <v>#N/A</v>
      </c>
      <c r="PC91" s="169" t="e">
        <f t="shared" si="183"/>
        <v>#N/A</v>
      </c>
      <c r="PD91" s="169" t="e">
        <f t="shared" si="183"/>
        <v>#N/A</v>
      </c>
      <c r="PE91" s="169" t="e">
        <f t="shared" si="183"/>
        <v>#N/A</v>
      </c>
      <c r="PF91" s="169" t="e">
        <f t="shared" si="183"/>
        <v>#N/A</v>
      </c>
      <c r="PG91" s="169" t="e">
        <f t="shared" si="183"/>
        <v>#N/A</v>
      </c>
      <c r="PH91" s="169" t="e">
        <f t="shared" si="192"/>
        <v>#N/A</v>
      </c>
      <c r="PI91" s="169" t="e">
        <f t="shared" si="192"/>
        <v>#N/A</v>
      </c>
      <c r="PJ91" s="169" t="e">
        <f t="shared" si="192"/>
        <v>#N/A</v>
      </c>
      <c r="PK91" s="169" t="e">
        <f t="shared" si="192"/>
        <v>#N/A</v>
      </c>
      <c r="PL91" s="169" t="e">
        <f t="shared" si="192"/>
        <v>#N/A</v>
      </c>
      <c r="PM91" s="169" t="e">
        <f t="shared" si="192"/>
        <v>#N/A</v>
      </c>
      <c r="PN91" s="169" t="e">
        <f t="shared" si="192"/>
        <v>#N/A</v>
      </c>
      <c r="PO91" s="169" t="e">
        <f t="shared" si="192"/>
        <v>#N/A</v>
      </c>
    </row>
    <row r="92" spans="1:431" hidden="1" x14ac:dyDescent="0.75">
      <c r="A92" s="390"/>
      <c r="B92" s="396" t="str">
        <f>IF($R92="","",ROUND(_xlfn.NORM.INV(ABS(VLOOKUP($T$1,VLookups!$A$43:$B$44,2,FALSE)-B$2),$N92,$R92),0))</f>
        <v/>
      </c>
      <c r="C92" s="403" t="str">
        <f>IF(OR(D91="",B92=""),"",WORKDAY(C91,B91,$B$109:$B$148))</f>
        <v/>
      </c>
      <c r="D92" s="404" t="str">
        <f>IFERROR(IF(B92="","",WORKDAY(C92,B92-1,$B$109:$B$148)),"")</f>
        <v/>
      </c>
      <c r="E92" s="109"/>
      <c r="F92" s="117"/>
      <c r="G92" s="122" t="str">
        <f t="shared" si="157"/>
        <v/>
      </c>
      <c r="H92" s="95"/>
      <c r="I92" s="122" t="str">
        <f t="shared" si="158"/>
        <v/>
      </c>
      <c r="J92" s="117"/>
      <c r="K92" s="110"/>
      <c r="L92" s="124" t="str">
        <f t="shared" si="145"/>
        <v/>
      </c>
      <c r="M92" s="124" t="str">
        <f t="shared" si="146"/>
        <v/>
      </c>
      <c r="N92" s="73" t="str">
        <f t="shared" si="159"/>
        <v/>
      </c>
      <c r="O92" s="23"/>
      <c r="P92" s="57"/>
      <c r="Q92" s="280"/>
      <c r="R92" s="74" t="str">
        <f>IF(AND(G92&gt;0,H92&gt;0,I92&gt;0),IF(ISBLANK(Q92),IF(ISBLANK(O92),"",(I92-G92)*VLOOKUP(O92,VLookups!$A$4:$B$13,2,FALSE)),Q92),"")</f>
        <v/>
      </c>
      <c r="S92" s="75" t="str">
        <f t="shared" si="147"/>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0"/>
        <v/>
      </c>
      <c r="AD92" s="49" t="str">
        <f t="shared" si="202"/>
        <v/>
      </c>
      <c r="AE92" s="49" t="str">
        <f t="shared" si="202"/>
        <v/>
      </c>
      <c r="AF92" s="49" t="str">
        <f t="shared" si="202"/>
        <v/>
      </c>
      <c r="AG92" s="49" t="str">
        <f t="shared" si="202"/>
        <v/>
      </c>
      <c r="AH92" s="49" t="str">
        <f t="shared" si="202"/>
        <v/>
      </c>
      <c r="AI92" s="49" t="str">
        <f t="shared" si="202"/>
        <v/>
      </c>
      <c r="AJ92" s="49" t="str">
        <f t="shared" si="202"/>
        <v/>
      </c>
      <c r="AK92" s="49" t="str">
        <f t="shared" si="202"/>
        <v/>
      </c>
      <c r="AL92" s="49" t="str">
        <f t="shared" si="202"/>
        <v/>
      </c>
      <c r="AM92" s="49" t="str">
        <f t="shared" si="202"/>
        <v/>
      </c>
      <c r="AN92" s="49" t="str">
        <f t="shared" si="202"/>
        <v/>
      </c>
      <c r="AO92" s="49" t="str">
        <f t="shared" si="202"/>
        <v/>
      </c>
      <c r="AP92" s="49" t="str">
        <f t="shared" si="202"/>
        <v/>
      </c>
      <c r="AQ92" s="49" t="str">
        <f t="shared" si="202"/>
        <v/>
      </c>
      <c r="AR92" s="49" t="str">
        <f t="shared" si="202"/>
        <v/>
      </c>
      <c r="AS92" s="49" t="str">
        <f t="shared" si="202"/>
        <v/>
      </c>
      <c r="AT92" s="49" t="str">
        <f t="shared" si="197"/>
        <v/>
      </c>
      <c r="AU92" s="49" t="str">
        <f t="shared" si="197"/>
        <v/>
      </c>
      <c r="AV92" s="49" t="str">
        <f t="shared" si="197"/>
        <v/>
      </c>
      <c r="AW92" s="49" t="str">
        <f t="shared" si="197"/>
        <v/>
      </c>
      <c r="AX92" s="49" t="str">
        <f t="shared" si="197"/>
        <v/>
      </c>
      <c r="AY92" s="49" t="str">
        <f t="shared" si="197"/>
        <v/>
      </c>
      <c r="AZ92" s="49" t="str">
        <f t="shared" si="197"/>
        <v/>
      </c>
      <c r="BA92" s="49" t="str">
        <f t="shared" si="197"/>
        <v/>
      </c>
      <c r="BB92" s="49" t="str">
        <f t="shared" si="197"/>
        <v/>
      </c>
      <c r="BC92" s="49" t="str">
        <f t="shared" si="197"/>
        <v/>
      </c>
      <c r="BD92" s="49" t="str">
        <f t="shared" si="197"/>
        <v/>
      </c>
      <c r="BE92" s="49" t="str">
        <f t="shared" si="197"/>
        <v/>
      </c>
      <c r="BF92" s="49" t="str">
        <f t="shared" si="197"/>
        <v/>
      </c>
      <c r="BG92" s="49" t="str">
        <f t="shared" si="197"/>
        <v/>
      </c>
      <c r="BH92" s="49" t="str">
        <f t="shared" si="197"/>
        <v/>
      </c>
      <c r="BI92" s="49" t="str">
        <f t="shared" si="198"/>
        <v/>
      </c>
      <c r="BJ92" s="49" t="str">
        <f t="shared" si="198"/>
        <v/>
      </c>
      <c r="BK92" s="49" t="str">
        <f t="shared" si="198"/>
        <v/>
      </c>
      <c r="BL92" s="49" t="str">
        <f t="shared" si="198"/>
        <v/>
      </c>
      <c r="BM92" s="49" t="str">
        <f t="shared" si="198"/>
        <v/>
      </c>
      <c r="BN92" s="49" t="str">
        <f t="shared" si="198"/>
        <v/>
      </c>
      <c r="BO92" s="49" t="str">
        <f t="shared" si="198"/>
        <v/>
      </c>
      <c r="BP92" s="49" t="str">
        <f t="shared" si="198"/>
        <v/>
      </c>
      <c r="BQ92" s="49" t="str">
        <f t="shared" si="198"/>
        <v/>
      </c>
      <c r="BR92" s="49" t="str">
        <f t="shared" si="198"/>
        <v/>
      </c>
      <c r="BS92" s="49" t="str">
        <f t="shared" si="198"/>
        <v/>
      </c>
      <c r="BT92" s="49" t="str">
        <f t="shared" si="198"/>
        <v/>
      </c>
      <c r="BU92" s="49" t="str">
        <f t="shared" si="198"/>
        <v/>
      </c>
      <c r="BV92" s="49" t="str">
        <f t="shared" si="198"/>
        <v/>
      </c>
      <c r="BW92" s="49" t="str">
        <f t="shared" si="198"/>
        <v/>
      </c>
      <c r="BX92" s="49" t="str">
        <f t="shared" si="198"/>
        <v/>
      </c>
      <c r="BY92" s="49" t="str">
        <f t="shared" si="193"/>
        <v/>
      </c>
      <c r="BZ92" s="49" t="str">
        <f t="shared" si="193"/>
        <v/>
      </c>
      <c r="CA92" s="49" t="str">
        <f t="shared" si="193"/>
        <v/>
      </c>
      <c r="CB92" s="49" t="str">
        <f t="shared" si="193"/>
        <v/>
      </c>
      <c r="CC92" s="49" t="str">
        <f t="shared" si="193"/>
        <v/>
      </c>
      <c r="CD92" s="49" t="str">
        <f t="shared" si="193"/>
        <v/>
      </c>
      <c r="CE92" s="49" t="str">
        <f t="shared" si="193"/>
        <v/>
      </c>
      <c r="CF92" s="49" t="str">
        <f t="shared" si="193"/>
        <v/>
      </c>
      <c r="CG92" s="49" t="str">
        <f t="shared" si="193"/>
        <v/>
      </c>
      <c r="CH92" s="49" t="str">
        <f t="shared" si="193"/>
        <v/>
      </c>
      <c r="CI92" s="49" t="str">
        <f t="shared" si="193"/>
        <v/>
      </c>
      <c r="CJ92" s="49" t="str">
        <f t="shared" si="193"/>
        <v/>
      </c>
      <c r="CK92" s="49" t="str">
        <f t="shared" si="193"/>
        <v/>
      </c>
      <c r="CL92" s="49" t="str">
        <f t="shared" si="193"/>
        <v/>
      </c>
      <c r="CM92" s="49" t="str">
        <f t="shared" si="193"/>
        <v/>
      </c>
      <c r="CN92" s="49" t="str">
        <f t="shared" si="199"/>
        <v/>
      </c>
      <c r="CO92" s="49" t="str">
        <f t="shared" si="199"/>
        <v/>
      </c>
      <c r="CP92" s="49" t="str">
        <f t="shared" si="199"/>
        <v/>
      </c>
      <c r="CQ92" s="49" t="str">
        <f t="shared" si="199"/>
        <v/>
      </c>
      <c r="CR92" s="49" t="str">
        <f t="shared" si="199"/>
        <v/>
      </c>
      <c r="CS92" s="49" t="str">
        <f t="shared" si="199"/>
        <v/>
      </c>
      <c r="CT92" s="49" t="str">
        <f t="shared" si="199"/>
        <v/>
      </c>
      <c r="CU92" s="49" t="str">
        <f t="shared" si="199"/>
        <v/>
      </c>
      <c r="CV92" s="49" t="str">
        <f t="shared" si="199"/>
        <v/>
      </c>
      <c r="CW92" s="49" t="str">
        <f t="shared" si="199"/>
        <v/>
      </c>
      <c r="CX92" s="49" t="str">
        <f t="shared" si="199"/>
        <v/>
      </c>
      <c r="CY92" s="49" t="str">
        <f t="shared" si="199"/>
        <v/>
      </c>
      <c r="CZ92" s="49" t="str">
        <f t="shared" si="199"/>
        <v/>
      </c>
      <c r="DA92" s="49" t="str">
        <f t="shared" si="199"/>
        <v/>
      </c>
      <c r="DB92" s="49" t="str">
        <f t="shared" si="199"/>
        <v/>
      </c>
      <c r="DC92" s="49" t="str">
        <f t="shared" si="199"/>
        <v/>
      </c>
      <c r="DD92" s="49" t="str">
        <f t="shared" si="194"/>
        <v/>
      </c>
      <c r="DE92" s="49" t="str">
        <f t="shared" si="194"/>
        <v/>
      </c>
      <c r="DF92" s="49" t="str">
        <f t="shared" si="194"/>
        <v/>
      </c>
      <c r="DG92" s="49" t="str">
        <f t="shared" si="194"/>
        <v/>
      </c>
      <c r="DH92" s="49" t="str">
        <f t="shared" si="194"/>
        <v/>
      </c>
      <c r="DI92" s="49" t="str">
        <f t="shared" si="194"/>
        <v/>
      </c>
      <c r="DJ92" s="49" t="str">
        <f t="shared" si="194"/>
        <v/>
      </c>
      <c r="DK92" s="49" t="str">
        <f t="shared" si="194"/>
        <v/>
      </c>
      <c r="DL92" s="49" t="str">
        <f t="shared" si="194"/>
        <v/>
      </c>
      <c r="DM92" s="49" t="str">
        <f t="shared" si="194"/>
        <v/>
      </c>
      <c r="DN92" s="49" t="str">
        <f t="shared" si="194"/>
        <v/>
      </c>
      <c r="DO92" s="49" t="str">
        <f t="shared" si="194"/>
        <v/>
      </c>
      <c r="DP92" s="49" t="str">
        <f t="shared" si="194"/>
        <v/>
      </c>
      <c r="DQ92" s="49" t="str">
        <f t="shared" si="194"/>
        <v/>
      </c>
      <c r="DR92" s="49" t="str">
        <f t="shared" si="194"/>
        <v/>
      </c>
      <c r="DS92" s="49" t="str">
        <f t="shared" si="200"/>
        <v/>
      </c>
      <c r="DT92" s="49" t="str">
        <f t="shared" si="200"/>
        <v/>
      </c>
      <c r="DU92" s="49" t="str">
        <f t="shared" si="200"/>
        <v/>
      </c>
      <c r="DV92" s="49" t="str">
        <f t="shared" si="200"/>
        <v/>
      </c>
      <c r="DW92" s="49" t="str">
        <f t="shared" si="200"/>
        <v/>
      </c>
      <c r="DX92" s="49" t="str">
        <f t="shared" si="200"/>
        <v/>
      </c>
      <c r="DY92" s="49" t="str">
        <f t="shared" si="200"/>
        <v/>
      </c>
      <c r="DZ92" s="183" t="str">
        <f t="shared" si="161"/>
        <v/>
      </c>
      <c r="EA92" s="49" t="str">
        <f t="shared" si="195"/>
        <v/>
      </c>
      <c r="EB92" s="49" t="str">
        <f t="shared" si="195"/>
        <v/>
      </c>
      <c r="EC92" s="49" t="str">
        <f t="shared" si="195"/>
        <v/>
      </c>
      <c r="ED92" s="49" t="str">
        <f t="shared" si="195"/>
        <v/>
      </c>
      <c r="EE92" s="49" t="str">
        <f t="shared" si="195"/>
        <v/>
      </c>
      <c r="EF92" s="49" t="str">
        <f t="shared" si="195"/>
        <v/>
      </c>
      <c r="EG92" s="49" t="str">
        <f t="shared" si="195"/>
        <v/>
      </c>
      <c r="EH92" s="49" t="str">
        <f t="shared" si="195"/>
        <v/>
      </c>
      <c r="EI92" s="49" t="str">
        <f t="shared" si="195"/>
        <v/>
      </c>
      <c r="EJ92" s="49" t="str">
        <f t="shared" si="195"/>
        <v/>
      </c>
      <c r="EK92" s="49" t="str">
        <f t="shared" si="195"/>
        <v/>
      </c>
      <c r="EL92" s="49" t="str">
        <f t="shared" si="195"/>
        <v/>
      </c>
      <c r="EM92" s="49" t="str">
        <f t="shared" si="195"/>
        <v/>
      </c>
      <c r="EN92" s="49" t="str">
        <f t="shared" si="195"/>
        <v/>
      </c>
      <c r="EO92" s="49" t="str">
        <f t="shared" si="195"/>
        <v/>
      </c>
      <c r="EP92" s="49" t="str">
        <f t="shared" si="162"/>
        <v/>
      </c>
      <c r="EQ92" s="49" t="str">
        <f t="shared" si="162"/>
        <v/>
      </c>
      <c r="ER92" s="49" t="str">
        <f t="shared" si="162"/>
        <v/>
      </c>
      <c r="ES92" s="49" t="str">
        <f t="shared" si="162"/>
        <v/>
      </c>
      <c r="ET92" s="49" t="str">
        <f t="shared" si="171"/>
        <v/>
      </c>
      <c r="EU92" s="49" t="str">
        <f t="shared" si="171"/>
        <v/>
      </c>
      <c r="EV92" s="49" t="str">
        <f t="shared" si="171"/>
        <v/>
      </c>
      <c r="EW92" s="49" t="str">
        <f t="shared" si="171"/>
        <v/>
      </c>
      <c r="EX92" s="49" t="str">
        <f t="shared" si="171"/>
        <v/>
      </c>
      <c r="EY92" s="49" t="str">
        <f t="shared" si="171"/>
        <v/>
      </c>
      <c r="EZ92" s="49" t="str">
        <f t="shared" si="171"/>
        <v/>
      </c>
      <c r="FA92" s="49" t="str">
        <f t="shared" si="171"/>
        <v/>
      </c>
      <c r="FB92" s="49" t="str">
        <f t="shared" si="171"/>
        <v/>
      </c>
      <c r="FC92" s="49" t="str">
        <f t="shared" si="171"/>
        <v/>
      </c>
      <c r="FD92" s="49" t="str">
        <f t="shared" si="171"/>
        <v/>
      </c>
      <c r="FE92" s="49" t="str">
        <f t="shared" si="171"/>
        <v/>
      </c>
      <c r="FF92" s="49" t="str">
        <f t="shared" si="171"/>
        <v/>
      </c>
      <c r="FG92" s="49" t="str">
        <f t="shared" si="171"/>
        <v/>
      </c>
      <c r="FH92" s="49" t="str">
        <f t="shared" si="171"/>
        <v/>
      </c>
      <c r="FI92" s="49" t="str">
        <f t="shared" ref="FI92:FI103" si="203">IF(ISNONTEXT($AC92),FH92+$AC92,"")</f>
        <v/>
      </c>
      <c r="FJ92" s="49" t="str">
        <f t="shared" si="201"/>
        <v/>
      </c>
      <c r="FK92" s="49" t="str">
        <f t="shared" si="201"/>
        <v/>
      </c>
      <c r="FL92" s="49" t="str">
        <f t="shared" si="201"/>
        <v/>
      </c>
      <c r="FM92" s="49" t="str">
        <f t="shared" si="201"/>
        <v/>
      </c>
      <c r="FN92" s="49" t="str">
        <f t="shared" si="201"/>
        <v/>
      </c>
      <c r="FO92" s="49" t="str">
        <f t="shared" si="201"/>
        <v/>
      </c>
      <c r="FP92" s="49" t="str">
        <f t="shared" si="196"/>
        <v/>
      </c>
      <c r="FQ92" s="49" t="str">
        <f t="shared" si="196"/>
        <v/>
      </c>
      <c r="FR92" s="49" t="str">
        <f t="shared" si="196"/>
        <v/>
      </c>
      <c r="FS92" s="49" t="str">
        <f t="shared" si="196"/>
        <v/>
      </c>
      <c r="FT92" s="49" t="str">
        <f t="shared" si="196"/>
        <v/>
      </c>
      <c r="FU92" s="49" t="str">
        <f t="shared" si="172"/>
        <v/>
      </c>
      <c r="FV92" s="49" t="str">
        <f t="shared" si="148"/>
        <v/>
      </c>
      <c r="FW92" s="49" t="str">
        <f t="shared" si="148"/>
        <v/>
      </c>
      <c r="FX92" s="49" t="str">
        <f t="shared" si="148"/>
        <v/>
      </c>
      <c r="FY92" s="49" t="str">
        <f t="shared" si="148"/>
        <v/>
      </c>
      <c r="FZ92" s="49" t="str">
        <f t="shared" si="148"/>
        <v/>
      </c>
      <c r="GA92" s="49" t="str">
        <f t="shared" si="148"/>
        <v/>
      </c>
      <c r="GB92" s="49" t="str">
        <f t="shared" si="148"/>
        <v/>
      </c>
      <c r="GC92" s="49" t="str">
        <f t="shared" si="148"/>
        <v/>
      </c>
      <c r="GD92" s="49" t="str">
        <f t="shared" si="148"/>
        <v/>
      </c>
      <c r="GE92" s="49" t="str">
        <f t="shared" si="148"/>
        <v/>
      </c>
      <c r="GF92" s="49" t="str">
        <f t="shared" si="148"/>
        <v/>
      </c>
      <c r="GG92" s="49" t="str">
        <f t="shared" si="148"/>
        <v/>
      </c>
      <c r="GH92" s="49" t="str">
        <f t="shared" si="148"/>
        <v/>
      </c>
      <c r="GI92" s="49" t="str">
        <f t="shared" si="148"/>
        <v/>
      </c>
      <c r="GJ92" s="49" t="str">
        <f t="shared" si="148"/>
        <v/>
      </c>
      <c r="GK92" s="49" t="str">
        <f t="shared" ref="GK92:GK103" si="204">IF(ISNONTEXT($AC92),GJ92+$AC92,"")</f>
        <v/>
      </c>
      <c r="GL92" s="49" t="str">
        <f t="shared" si="184"/>
        <v/>
      </c>
      <c r="GM92" s="49" t="str">
        <f t="shared" si="184"/>
        <v/>
      </c>
      <c r="GN92" s="49" t="str">
        <f t="shared" si="176"/>
        <v/>
      </c>
      <c r="GO92" s="49" t="str">
        <f t="shared" si="176"/>
        <v/>
      </c>
      <c r="GP92" s="49" t="str">
        <f t="shared" si="176"/>
        <v/>
      </c>
      <c r="GQ92" s="49" t="str">
        <f t="shared" si="176"/>
        <v/>
      </c>
      <c r="GR92" s="49" t="str">
        <f t="shared" si="176"/>
        <v/>
      </c>
      <c r="GS92" s="49" t="str">
        <f t="shared" si="176"/>
        <v/>
      </c>
      <c r="GT92" s="49" t="str">
        <f t="shared" si="176"/>
        <v/>
      </c>
      <c r="GU92" s="49" t="str">
        <f t="shared" si="176"/>
        <v/>
      </c>
      <c r="GV92" s="49" t="str">
        <f t="shared" si="176"/>
        <v/>
      </c>
      <c r="GW92" s="49" t="str">
        <f t="shared" si="176"/>
        <v/>
      </c>
      <c r="GX92" s="49" t="str">
        <f t="shared" si="176"/>
        <v/>
      </c>
      <c r="GY92" s="49" t="str">
        <f t="shared" si="176"/>
        <v/>
      </c>
      <c r="GZ92" s="49" t="str">
        <f t="shared" si="176"/>
        <v/>
      </c>
      <c r="HA92" s="49" t="str">
        <f t="shared" si="176"/>
        <v/>
      </c>
      <c r="HB92" s="49" t="str">
        <f t="shared" si="176"/>
        <v/>
      </c>
      <c r="HC92" s="49" t="str">
        <f t="shared" si="176"/>
        <v/>
      </c>
      <c r="HD92" s="49" t="str">
        <f t="shared" si="177"/>
        <v/>
      </c>
      <c r="HE92" s="49" t="str">
        <f t="shared" si="177"/>
        <v/>
      </c>
      <c r="HF92" s="49" t="str">
        <f t="shared" si="177"/>
        <v/>
      </c>
      <c r="HG92" s="49" t="str">
        <f t="shared" si="177"/>
        <v/>
      </c>
      <c r="HH92" s="49" t="str">
        <f t="shared" si="177"/>
        <v/>
      </c>
      <c r="HI92" s="49" t="str">
        <f t="shared" si="137"/>
        <v/>
      </c>
      <c r="HJ92" s="49" t="str">
        <f t="shared" si="137"/>
        <v/>
      </c>
      <c r="HK92" s="49" t="str">
        <f t="shared" si="137"/>
        <v/>
      </c>
      <c r="HL92" s="49" t="str">
        <f t="shared" si="137"/>
        <v/>
      </c>
      <c r="HM92" s="49" t="str">
        <f t="shared" si="107"/>
        <v/>
      </c>
      <c r="HN92" s="49" t="str">
        <f t="shared" si="107"/>
        <v/>
      </c>
      <c r="HO92" s="49" t="str">
        <f t="shared" si="107"/>
        <v/>
      </c>
      <c r="HP92" s="49" t="str">
        <f t="shared" si="75"/>
        <v/>
      </c>
      <c r="HQ92" s="49" t="str">
        <f t="shared" si="75"/>
        <v/>
      </c>
      <c r="HR92" s="49" t="str">
        <f t="shared" si="75"/>
        <v/>
      </c>
      <c r="HS92" s="49" t="str">
        <f t="shared" si="75"/>
        <v/>
      </c>
      <c r="HT92" s="49" t="str">
        <f t="shared" si="75"/>
        <v/>
      </c>
      <c r="HU92" s="49" t="str">
        <f t="shared" si="75"/>
        <v/>
      </c>
      <c r="HV92" s="49" t="str">
        <f t="shared" si="138"/>
        <v/>
      </c>
      <c r="HW92" s="169" t="e">
        <f t="shared" si="175"/>
        <v>#N/A</v>
      </c>
      <c r="HX92" s="169" t="e">
        <f t="shared" si="175"/>
        <v>#N/A</v>
      </c>
      <c r="HY92" s="169" t="e">
        <f t="shared" si="175"/>
        <v>#N/A</v>
      </c>
      <c r="HZ92" s="169" t="e">
        <f t="shared" si="175"/>
        <v>#N/A</v>
      </c>
      <c r="IA92" s="169" t="e">
        <f t="shared" si="174"/>
        <v>#N/A</v>
      </c>
      <c r="IB92" s="169" t="e">
        <f t="shared" si="174"/>
        <v>#N/A</v>
      </c>
      <c r="IC92" s="169" t="e">
        <f t="shared" si="174"/>
        <v>#N/A</v>
      </c>
      <c r="ID92" s="169" t="e">
        <f t="shared" si="174"/>
        <v>#N/A</v>
      </c>
      <c r="IE92" s="169" t="e">
        <f t="shared" si="174"/>
        <v>#N/A</v>
      </c>
      <c r="IF92" s="169" t="e">
        <f t="shared" si="174"/>
        <v>#N/A</v>
      </c>
      <c r="IG92" s="169" t="e">
        <f t="shared" si="174"/>
        <v>#N/A</v>
      </c>
      <c r="IH92" s="169" t="e">
        <f t="shared" si="174"/>
        <v>#N/A</v>
      </c>
      <c r="II92" s="169" t="e">
        <f t="shared" si="174"/>
        <v>#N/A</v>
      </c>
      <c r="IJ92" s="169" t="e">
        <f t="shared" si="174"/>
        <v>#N/A</v>
      </c>
      <c r="IK92" s="169" t="e">
        <f t="shared" si="174"/>
        <v>#N/A</v>
      </c>
      <c r="IL92" s="169" t="e">
        <f t="shared" si="174"/>
        <v>#N/A</v>
      </c>
      <c r="IM92" s="169" t="e">
        <f t="shared" si="174"/>
        <v>#N/A</v>
      </c>
      <c r="IN92" s="169" t="e">
        <f t="shared" si="174"/>
        <v>#N/A</v>
      </c>
      <c r="IO92" s="169" t="e">
        <f t="shared" si="174"/>
        <v>#N/A</v>
      </c>
      <c r="IP92" s="169" t="e">
        <f t="shared" si="178"/>
        <v>#N/A</v>
      </c>
      <c r="IQ92" s="169" t="e">
        <f t="shared" si="178"/>
        <v>#N/A</v>
      </c>
      <c r="IR92" s="169" t="e">
        <f t="shared" si="178"/>
        <v>#N/A</v>
      </c>
      <c r="IS92" s="169" t="e">
        <f t="shared" si="178"/>
        <v>#N/A</v>
      </c>
      <c r="IT92" s="169" t="e">
        <f t="shared" si="178"/>
        <v>#N/A</v>
      </c>
      <c r="IU92" s="169" t="e">
        <f t="shared" si="178"/>
        <v>#N/A</v>
      </c>
      <c r="IV92" s="169" t="e">
        <f t="shared" si="178"/>
        <v>#N/A</v>
      </c>
      <c r="IW92" s="169" t="e">
        <f t="shared" si="178"/>
        <v>#N/A</v>
      </c>
      <c r="IX92" s="169" t="e">
        <f t="shared" si="178"/>
        <v>#N/A</v>
      </c>
      <c r="IY92" s="169" t="e">
        <f t="shared" si="178"/>
        <v>#N/A</v>
      </c>
      <c r="IZ92" s="169" t="e">
        <f t="shared" si="178"/>
        <v>#N/A</v>
      </c>
      <c r="JA92" s="169" t="e">
        <f t="shared" si="178"/>
        <v>#N/A</v>
      </c>
      <c r="JB92" s="169" t="e">
        <f t="shared" si="178"/>
        <v>#N/A</v>
      </c>
      <c r="JC92" s="169" t="e">
        <f t="shared" si="178"/>
        <v>#N/A</v>
      </c>
      <c r="JD92" s="169" t="e">
        <f t="shared" si="178"/>
        <v>#N/A</v>
      </c>
      <c r="JE92" s="169" t="e">
        <f t="shared" si="185"/>
        <v>#N/A</v>
      </c>
      <c r="JF92" s="169" t="e">
        <f t="shared" si="185"/>
        <v>#N/A</v>
      </c>
      <c r="JG92" s="169" t="e">
        <f t="shared" si="185"/>
        <v>#N/A</v>
      </c>
      <c r="JH92" s="169" t="e">
        <f t="shared" si="185"/>
        <v>#N/A</v>
      </c>
      <c r="JI92" s="169" t="e">
        <f t="shared" si="185"/>
        <v>#N/A</v>
      </c>
      <c r="JJ92" s="169" t="e">
        <f t="shared" si="185"/>
        <v>#N/A</v>
      </c>
      <c r="JK92" s="169" t="e">
        <f t="shared" si="185"/>
        <v>#N/A</v>
      </c>
      <c r="JL92" s="169" t="e">
        <f t="shared" si="185"/>
        <v>#N/A</v>
      </c>
      <c r="JM92" s="169" t="e">
        <f t="shared" si="185"/>
        <v>#N/A</v>
      </c>
      <c r="JN92" s="169" t="e">
        <f t="shared" si="185"/>
        <v>#N/A</v>
      </c>
      <c r="JO92" s="169" t="e">
        <f t="shared" si="185"/>
        <v>#N/A</v>
      </c>
      <c r="JP92" s="169" t="e">
        <f t="shared" si="185"/>
        <v>#N/A</v>
      </c>
      <c r="JQ92" s="169" t="e">
        <f t="shared" si="185"/>
        <v>#N/A</v>
      </c>
      <c r="JR92" s="169" t="e">
        <f t="shared" si="185"/>
        <v>#N/A</v>
      </c>
      <c r="JS92" s="169" t="e">
        <f t="shared" si="185"/>
        <v>#N/A</v>
      </c>
      <c r="JT92" s="169" t="e">
        <f t="shared" si="179"/>
        <v>#N/A</v>
      </c>
      <c r="JU92" s="169" t="e">
        <f t="shared" si="179"/>
        <v>#N/A</v>
      </c>
      <c r="JV92" s="169" t="e">
        <f t="shared" si="179"/>
        <v>#N/A</v>
      </c>
      <c r="JW92" s="169" t="e">
        <f t="shared" si="179"/>
        <v>#N/A</v>
      </c>
      <c r="JX92" s="169" t="e">
        <f t="shared" si="179"/>
        <v>#N/A</v>
      </c>
      <c r="JY92" s="169" t="e">
        <f t="shared" si="179"/>
        <v>#N/A</v>
      </c>
      <c r="JZ92" s="169" t="e">
        <f t="shared" si="179"/>
        <v>#N/A</v>
      </c>
      <c r="KA92" s="169" t="e">
        <f t="shared" si="179"/>
        <v>#N/A</v>
      </c>
      <c r="KB92" s="169" t="e">
        <f t="shared" si="179"/>
        <v>#N/A</v>
      </c>
      <c r="KC92" s="169" t="e">
        <f t="shared" si="179"/>
        <v>#N/A</v>
      </c>
      <c r="KD92" s="169" t="e">
        <f t="shared" si="179"/>
        <v>#N/A</v>
      </c>
      <c r="KE92" s="169" t="e">
        <f t="shared" si="179"/>
        <v>#N/A</v>
      </c>
      <c r="KF92" s="169" t="e">
        <f t="shared" si="179"/>
        <v>#N/A</v>
      </c>
      <c r="KG92" s="169" t="e">
        <f t="shared" si="179"/>
        <v>#N/A</v>
      </c>
      <c r="KH92" s="169" t="e">
        <f t="shared" si="179"/>
        <v>#N/A</v>
      </c>
      <c r="KI92" s="169" t="e">
        <f t="shared" si="179"/>
        <v>#N/A</v>
      </c>
      <c r="KJ92" s="169" t="e">
        <f t="shared" si="186"/>
        <v>#N/A</v>
      </c>
      <c r="KK92" s="169" t="e">
        <f t="shared" si="186"/>
        <v>#N/A</v>
      </c>
      <c r="KL92" s="169" t="e">
        <f t="shared" si="186"/>
        <v>#N/A</v>
      </c>
      <c r="KM92" s="169" t="e">
        <f t="shared" si="186"/>
        <v>#N/A</v>
      </c>
      <c r="KN92" s="169" t="e">
        <f t="shared" si="186"/>
        <v>#N/A</v>
      </c>
      <c r="KO92" s="169" t="e">
        <f t="shared" si="186"/>
        <v>#N/A</v>
      </c>
      <c r="KP92" s="169" t="e">
        <f t="shared" si="186"/>
        <v>#N/A</v>
      </c>
      <c r="KQ92" s="169" t="e">
        <f t="shared" si="186"/>
        <v>#N/A</v>
      </c>
      <c r="KR92" s="169" t="e">
        <f t="shared" si="186"/>
        <v>#N/A</v>
      </c>
      <c r="KS92" s="169" t="e">
        <f t="shared" si="186"/>
        <v>#N/A</v>
      </c>
      <c r="KT92" s="169" t="e">
        <f t="shared" si="186"/>
        <v>#N/A</v>
      </c>
      <c r="KU92" s="169" t="e">
        <f t="shared" si="186"/>
        <v>#N/A</v>
      </c>
      <c r="KV92" s="169" t="e">
        <f t="shared" si="186"/>
        <v>#N/A</v>
      </c>
      <c r="KW92" s="169" t="e">
        <f t="shared" si="186"/>
        <v>#N/A</v>
      </c>
      <c r="KX92" s="169" t="e">
        <f t="shared" si="186"/>
        <v>#N/A</v>
      </c>
      <c r="KY92" s="169" t="e">
        <f t="shared" si="186"/>
        <v>#N/A</v>
      </c>
      <c r="KZ92" s="169" t="e">
        <f t="shared" si="180"/>
        <v>#N/A</v>
      </c>
      <c r="LA92" s="169" t="e">
        <f t="shared" si="180"/>
        <v>#N/A</v>
      </c>
      <c r="LB92" s="169" t="e">
        <f t="shared" si="180"/>
        <v>#N/A</v>
      </c>
      <c r="LC92" s="169" t="e">
        <f t="shared" si="180"/>
        <v>#N/A</v>
      </c>
      <c r="LD92" s="169" t="e">
        <f t="shared" si="180"/>
        <v>#N/A</v>
      </c>
      <c r="LE92" s="169" t="e">
        <f t="shared" si="180"/>
        <v>#N/A</v>
      </c>
      <c r="LF92" s="169" t="e">
        <f t="shared" si="180"/>
        <v>#N/A</v>
      </c>
      <c r="LG92" s="169" t="e">
        <f t="shared" si="180"/>
        <v>#N/A</v>
      </c>
      <c r="LH92" s="169" t="e">
        <f t="shared" si="180"/>
        <v>#N/A</v>
      </c>
      <c r="LI92" s="169" t="e">
        <f t="shared" si="180"/>
        <v>#N/A</v>
      </c>
      <c r="LJ92" s="169" t="e">
        <f t="shared" si="180"/>
        <v>#N/A</v>
      </c>
      <c r="LK92" s="169" t="e">
        <f t="shared" si="180"/>
        <v>#N/A</v>
      </c>
      <c r="LL92" s="169" t="e">
        <f t="shared" si="180"/>
        <v>#N/A</v>
      </c>
      <c r="LM92" s="169" t="e">
        <f t="shared" si="180"/>
        <v>#N/A</v>
      </c>
      <c r="LN92" s="169" t="e">
        <f t="shared" si="180"/>
        <v>#N/A</v>
      </c>
      <c r="LO92" s="169" t="e">
        <f t="shared" si="187"/>
        <v>#N/A</v>
      </c>
      <c r="LP92" s="169" t="e">
        <f t="shared" si="187"/>
        <v>#N/A</v>
      </c>
      <c r="LQ92" s="169" t="e">
        <f t="shared" si="188"/>
        <v>#N/A</v>
      </c>
      <c r="LR92" s="169" t="e">
        <f t="shared" si="188"/>
        <v>#N/A</v>
      </c>
      <c r="LS92" s="169" t="e">
        <f t="shared" si="188"/>
        <v>#N/A</v>
      </c>
      <c r="LT92" s="169" t="e">
        <f t="shared" si="188"/>
        <v>#N/A</v>
      </c>
      <c r="LU92" s="169" t="e">
        <f t="shared" si="188"/>
        <v>#N/A</v>
      </c>
      <c r="LV92" s="169" t="e">
        <f t="shared" si="188"/>
        <v>#N/A</v>
      </c>
      <c r="LW92" s="169" t="e">
        <f t="shared" si="188"/>
        <v>#N/A</v>
      </c>
      <c r="LX92" s="169" t="e">
        <f t="shared" si="188"/>
        <v>#N/A</v>
      </c>
      <c r="LY92" s="169" t="e">
        <f t="shared" si="188"/>
        <v>#N/A</v>
      </c>
      <c r="LZ92" s="169" t="e">
        <f t="shared" si="188"/>
        <v>#N/A</v>
      </c>
      <c r="MA92" s="169" t="e">
        <f t="shared" si="188"/>
        <v>#N/A</v>
      </c>
      <c r="MB92" s="169" t="e">
        <f t="shared" si="188"/>
        <v>#N/A</v>
      </c>
      <c r="MC92" s="169" t="e">
        <f t="shared" si="188"/>
        <v>#N/A</v>
      </c>
      <c r="MD92" s="169" t="e">
        <f t="shared" si="188"/>
        <v>#N/A</v>
      </c>
      <c r="ME92" s="169" t="e">
        <f t="shared" si="188"/>
        <v>#N/A</v>
      </c>
      <c r="MF92" s="169" t="e">
        <f t="shared" si="181"/>
        <v>#N/A</v>
      </c>
      <c r="MG92" s="169" t="e">
        <f t="shared" si="181"/>
        <v>#N/A</v>
      </c>
      <c r="MH92" s="169" t="e">
        <f t="shared" si="181"/>
        <v>#N/A</v>
      </c>
      <c r="MI92" s="169" t="e">
        <f t="shared" si="181"/>
        <v>#N/A</v>
      </c>
      <c r="MJ92" s="169" t="e">
        <f t="shared" si="181"/>
        <v>#N/A</v>
      </c>
      <c r="MK92" s="169" t="e">
        <f t="shared" si="181"/>
        <v>#N/A</v>
      </c>
      <c r="ML92" s="169" t="e">
        <f t="shared" si="181"/>
        <v>#N/A</v>
      </c>
      <c r="MM92" s="169" t="e">
        <f t="shared" si="181"/>
        <v>#N/A</v>
      </c>
      <c r="MN92" s="169" t="e">
        <f t="shared" si="181"/>
        <v>#N/A</v>
      </c>
      <c r="MO92" s="169" t="e">
        <f t="shared" si="181"/>
        <v>#N/A</v>
      </c>
      <c r="MP92" s="169" t="e">
        <f t="shared" si="181"/>
        <v>#N/A</v>
      </c>
      <c r="MQ92" s="169" t="e">
        <f t="shared" si="181"/>
        <v>#N/A</v>
      </c>
      <c r="MR92" s="169" t="e">
        <f t="shared" si="181"/>
        <v>#N/A</v>
      </c>
      <c r="MS92" s="169" t="e">
        <f t="shared" si="181"/>
        <v>#N/A</v>
      </c>
      <c r="MT92" s="169" t="e">
        <f t="shared" si="181"/>
        <v>#N/A</v>
      </c>
      <c r="MU92" s="169" t="e">
        <f t="shared" si="181"/>
        <v>#N/A</v>
      </c>
      <c r="MV92" s="169" t="e">
        <f t="shared" si="189"/>
        <v>#N/A</v>
      </c>
      <c r="MW92" s="169" t="e">
        <f t="shared" si="189"/>
        <v>#N/A</v>
      </c>
      <c r="MX92" s="169" t="e">
        <f t="shared" si="189"/>
        <v>#N/A</v>
      </c>
      <c r="MY92" s="169" t="e">
        <f t="shared" si="189"/>
        <v>#N/A</v>
      </c>
      <c r="MZ92" s="169" t="e">
        <f t="shared" si="189"/>
        <v>#N/A</v>
      </c>
      <c r="NA92" s="169" t="e">
        <f t="shared" si="189"/>
        <v>#N/A</v>
      </c>
      <c r="NB92" s="169" t="e">
        <f t="shared" si="189"/>
        <v>#N/A</v>
      </c>
      <c r="NC92" s="169" t="e">
        <f t="shared" si="189"/>
        <v>#N/A</v>
      </c>
      <c r="ND92" s="169" t="e">
        <f t="shared" si="189"/>
        <v>#N/A</v>
      </c>
      <c r="NE92" s="169" t="e">
        <f t="shared" si="189"/>
        <v>#N/A</v>
      </c>
      <c r="NF92" s="169" t="e">
        <f t="shared" si="189"/>
        <v>#N/A</v>
      </c>
      <c r="NG92" s="169" t="e">
        <f t="shared" si="189"/>
        <v>#N/A</v>
      </c>
      <c r="NH92" s="169" t="e">
        <f t="shared" si="189"/>
        <v>#N/A</v>
      </c>
      <c r="NI92" s="169" t="e">
        <f t="shared" si="189"/>
        <v>#N/A</v>
      </c>
      <c r="NJ92" s="169" t="e">
        <f t="shared" si="189"/>
        <v>#N/A</v>
      </c>
      <c r="NK92" s="169" t="e">
        <f t="shared" si="189"/>
        <v>#N/A</v>
      </c>
      <c r="NL92" s="169" t="e">
        <f t="shared" si="182"/>
        <v>#N/A</v>
      </c>
      <c r="NM92" s="169" t="e">
        <f t="shared" si="182"/>
        <v>#N/A</v>
      </c>
      <c r="NN92" s="169" t="e">
        <f t="shared" si="182"/>
        <v>#N/A</v>
      </c>
      <c r="NO92" s="169" t="e">
        <f t="shared" si="182"/>
        <v>#N/A</v>
      </c>
      <c r="NP92" s="169" t="e">
        <f t="shared" si="182"/>
        <v>#N/A</v>
      </c>
      <c r="NQ92" s="169" t="e">
        <f t="shared" si="182"/>
        <v>#N/A</v>
      </c>
      <c r="NR92" s="169" t="e">
        <f t="shared" si="182"/>
        <v>#N/A</v>
      </c>
      <c r="NS92" s="169" t="e">
        <f t="shared" si="182"/>
        <v>#N/A</v>
      </c>
      <c r="NT92" s="169" t="e">
        <f t="shared" si="182"/>
        <v>#N/A</v>
      </c>
      <c r="NU92" s="169" t="e">
        <f t="shared" si="182"/>
        <v>#N/A</v>
      </c>
      <c r="NV92" s="169" t="e">
        <f t="shared" si="182"/>
        <v>#N/A</v>
      </c>
      <c r="NW92" s="169" t="e">
        <f t="shared" si="182"/>
        <v>#N/A</v>
      </c>
      <c r="NX92" s="169" t="e">
        <f t="shared" si="182"/>
        <v>#N/A</v>
      </c>
      <c r="NY92" s="169" t="e">
        <f t="shared" si="182"/>
        <v>#N/A</v>
      </c>
      <c r="NZ92" s="169" t="e">
        <f t="shared" si="182"/>
        <v>#N/A</v>
      </c>
      <c r="OA92" s="169" t="e">
        <f t="shared" si="190"/>
        <v>#N/A</v>
      </c>
      <c r="OB92" s="169" t="e">
        <f t="shared" si="190"/>
        <v>#N/A</v>
      </c>
      <c r="OC92" s="169" t="e">
        <f t="shared" si="191"/>
        <v>#N/A</v>
      </c>
      <c r="OD92" s="169" t="e">
        <f t="shared" si="191"/>
        <v>#N/A</v>
      </c>
      <c r="OE92" s="169" t="e">
        <f t="shared" si="191"/>
        <v>#N/A</v>
      </c>
      <c r="OF92" s="169" t="e">
        <f t="shared" si="191"/>
        <v>#N/A</v>
      </c>
      <c r="OG92" s="169" t="e">
        <f t="shared" si="191"/>
        <v>#N/A</v>
      </c>
      <c r="OH92" s="169" t="e">
        <f t="shared" si="191"/>
        <v>#N/A</v>
      </c>
      <c r="OI92" s="169" t="e">
        <f t="shared" si="191"/>
        <v>#N/A</v>
      </c>
      <c r="OJ92" s="169" t="e">
        <f t="shared" si="191"/>
        <v>#N/A</v>
      </c>
      <c r="OK92" s="169" t="e">
        <f t="shared" si="191"/>
        <v>#N/A</v>
      </c>
      <c r="OL92" s="169" t="e">
        <f t="shared" si="191"/>
        <v>#N/A</v>
      </c>
      <c r="OM92" s="169" t="e">
        <f t="shared" si="191"/>
        <v>#N/A</v>
      </c>
      <c r="ON92" s="169" t="e">
        <f t="shared" si="191"/>
        <v>#N/A</v>
      </c>
      <c r="OO92" s="169" t="e">
        <f t="shared" si="191"/>
        <v>#N/A</v>
      </c>
      <c r="OP92" s="169" t="e">
        <f t="shared" si="191"/>
        <v>#N/A</v>
      </c>
      <c r="OQ92" s="169" t="e">
        <f t="shared" si="191"/>
        <v>#N/A</v>
      </c>
      <c r="OR92" s="169" t="e">
        <f t="shared" si="183"/>
        <v>#N/A</v>
      </c>
      <c r="OS92" s="169" t="e">
        <f t="shared" si="183"/>
        <v>#N/A</v>
      </c>
      <c r="OT92" s="169" t="e">
        <f t="shared" si="183"/>
        <v>#N/A</v>
      </c>
      <c r="OU92" s="169" t="e">
        <f t="shared" si="183"/>
        <v>#N/A</v>
      </c>
      <c r="OV92" s="169" t="e">
        <f t="shared" si="183"/>
        <v>#N/A</v>
      </c>
      <c r="OW92" s="169" t="e">
        <f t="shared" si="183"/>
        <v>#N/A</v>
      </c>
      <c r="OX92" s="169" t="e">
        <f t="shared" si="183"/>
        <v>#N/A</v>
      </c>
      <c r="OY92" s="169" t="e">
        <f t="shared" si="183"/>
        <v>#N/A</v>
      </c>
      <c r="OZ92" s="169" t="e">
        <f t="shared" si="183"/>
        <v>#N/A</v>
      </c>
      <c r="PA92" s="169" t="e">
        <f t="shared" si="183"/>
        <v>#N/A</v>
      </c>
      <c r="PB92" s="169" t="e">
        <f t="shared" si="183"/>
        <v>#N/A</v>
      </c>
      <c r="PC92" s="169" t="e">
        <f t="shared" si="183"/>
        <v>#N/A</v>
      </c>
      <c r="PD92" s="169" t="e">
        <f t="shared" si="183"/>
        <v>#N/A</v>
      </c>
      <c r="PE92" s="169" t="e">
        <f t="shared" si="183"/>
        <v>#N/A</v>
      </c>
      <c r="PF92" s="169" t="e">
        <f t="shared" si="183"/>
        <v>#N/A</v>
      </c>
      <c r="PG92" s="169" t="e">
        <f t="shared" si="183"/>
        <v>#N/A</v>
      </c>
      <c r="PH92" s="169" t="e">
        <f t="shared" si="192"/>
        <v>#N/A</v>
      </c>
      <c r="PI92" s="169" t="e">
        <f t="shared" si="192"/>
        <v>#N/A</v>
      </c>
      <c r="PJ92" s="169" t="e">
        <f t="shared" si="192"/>
        <v>#N/A</v>
      </c>
      <c r="PK92" s="169" t="e">
        <f t="shared" si="192"/>
        <v>#N/A</v>
      </c>
      <c r="PL92" s="169" t="e">
        <f t="shared" si="192"/>
        <v>#N/A</v>
      </c>
      <c r="PM92" s="169" t="e">
        <f t="shared" si="192"/>
        <v>#N/A</v>
      </c>
      <c r="PN92" s="169" t="e">
        <f t="shared" si="192"/>
        <v>#N/A</v>
      </c>
      <c r="PO92" s="169" t="e">
        <f t="shared" si="192"/>
        <v>#N/A</v>
      </c>
    </row>
    <row r="93" spans="1:431" hidden="1" x14ac:dyDescent="0.75">
      <c r="A93" s="390"/>
      <c r="B93" s="396" t="str">
        <f>IF($R93="","",ROUND(_xlfn.NORM.INV(ABS(VLOOKUP($T$1,VLookups!$A$43:$B$44,2,FALSE)-B$2),$N93,$R93),0))</f>
        <v/>
      </c>
      <c r="C93" s="403" t="str">
        <f>IF(OR(D92="",B93=""),"",WORKDAY(C92,B92,$B$109:$B$148))</f>
        <v/>
      </c>
      <c r="D93" s="404" t="str">
        <f>IFERROR(IF(B93="","",WORKDAY(C93,B93-1,$B$109:$B$148)),"")</f>
        <v/>
      </c>
      <c r="E93" s="109"/>
      <c r="F93" s="117"/>
      <c r="G93" s="122" t="str">
        <f t="shared" si="157"/>
        <v/>
      </c>
      <c r="H93" s="95"/>
      <c r="I93" s="122" t="str">
        <f t="shared" si="158"/>
        <v/>
      </c>
      <c r="J93" s="117"/>
      <c r="K93" s="110"/>
      <c r="L93" s="124" t="str">
        <f t="shared" si="145"/>
        <v/>
      </c>
      <c r="M93" s="124" t="str">
        <f t="shared" si="146"/>
        <v/>
      </c>
      <c r="N93" s="73" t="str">
        <f t="shared" si="159"/>
        <v/>
      </c>
      <c r="O93" s="23"/>
      <c r="P93" s="57"/>
      <c r="Q93" s="280"/>
      <c r="R93" s="74" t="str">
        <f>IF(AND(G93&gt;0,H93&gt;0,I93&gt;0),IF(ISBLANK(Q93),IF(ISBLANK(O93),"",(I93-G93)*VLOOKUP(O93,VLookups!$A$4:$B$13,2,FALSE)),Q93),"")</f>
        <v/>
      </c>
      <c r="S93" s="75" t="str">
        <f t="shared" si="147"/>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0"/>
        <v/>
      </c>
      <c r="AD93" s="49" t="str">
        <f t="shared" si="202"/>
        <v/>
      </c>
      <c r="AE93" s="49" t="str">
        <f t="shared" si="202"/>
        <v/>
      </c>
      <c r="AF93" s="49" t="str">
        <f t="shared" si="202"/>
        <v/>
      </c>
      <c r="AG93" s="49" t="str">
        <f t="shared" si="202"/>
        <v/>
      </c>
      <c r="AH93" s="49" t="str">
        <f t="shared" si="202"/>
        <v/>
      </c>
      <c r="AI93" s="49" t="str">
        <f t="shared" si="202"/>
        <v/>
      </c>
      <c r="AJ93" s="49" t="str">
        <f t="shared" si="202"/>
        <v/>
      </c>
      <c r="AK93" s="49" t="str">
        <f t="shared" si="202"/>
        <v/>
      </c>
      <c r="AL93" s="49" t="str">
        <f t="shared" si="202"/>
        <v/>
      </c>
      <c r="AM93" s="49" t="str">
        <f t="shared" si="202"/>
        <v/>
      </c>
      <c r="AN93" s="49" t="str">
        <f t="shared" si="202"/>
        <v/>
      </c>
      <c r="AO93" s="49" t="str">
        <f t="shared" si="202"/>
        <v/>
      </c>
      <c r="AP93" s="49" t="str">
        <f t="shared" si="202"/>
        <v/>
      </c>
      <c r="AQ93" s="49" t="str">
        <f t="shared" si="202"/>
        <v/>
      </c>
      <c r="AR93" s="49" t="str">
        <f t="shared" si="202"/>
        <v/>
      </c>
      <c r="AS93" s="49" t="str">
        <f t="shared" si="202"/>
        <v/>
      </c>
      <c r="AT93" s="49" t="str">
        <f t="shared" si="197"/>
        <v/>
      </c>
      <c r="AU93" s="49" t="str">
        <f t="shared" si="197"/>
        <v/>
      </c>
      <c r="AV93" s="49" t="str">
        <f t="shared" si="197"/>
        <v/>
      </c>
      <c r="AW93" s="49" t="str">
        <f t="shared" si="197"/>
        <v/>
      </c>
      <c r="AX93" s="49" t="str">
        <f t="shared" si="197"/>
        <v/>
      </c>
      <c r="AY93" s="49" t="str">
        <f t="shared" si="197"/>
        <v/>
      </c>
      <c r="AZ93" s="49" t="str">
        <f t="shared" si="197"/>
        <v/>
      </c>
      <c r="BA93" s="49" t="str">
        <f t="shared" si="197"/>
        <v/>
      </c>
      <c r="BB93" s="49" t="str">
        <f t="shared" si="197"/>
        <v/>
      </c>
      <c r="BC93" s="49" t="str">
        <f t="shared" si="197"/>
        <v/>
      </c>
      <c r="BD93" s="49" t="str">
        <f t="shared" si="197"/>
        <v/>
      </c>
      <c r="BE93" s="49" t="str">
        <f t="shared" si="197"/>
        <v/>
      </c>
      <c r="BF93" s="49" t="str">
        <f t="shared" si="197"/>
        <v/>
      </c>
      <c r="BG93" s="49" t="str">
        <f t="shared" si="197"/>
        <v/>
      </c>
      <c r="BH93" s="49" t="str">
        <f t="shared" si="197"/>
        <v/>
      </c>
      <c r="BI93" s="49" t="str">
        <f t="shared" si="198"/>
        <v/>
      </c>
      <c r="BJ93" s="49" t="str">
        <f t="shared" si="198"/>
        <v/>
      </c>
      <c r="BK93" s="49" t="str">
        <f t="shared" si="198"/>
        <v/>
      </c>
      <c r="BL93" s="49" t="str">
        <f t="shared" si="198"/>
        <v/>
      </c>
      <c r="BM93" s="49" t="str">
        <f t="shared" si="198"/>
        <v/>
      </c>
      <c r="BN93" s="49" t="str">
        <f t="shared" si="198"/>
        <v/>
      </c>
      <c r="BO93" s="49" t="str">
        <f t="shared" si="198"/>
        <v/>
      </c>
      <c r="BP93" s="49" t="str">
        <f t="shared" si="198"/>
        <v/>
      </c>
      <c r="BQ93" s="49" t="str">
        <f t="shared" si="198"/>
        <v/>
      </c>
      <c r="BR93" s="49" t="str">
        <f t="shared" si="198"/>
        <v/>
      </c>
      <c r="BS93" s="49" t="str">
        <f t="shared" si="198"/>
        <v/>
      </c>
      <c r="BT93" s="49" t="str">
        <f t="shared" si="198"/>
        <v/>
      </c>
      <c r="BU93" s="49" t="str">
        <f t="shared" si="198"/>
        <v/>
      </c>
      <c r="BV93" s="49" t="str">
        <f t="shared" si="198"/>
        <v/>
      </c>
      <c r="BW93" s="49" t="str">
        <f t="shared" si="198"/>
        <v/>
      </c>
      <c r="BX93" s="49" t="str">
        <f t="shared" si="198"/>
        <v/>
      </c>
      <c r="BY93" s="49" t="str">
        <f t="shared" si="193"/>
        <v/>
      </c>
      <c r="BZ93" s="49" t="str">
        <f t="shared" si="193"/>
        <v/>
      </c>
      <c r="CA93" s="49" t="str">
        <f t="shared" si="193"/>
        <v/>
      </c>
      <c r="CB93" s="49" t="str">
        <f t="shared" si="193"/>
        <v/>
      </c>
      <c r="CC93" s="49" t="str">
        <f t="shared" si="193"/>
        <v/>
      </c>
      <c r="CD93" s="49" t="str">
        <f t="shared" si="193"/>
        <v/>
      </c>
      <c r="CE93" s="49" t="str">
        <f t="shared" si="193"/>
        <v/>
      </c>
      <c r="CF93" s="49" t="str">
        <f t="shared" si="193"/>
        <v/>
      </c>
      <c r="CG93" s="49" t="str">
        <f t="shared" si="193"/>
        <v/>
      </c>
      <c r="CH93" s="49" t="str">
        <f t="shared" si="193"/>
        <v/>
      </c>
      <c r="CI93" s="49" t="str">
        <f t="shared" si="193"/>
        <v/>
      </c>
      <c r="CJ93" s="49" t="str">
        <f t="shared" si="193"/>
        <v/>
      </c>
      <c r="CK93" s="49" t="str">
        <f t="shared" si="193"/>
        <v/>
      </c>
      <c r="CL93" s="49" t="str">
        <f t="shared" si="193"/>
        <v/>
      </c>
      <c r="CM93" s="49" t="str">
        <f t="shared" si="193"/>
        <v/>
      </c>
      <c r="CN93" s="49" t="str">
        <f t="shared" si="199"/>
        <v/>
      </c>
      <c r="CO93" s="49" t="str">
        <f t="shared" si="199"/>
        <v/>
      </c>
      <c r="CP93" s="49" t="str">
        <f t="shared" si="199"/>
        <v/>
      </c>
      <c r="CQ93" s="49" t="str">
        <f t="shared" si="199"/>
        <v/>
      </c>
      <c r="CR93" s="49" t="str">
        <f t="shared" si="199"/>
        <v/>
      </c>
      <c r="CS93" s="49" t="str">
        <f t="shared" si="199"/>
        <v/>
      </c>
      <c r="CT93" s="49" t="str">
        <f t="shared" si="199"/>
        <v/>
      </c>
      <c r="CU93" s="49" t="str">
        <f t="shared" si="199"/>
        <v/>
      </c>
      <c r="CV93" s="49" t="str">
        <f t="shared" si="199"/>
        <v/>
      </c>
      <c r="CW93" s="49" t="str">
        <f t="shared" si="199"/>
        <v/>
      </c>
      <c r="CX93" s="49" t="str">
        <f t="shared" si="199"/>
        <v/>
      </c>
      <c r="CY93" s="49" t="str">
        <f t="shared" si="199"/>
        <v/>
      </c>
      <c r="CZ93" s="49" t="str">
        <f t="shared" si="199"/>
        <v/>
      </c>
      <c r="DA93" s="49" t="str">
        <f t="shared" si="199"/>
        <v/>
      </c>
      <c r="DB93" s="49" t="str">
        <f t="shared" si="199"/>
        <v/>
      </c>
      <c r="DC93" s="49" t="str">
        <f t="shared" si="199"/>
        <v/>
      </c>
      <c r="DD93" s="49" t="str">
        <f t="shared" si="194"/>
        <v/>
      </c>
      <c r="DE93" s="49" t="str">
        <f t="shared" si="194"/>
        <v/>
      </c>
      <c r="DF93" s="49" t="str">
        <f t="shared" si="194"/>
        <v/>
      </c>
      <c r="DG93" s="49" t="str">
        <f t="shared" si="194"/>
        <v/>
      </c>
      <c r="DH93" s="49" t="str">
        <f t="shared" si="194"/>
        <v/>
      </c>
      <c r="DI93" s="49" t="str">
        <f t="shared" si="194"/>
        <v/>
      </c>
      <c r="DJ93" s="49" t="str">
        <f t="shared" si="194"/>
        <v/>
      </c>
      <c r="DK93" s="49" t="str">
        <f t="shared" si="194"/>
        <v/>
      </c>
      <c r="DL93" s="49" t="str">
        <f t="shared" si="194"/>
        <v/>
      </c>
      <c r="DM93" s="49" t="str">
        <f t="shared" si="194"/>
        <v/>
      </c>
      <c r="DN93" s="49" t="str">
        <f t="shared" si="194"/>
        <v/>
      </c>
      <c r="DO93" s="49" t="str">
        <f t="shared" si="194"/>
        <v/>
      </c>
      <c r="DP93" s="49" t="str">
        <f t="shared" si="194"/>
        <v/>
      </c>
      <c r="DQ93" s="49" t="str">
        <f t="shared" si="194"/>
        <v/>
      </c>
      <c r="DR93" s="49" t="str">
        <f t="shared" si="194"/>
        <v/>
      </c>
      <c r="DS93" s="49" t="str">
        <f t="shared" si="200"/>
        <v/>
      </c>
      <c r="DT93" s="49" t="str">
        <f t="shared" si="200"/>
        <v/>
      </c>
      <c r="DU93" s="49" t="str">
        <f t="shared" si="200"/>
        <v/>
      </c>
      <c r="DV93" s="49" t="str">
        <f t="shared" si="200"/>
        <v/>
      </c>
      <c r="DW93" s="49" t="str">
        <f t="shared" si="200"/>
        <v/>
      </c>
      <c r="DX93" s="49" t="str">
        <f t="shared" si="200"/>
        <v/>
      </c>
      <c r="DY93" s="49" t="str">
        <f t="shared" si="200"/>
        <v/>
      </c>
      <c r="DZ93" s="183" t="str">
        <f t="shared" si="161"/>
        <v/>
      </c>
      <c r="EA93" s="49" t="str">
        <f t="shared" si="195"/>
        <v/>
      </c>
      <c r="EB93" s="49" t="str">
        <f t="shared" si="195"/>
        <v/>
      </c>
      <c r="EC93" s="49" t="str">
        <f t="shared" si="195"/>
        <v/>
      </c>
      <c r="ED93" s="49" t="str">
        <f t="shared" si="195"/>
        <v/>
      </c>
      <c r="EE93" s="49" t="str">
        <f t="shared" si="195"/>
        <v/>
      </c>
      <c r="EF93" s="49" t="str">
        <f t="shared" si="195"/>
        <v/>
      </c>
      <c r="EG93" s="49" t="str">
        <f t="shared" si="195"/>
        <v/>
      </c>
      <c r="EH93" s="49" t="str">
        <f t="shared" si="195"/>
        <v/>
      </c>
      <c r="EI93" s="49" t="str">
        <f t="shared" si="195"/>
        <v/>
      </c>
      <c r="EJ93" s="49" t="str">
        <f t="shared" si="195"/>
        <v/>
      </c>
      <c r="EK93" s="49" t="str">
        <f t="shared" si="195"/>
        <v/>
      </c>
      <c r="EL93" s="49" t="str">
        <f t="shared" si="195"/>
        <v/>
      </c>
      <c r="EM93" s="49" t="str">
        <f t="shared" si="195"/>
        <v/>
      </c>
      <c r="EN93" s="49" t="str">
        <f t="shared" si="195"/>
        <v/>
      </c>
      <c r="EO93" s="49" t="str">
        <f t="shared" si="195"/>
        <v/>
      </c>
      <c r="EP93" s="49" t="str">
        <f t="shared" si="162"/>
        <v/>
      </c>
      <c r="EQ93" s="49" t="str">
        <f t="shared" si="162"/>
        <v/>
      </c>
      <c r="ER93" s="49" t="str">
        <f t="shared" si="162"/>
        <v/>
      </c>
      <c r="ES93" s="49" t="str">
        <f t="shared" si="162"/>
        <v/>
      </c>
      <c r="ET93" s="49" t="str">
        <f t="shared" si="162"/>
        <v/>
      </c>
      <c r="EU93" s="49" t="str">
        <f t="shared" si="162"/>
        <v/>
      </c>
      <c r="EV93" s="49" t="str">
        <f t="shared" si="162"/>
        <v/>
      </c>
      <c r="EW93" s="49" t="str">
        <f t="shared" si="162"/>
        <v/>
      </c>
      <c r="EX93" s="49" t="str">
        <f t="shared" si="162"/>
        <v/>
      </c>
      <c r="EY93" s="49" t="str">
        <f t="shared" si="162"/>
        <v/>
      </c>
      <c r="EZ93" s="49" t="str">
        <f t="shared" si="162"/>
        <v/>
      </c>
      <c r="FA93" s="49" t="str">
        <f t="shared" si="162"/>
        <v/>
      </c>
      <c r="FB93" s="49" t="str">
        <f t="shared" si="162"/>
        <v/>
      </c>
      <c r="FC93" s="49" t="str">
        <f t="shared" si="162"/>
        <v/>
      </c>
      <c r="FD93" s="49" t="str">
        <f t="shared" si="162"/>
        <v/>
      </c>
      <c r="FE93" s="49" t="str">
        <f t="shared" si="162"/>
        <v/>
      </c>
      <c r="FF93" s="49" t="str">
        <f t="shared" ref="FF93:FH103" si="205">IF(ISNONTEXT($AC93),FE93+$AC93,"")</f>
        <v/>
      </c>
      <c r="FG93" s="49" t="str">
        <f t="shared" si="205"/>
        <v/>
      </c>
      <c r="FH93" s="49" t="str">
        <f t="shared" si="205"/>
        <v/>
      </c>
      <c r="FI93" s="49" t="str">
        <f t="shared" si="203"/>
        <v/>
      </c>
      <c r="FJ93" s="49" t="str">
        <f t="shared" si="201"/>
        <v/>
      </c>
      <c r="FK93" s="49" t="str">
        <f t="shared" si="201"/>
        <v/>
      </c>
      <c r="FL93" s="49" t="str">
        <f t="shared" si="201"/>
        <v/>
      </c>
      <c r="FM93" s="49" t="str">
        <f t="shared" si="201"/>
        <v/>
      </c>
      <c r="FN93" s="49" t="str">
        <f t="shared" si="201"/>
        <v/>
      </c>
      <c r="FO93" s="49" t="str">
        <f t="shared" si="201"/>
        <v/>
      </c>
      <c r="FP93" s="49" t="str">
        <f t="shared" si="196"/>
        <v/>
      </c>
      <c r="FQ93" s="49" t="str">
        <f t="shared" si="196"/>
        <v/>
      </c>
      <c r="FR93" s="49" t="str">
        <f t="shared" si="196"/>
        <v/>
      </c>
      <c r="FS93" s="49" t="str">
        <f t="shared" si="196"/>
        <v/>
      </c>
      <c r="FT93" s="49" t="str">
        <f t="shared" si="196"/>
        <v/>
      </c>
      <c r="FU93" s="49" t="str">
        <f t="shared" si="172"/>
        <v/>
      </c>
      <c r="FV93" s="49" t="str">
        <f t="shared" si="172"/>
        <v/>
      </c>
      <c r="FW93" s="49" t="str">
        <f t="shared" si="172"/>
        <v/>
      </c>
      <c r="FX93" s="49" t="str">
        <f t="shared" si="172"/>
        <v/>
      </c>
      <c r="FY93" s="49" t="str">
        <f t="shared" si="172"/>
        <v/>
      </c>
      <c r="FZ93" s="49" t="str">
        <f t="shared" si="172"/>
        <v/>
      </c>
      <c r="GA93" s="49" t="str">
        <f t="shared" si="172"/>
        <v/>
      </c>
      <c r="GB93" s="49" t="str">
        <f t="shared" si="172"/>
        <v/>
      </c>
      <c r="GC93" s="49" t="str">
        <f t="shared" si="172"/>
        <v/>
      </c>
      <c r="GD93" s="49" t="str">
        <f t="shared" si="172"/>
        <v/>
      </c>
      <c r="GE93" s="49" t="str">
        <f t="shared" si="172"/>
        <v/>
      </c>
      <c r="GF93" s="49" t="str">
        <f t="shared" si="172"/>
        <v/>
      </c>
      <c r="GG93" s="49" t="str">
        <f t="shared" si="172"/>
        <v/>
      </c>
      <c r="GH93" s="49" t="str">
        <f t="shared" si="172"/>
        <v/>
      </c>
      <c r="GI93" s="49" t="str">
        <f t="shared" si="172"/>
        <v/>
      </c>
      <c r="GJ93" s="49" t="str">
        <f t="shared" si="172"/>
        <v/>
      </c>
      <c r="GK93" s="49" t="str">
        <f t="shared" si="204"/>
        <v/>
      </c>
      <c r="GL93" s="49" t="str">
        <f t="shared" si="184"/>
        <v/>
      </c>
      <c r="GM93" s="49" t="str">
        <f t="shared" si="184"/>
        <v/>
      </c>
      <c r="GN93" s="49" t="str">
        <f t="shared" si="176"/>
        <v/>
      </c>
      <c r="GO93" s="49" t="str">
        <f t="shared" si="176"/>
        <v/>
      </c>
      <c r="GP93" s="49" t="str">
        <f t="shared" si="176"/>
        <v/>
      </c>
      <c r="GQ93" s="49" t="str">
        <f t="shared" si="176"/>
        <v/>
      </c>
      <c r="GR93" s="49" t="str">
        <f t="shared" si="176"/>
        <v/>
      </c>
      <c r="GS93" s="49" t="str">
        <f t="shared" si="176"/>
        <v/>
      </c>
      <c r="GT93" s="49" t="str">
        <f t="shared" si="176"/>
        <v/>
      </c>
      <c r="GU93" s="49" t="str">
        <f t="shared" si="176"/>
        <v/>
      </c>
      <c r="GV93" s="49" t="str">
        <f t="shared" si="176"/>
        <v/>
      </c>
      <c r="GW93" s="49" t="str">
        <f t="shared" si="176"/>
        <v/>
      </c>
      <c r="GX93" s="49" t="str">
        <f t="shared" si="176"/>
        <v/>
      </c>
      <c r="GY93" s="49" t="str">
        <f t="shared" si="176"/>
        <v/>
      </c>
      <c r="GZ93" s="49" t="str">
        <f t="shared" si="176"/>
        <v/>
      </c>
      <c r="HA93" s="49" t="str">
        <f t="shared" si="176"/>
        <v/>
      </c>
      <c r="HB93" s="49" t="str">
        <f t="shared" si="176"/>
        <v/>
      </c>
      <c r="HC93" s="49" t="str">
        <f t="shared" si="176"/>
        <v/>
      </c>
      <c r="HD93" s="49" t="str">
        <f t="shared" si="177"/>
        <v/>
      </c>
      <c r="HE93" s="49" t="str">
        <f t="shared" si="177"/>
        <v/>
      </c>
      <c r="HF93" s="49" t="str">
        <f t="shared" si="177"/>
        <v/>
      </c>
      <c r="HG93" s="49" t="str">
        <f t="shared" si="177"/>
        <v/>
      </c>
      <c r="HH93" s="49" t="str">
        <f t="shared" si="177"/>
        <v/>
      </c>
      <c r="HI93" s="49" t="str">
        <f t="shared" si="137"/>
        <v/>
      </c>
      <c r="HJ93" s="49" t="str">
        <f t="shared" si="137"/>
        <v/>
      </c>
      <c r="HK93" s="49" t="str">
        <f t="shared" si="137"/>
        <v/>
      </c>
      <c r="HL93" s="49" t="str">
        <f t="shared" si="137"/>
        <v/>
      </c>
      <c r="HM93" s="49" t="str">
        <f t="shared" si="107"/>
        <v/>
      </c>
      <c r="HN93" s="49" t="str">
        <f t="shared" si="107"/>
        <v/>
      </c>
      <c r="HO93" s="49" t="str">
        <f t="shared" si="107"/>
        <v/>
      </c>
      <c r="HP93" s="49" t="str">
        <f t="shared" si="75"/>
        <v/>
      </c>
      <c r="HQ93" s="49" t="str">
        <f t="shared" si="75"/>
        <v/>
      </c>
      <c r="HR93" s="49" t="str">
        <f t="shared" si="75"/>
        <v/>
      </c>
      <c r="HS93" s="49" t="str">
        <f t="shared" si="75"/>
        <v/>
      </c>
      <c r="HT93" s="49" t="str">
        <f t="shared" si="75"/>
        <v/>
      </c>
      <c r="HU93" s="49" t="str">
        <f t="shared" si="75"/>
        <v/>
      </c>
      <c r="HV93" s="49" t="str">
        <f t="shared" si="138"/>
        <v/>
      </c>
      <c r="HW93" s="169" t="e">
        <f t="shared" si="175"/>
        <v>#N/A</v>
      </c>
      <c r="HX93" s="169" t="e">
        <f t="shared" si="175"/>
        <v>#N/A</v>
      </c>
      <c r="HY93" s="169" t="e">
        <f t="shared" si="175"/>
        <v>#N/A</v>
      </c>
      <c r="HZ93" s="169" t="e">
        <f t="shared" si="175"/>
        <v>#N/A</v>
      </c>
      <c r="IA93" s="169" t="e">
        <f t="shared" si="174"/>
        <v>#N/A</v>
      </c>
      <c r="IB93" s="169" t="e">
        <f t="shared" si="174"/>
        <v>#N/A</v>
      </c>
      <c r="IC93" s="169" t="e">
        <f t="shared" si="174"/>
        <v>#N/A</v>
      </c>
      <c r="ID93" s="169" t="e">
        <f t="shared" si="174"/>
        <v>#N/A</v>
      </c>
      <c r="IE93" s="169" t="e">
        <f t="shared" si="174"/>
        <v>#N/A</v>
      </c>
      <c r="IF93" s="169" t="e">
        <f t="shared" si="174"/>
        <v>#N/A</v>
      </c>
      <c r="IG93" s="169" t="e">
        <f t="shared" si="174"/>
        <v>#N/A</v>
      </c>
      <c r="IH93" s="169" t="e">
        <f t="shared" si="174"/>
        <v>#N/A</v>
      </c>
      <c r="II93" s="169" t="e">
        <f t="shared" si="174"/>
        <v>#N/A</v>
      </c>
      <c r="IJ93" s="169" t="e">
        <f t="shared" si="174"/>
        <v>#N/A</v>
      </c>
      <c r="IK93" s="169" t="e">
        <f t="shared" si="174"/>
        <v>#N/A</v>
      </c>
      <c r="IL93" s="169" t="e">
        <f t="shared" si="174"/>
        <v>#N/A</v>
      </c>
      <c r="IM93" s="169" t="e">
        <f t="shared" si="174"/>
        <v>#N/A</v>
      </c>
      <c r="IN93" s="169" t="e">
        <f t="shared" si="174"/>
        <v>#N/A</v>
      </c>
      <c r="IO93" s="169" t="e">
        <f t="shared" si="174"/>
        <v>#N/A</v>
      </c>
      <c r="IP93" s="169" t="e">
        <f t="shared" si="178"/>
        <v>#N/A</v>
      </c>
      <c r="IQ93" s="169" t="e">
        <f t="shared" si="178"/>
        <v>#N/A</v>
      </c>
      <c r="IR93" s="169" t="e">
        <f t="shared" si="178"/>
        <v>#N/A</v>
      </c>
      <c r="IS93" s="169" t="e">
        <f t="shared" si="178"/>
        <v>#N/A</v>
      </c>
      <c r="IT93" s="169" t="e">
        <f t="shared" si="178"/>
        <v>#N/A</v>
      </c>
      <c r="IU93" s="169" t="e">
        <f t="shared" si="178"/>
        <v>#N/A</v>
      </c>
      <c r="IV93" s="169" t="e">
        <f t="shared" si="178"/>
        <v>#N/A</v>
      </c>
      <c r="IW93" s="169" t="e">
        <f t="shared" si="178"/>
        <v>#N/A</v>
      </c>
      <c r="IX93" s="169" t="e">
        <f t="shared" si="178"/>
        <v>#N/A</v>
      </c>
      <c r="IY93" s="169" t="e">
        <f t="shared" si="178"/>
        <v>#N/A</v>
      </c>
      <c r="IZ93" s="169" t="e">
        <f t="shared" si="178"/>
        <v>#N/A</v>
      </c>
      <c r="JA93" s="169" t="e">
        <f t="shared" si="178"/>
        <v>#N/A</v>
      </c>
      <c r="JB93" s="169" t="e">
        <f t="shared" si="178"/>
        <v>#N/A</v>
      </c>
      <c r="JC93" s="169" t="e">
        <f t="shared" si="178"/>
        <v>#N/A</v>
      </c>
      <c r="JD93" s="169" t="e">
        <f t="shared" si="178"/>
        <v>#N/A</v>
      </c>
      <c r="JE93" s="169" t="e">
        <f t="shared" si="185"/>
        <v>#N/A</v>
      </c>
      <c r="JF93" s="169" t="e">
        <f t="shared" si="185"/>
        <v>#N/A</v>
      </c>
      <c r="JG93" s="169" t="e">
        <f t="shared" si="185"/>
        <v>#N/A</v>
      </c>
      <c r="JH93" s="169" t="e">
        <f t="shared" si="185"/>
        <v>#N/A</v>
      </c>
      <c r="JI93" s="169" t="e">
        <f t="shared" si="185"/>
        <v>#N/A</v>
      </c>
      <c r="JJ93" s="169" t="e">
        <f t="shared" si="185"/>
        <v>#N/A</v>
      </c>
      <c r="JK93" s="169" t="e">
        <f t="shared" si="185"/>
        <v>#N/A</v>
      </c>
      <c r="JL93" s="169" t="e">
        <f t="shared" si="185"/>
        <v>#N/A</v>
      </c>
      <c r="JM93" s="169" t="e">
        <f t="shared" si="185"/>
        <v>#N/A</v>
      </c>
      <c r="JN93" s="169" t="e">
        <f t="shared" si="185"/>
        <v>#N/A</v>
      </c>
      <c r="JO93" s="169" t="e">
        <f t="shared" si="185"/>
        <v>#N/A</v>
      </c>
      <c r="JP93" s="169" t="e">
        <f t="shared" si="185"/>
        <v>#N/A</v>
      </c>
      <c r="JQ93" s="169" t="e">
        <f t="shared" si="185"/>
        <v>#N/A</v>
      </c>
      <c r="JR93" s="169" t="e">
        <f t="shared" si="185"/>
        <v>#N/A</v>
      </c>
      <c r="JS93" s="169" t="e">
        <f t="shared" si="185"/>
        <v>#N/A</v>
      </c>
      <c r="JT93" s="169" t="e">
        <f t="shared" si="179"/>
        <v>#N/A</v>
      </c>
      <c r="JU93" s="169" t="e">
        <f t="shared" si="179"/>
        <v>#N/A</v>
      </c>
      <c r="JV93" s="169" t="e">
        <f t="shared" si="179"/>
        <v>#N/A</v>
      </c>
      <c r="JW93" s="169" t="e">
        <f t="shared" si="179"/>
        <v>#N/A</v>
      </c>
      <c r="JX93" s="169" t="e">
        <f t="shared" si="179"/>
        <v>#N/A</v>
      </c>
      <c r="JY93" s="169" t="e">
        <f t="shared" si="179"/>
        <v>#N/A</v>
      </c>
      <c r="JZ93" s="169" t="e">
        <f t="shared" si="179"/>
        <v>#N/A</v>
      </c>
      <c r="KA93" s="169" t="e">
        <f t="shared" si="179"/>
        <v>#N/A</v>
      </c>
      <c r="KB93" s="169" t="e">
        <f t="shared" si="179"/>
        <v>#N/A</v>
      </c>
      <c r="KC93" s="169" t="e">
        <f t="shared" si="179"/>
        <v>#N/A</v>
      </c>
      <c r="KD93" s="169" t="e">
        <f t="shared" si="179"/>
        <v>#N/A</v>
      </c>
      <c r="KE93" s="169" t="e">
        <f t="shared" si="179"/>
        <v>#N/A</v>
      </c>
      <c r="KF93" s="169" t="e">
        <f t="shared" si="179"/>
        <v>#N/A</v>
      </c>
      <c r="KG93" s="169" t="e">
        <f t="shared" si="179"/>
        <v>#N/A</v>
      </c>
      <c r="KH93" s="169" t="e">
        <f t="shared" si="179"/>
        <v>#N/A</v>
      </c>
      <c r="KI93" s="169" t="e">
        <f t="shared" si="179"/>
        <v>#N/A</v>
      </c>
      <c r="KJ93" s="169" t="e">
        <f t="shared" si="186"/>
        <v>#N/A</v>
      </c>
      <c r="KK93" s="169" t="e">
        <f t="shared" si="186"/>
        <v>#N/A</v>
      </c>
      <c r="KL93" s="169" t="e">
        <f t="shared" si="186"/>
        <v>#N/A</v>
      </c>
      <c r="KM93" s="169" t="e">
        <f t="shared" si="186"/>
        <v>#N/A</v>
      </c>
      <c r="KN93" s="169" t="e">
        <f t="shared" si="186"/>
        <v>#N/A</v>
      </c>
      <c r="KO93" s="169" t="e">
        <f t="shared" si="186"/>
        <v>#N/A</v>
      </c>
      <c r="KP93" s="169" t="e">
        <f t="shared" si="186"/>
        <v>#N/A</v>
      </c>
      <c r="KQ93" s="169" t="e">
        <f t="shared" si="186"/>
        <v>#N/A</v>
      </c>
      <c r="KR93" s="169" t="e">
        <f t="shared" si="186"/>
        <v>#N/A</v>
      </c>
      <c r="KS93" s="169" t="e">
        <f t="shared" si="186"/>
        <v>#N/A</v>
      </c>
      <c r="KT93" s="169" t="e">
        <f t="shared" si="186"/>
        <v>#N/A</v>
      </c>
      <c r="KU93" s="169" t="e">
        <f t="shared" si="186"/>
        <v>#N/A</v>
      </c>
      <c r="KV93" s="169" t="e">
        <f t="shared" si="186"/>
        <v>#N/A</v>
      </c>
      <c r="KW93" s="169" t="e">
        <f t="shared" si="186"/>
        <v>#N/A</v>
      </c>
      <c r="KX93" s="169" t="e">
        <f t="shared" si="186"/>
        <v>#N/A</v>
      </c>
      <c r="KY93" s="169" t="e">
        <f t="shared" si="186"/>
        <v>#N/A</v>
      </c>
      <c r="KZ93" s="169" t="e">
        <f t="shared" si="180"/>
        <v>#N/A</v>
      </c>
      <c r="LA93" s="169" t="e">
        <f t="shared" si="180"/>
        <v>#N/A</v>
      </c>
      <c r="LB93" s="169" t="e">
        <f t="shared" si="180"/>
        <v>#N/A</v>
      </c>
      <c r="LC93" s="169" t="e">
        <f t="shared" si="180"/>
        <v>#N/A</v>
      </c>
      <c r="LD93" s="169" t="e">
        <f t="shared" si="180"/>
        <v>#N/A</v>
      </c>
      <c r="LE93" s="169" t="e">
        <f t="shared" si="180"/>
        <v>#N/A</v>
      </c>
      <c r="LF93" s="169" t="e">
        <f t="shared" si="180"/>
        <v>#N/A</v>
      </c>
      <c r="LG93" s="169" t="e">
        <f t="shared" si="180"/>
        <v>#N/A</v>
      </c>
      <c r="LH93" s="169" t="e">
        <f t="shared" si="180"/>
        <v>#N/A</v>
      </c>
      <c r="LI93" s="169" t="e">
        <f t="shared" si="180"/>
        <v>#N/A</v>
      </c>
      <c r="LJ93" s="169" t="e">
        <f t="shared" si="180"/>
        <v>#N/A</v>
      </c>
      <c r="LK93" s="169" t="e">
        <f t="shared" si="180"/>
        <v>#N/A</v>
      </c>
      <c r="LL93" s="169" t="e">
        <f t="shared" si="180"/>
        <v>#N/A</v>
      </c>
      <c r="LM93" s="169" t="e">
        <f t="shared" si="180"/>
        <v>#N/A</v>
      </c>
      <c r="LN93" s="169" t="e">
        <f t="shared" si="180"/>
        <v>#N/A</v>
      </c>
      <c r="LO93" s="169" t="e">
        <f t="shared" si="187"/>
        <v>#N/A</v>
      </c>
      <c r="LP93" s="169" t="e">
        <f t="shared" si="187"/>
        <v>#N/A</v>
      </c>
      <c r="LQ93" s="169" t="e">
        <f t="shared" si="188"/>
        <v>#N/A</v>
      </c>
      <c r="LR93" s="169" t="e">
        <f t="shared" si="188"/>
        <v>#N/A</v>
      </c>
      <c r="LS93" s="169" t="e">
        <f t="shared" si="188"/>
        <v>#N/A</v>
      </c>
      <c r="LT93" s="169" t="e">
        <f t="shared" si="188"/>
        <v>#N/A</v>
      </c>
      <c r="LU93" s="169" t="e">
        <f t="shared" si="188"/>
        <v>#N/A</v>
      </c>
      <c r="LV93" s="169" t="e">
        <f t="shared" si="188"/>
        <v>#N/A</v>
      </c>
      <c r="LW93" s="169" t="e">
        <f t="shared" si="188"/>
        <v>#N/A</v>
      </c>
      <c r="LX93" s="169" t="e">
        <f t="shared" si="188"/>
        <v>#N/A</v>
      </c>
      <c r="LY93" s="169" t="e">
        <f t="shared" si="188"/>
        <v>#N/A</v>
      </c>
      <c r="LZ93" s="169" t="e">
        <f t="shared" si="188"/>
        <v>#N/A</v>
      </c>
      <c r="MA93" s="169" t="e">
        <f t="shared" si="188"/>
        <v>#N/A</v>
      </c>
      <c r="MB93" s="169" t="e">
        <f t="shared" si="188"/>
        <v>#N/A</v>
      </c>
      <c r="MC93" s="169" t="e">
        <f t="shared" si="188"/>
        <v>#N/A</v>
      </c>
      <c r="MD93" s="169" t="e">
        <f t="shared" si="188"/>
        <v>#N/A</v>
      </c>
      <c r="ME93" s="169" t="e">
        <f t="shared" si="188"/>
        <v>#N/A</v>
      </c>
      <c r="MF93" s="169" t="e">
        <f t="shared" si="181"/>
        <v>#N/A</v>
      </c>
      <c r="MG93" s="169" t="e">
        <f t="shared" si="181"/>
        <v>#N/A</v>
      </c>
      <c r="MH93" s="169" t="e">
        <f t="shared" si="181"/>
        <v>#N/A</v>
      </c>
      <c r="MI93" s="169" t="e">
        <f t="shared" si="181"/>
        <v>#N/A</v>
      </c>
      <c r="MJ93" s="169" t="e">
        <f t="shared" si="181"/>
        <v>#N/A</v>
      </c>
      <c r="MK93" s="169" t="e">
        <f t="shared" si="181"/>
        <v>#N/A</v>
      </c>
      <c r="ML93" s="169" t="e">
        <f t="shared" si="181"/>
        <v>#N/A</v>
      </c>
      <c r="MM93" s="169" t="e">
        <f t="shared" si="181"/>
        <v>#N/A</v>
      </c>
      <c r="MN93" s="169" t="e">
        <f t="shared" si="181"/>
        <v>#N/A</v>
      </c>
      <c r="MO93" s="169" t="e">
        <f t="shared" si="181"/>
        <v>#N/A</v>
      </c>
      <c r="MP93" s="169" t="e">
        <f t="shared" si="181"/>
        <v>#N/A</v>
      </c>
      <c r="MQ93" s="169" t="e">
        <f t="shared" si="181"/>
        <v>#N/A</v>
      </c>
      <c r="MR93" s="169" t="e">
        <f t="shared" si="181"/>
        <v>#N/A</v>
      </c>
      <c r="MS93" s="169" t="e">
        <f t="shared" si="181"/>
        <v>#N/A</v>
      </c>
      <c r="MT93" s="169" t="e">
        <f t="shared" si="181"/>
        <v>#N/A</v>
      </c>
      <c r="MU93" s="169" t="e">
        <f t="shared" si="181"/>
        <v>#N/A</v>
      </c>
      <c r="MV93" s="169" t="e">
        <f t="shared" si="189"/>
        <v>#N/A</v>
      </c>
      <c r="MW93" s="169" t="e">
        <f t="shared" si="189"/>
        <v>#N/A</v>
      </c>
      <c r="MX93" s="169" t="e">
        <f t="shared" si="189"/>
        <v>#N/A</v>
      </c>
      <c r="MY93" s="169" t="e">
        <f t="shared" si="189"/>
        <v>#N/A</v>
      </c>
      <c r="MZ93" s="169" t="e">
        <f t="shared" si="189"/>
        <v>#N/A</v>
      </c>
      <c r="NA93" s="169" t="e">
        <f t="shared" si="189"/>
        <v>#N/A</v>
      </c>
      <c r="NB93" s="169" t="e">
        <f t="shared" si="189"/>
        <v>#N/A</v>
      </c>
      <c r="NC93" s="169" t="e">
        <f t="shared" si="189"/>
        <v>#N/A</v>
      </c>
      <c r="ND93" s="169" t="e">
        <f t="shared" si="189"/>
        <v>#N/A</v>
      </c>
      <c r="NE93" s="169" t="e">
        <f t="shared" si="189"/>
        <v>#N/A</v>
      </c>
      <c r="NF93" s="169" t="e">
        <f t="shared" si="189"/>
        <v>#N/A</v>
      </c>
      <c r="NG93" s="169" t="e">
        <f t="shared" si="189"/>
        <v>#N/A</v>
      </c>
      <c r="NH93" s="169" t="e">
        <f t="shared" si="189"/>
        <v>#N/A</v>
      </c>
      <c r="NI93" s="169" t="e">
        <f t="shared" si="189"/>
        <v>#N/A</v>
      </c>
      <c r="NJ93" s="169" t="e">
        <f t="shared" si="189"/>
        <v>#N/A</v>
      </c>
      <c r="NK93" s="169" t="e">
        <f t="shared" si="189"/>
        <v>#N/A</v>
      </c>
      <c r="NL93" s="169" t="e">
        <f t="shared" si="182"/>
        <v>#N/A</v>
      </c>
      <c r="NM93" s="169" t="e">
        <f t="shared" si="182"/>
        <v>#N/A</v>
      </c>
      <c r="NN93" s="169" t="e">
        <f t="shared" si="182"/>
        <v>#N/A</v>
      </c>
      <c r="NO93" s="169" t="e">
        <f t="shared" si="182"/>
        <v>#N/A</v>
      </c>
      <c r="NP93" s="169" t="e">
        <f t="shared" si="182"/>
        <v>#N/A</v>
      </c>
      <c r="NQ93" s="169" t="e">
        <f t="shared" si="182"/>
        <v>#N/A</v>
      </c>
      <c r="NR93" s="169" t="e">
        <f t="shared" si="182"/>
        <v>#N/A</v>
      </c>
      <c r="NS93" s="169" t="e">
        <f t="shared" si="182"/>
        <v>#N/A</v>
      </c>
      <c r="NT93" s="169" t="e">
        <f t="shared" si="182"/>
        <v>#N/A</v>
      </c>
      <c r="NU93" s="169" t="e">
        <f t="shared" si="182"/>
        <v>#N/A</v>
      </c>
      <c r="NV93" s="169" t="e">
        <f t="shared" si="182"/>
        <v>#N/A</v>
      </c>
      <c r="NW93" s="169" t="e">
        <f t="shared" si="182"/>
        <v>#N/A</v>
      </c>
      <c r="NX93" s="169" t="e">
        <f t="shared" si="182"/>
        <v>#N/A</v>
      </c>
      <c r="NY93" s="169" t="e">
        <f t="shared" si="182"/>
        <v>#N/A</v>
      </c>
      <c r="NZ93" s="169" t="e">
        <f t="shared" si="182"/>
        <v>#N/A</v>
      </c>
      <c r="OA93" s="169" t="e">
        <f t="shared" si="190"/>
        <v>#N/A</v>
      </c>
      <c r="OB93" s="169" t="e">
        <f t="shared" si="190"/>
        <v>#N/A</v>
      </c>
      <c r="OC93" s="169" t="e">
        <f t="shared" si="191"/>
        <v>#N/A</v>
      </c>
      <c r="OD93" s="169" t="e">
        <f t="shared" si="191"/>
        <v>#N/A</v>
      </c>
      <c r="OE93" s="169" t="e">
        <f t="shared" si="191"/>
        <v>#N/A</v>
      </c>
      <c r="OF93" s="169" t="e">
        <f t="shared" si="191"/>
        <v>#N/A</v>
      </c>
      <c r="OG93" s="169" t="e">
        <f t="shared" si="191"/>
        <v>#N/A</v>
      </c>
      <c r="OH93" s="169" t="e">
        <f t="shared" si="191"/>
        <v>#N/A</v>
      </c>
      <c r="OI93" s="169" t="e">
        <f t="shared" si="191"/>
        <v>#N/A</v>
      </c>
      <c r="OJ93" s="169" t="e">
        <f t="shared" si="191"/>
        <v>#N/A</v>
      </c>
      <c r="OK93" s="169" t="e">
        <f t="shared" si="191"/>
        <v>#N/A</v>
      </c>
      <c r="OL93" s="169" t="e">
        <f t="shared" si="191"/>
        <v>#N/A</v>
      </c>
      <c r="OM93" s="169" t="e">
        <f t="shared" si="191"/>
        <v>#N/A</v>
      </c>
      <c r="ON93" s="169" t="e">
        <f t="shared" si="191"/>
        <v>#N/A</v>
      </c>
      <c r="OO93" s="169" t="e">
        <f t="shared" si="191"/>
        <v>#N/A</v>
      </c>
      <c r="OP93" s="169" t="e">
        <f t="shared" si="191"/>
        <v>#N/A</v>
      </c>
      <c r="OQ93" s="169" t="e">
        <f t="shared" si="191"/>
        <v>#N/A</v>
      </c>
      <c r="OR93" s="169" t="e">
        <f t="shared" si="183"/>
        <v>#N/A</v>
      </c>
      <c r="OS93" s="169" t="e">
        <f t="shared" si="183"/>
        <v>#N/A</v>
      </c>
      <c r="OT93" s="169" t="e">
        <f t="shared" si="183"/>
        <v>#N/A</v>
      </c>
      <c r="OU93" s="169" t="e">
        <f t="shared" si="183"/>
        <v>#N/A</v>
      </c>
      <c r="OV93" s="169" t="e">
        <f t="shared" si="183"/>
        <v>#N/A</v>
      </c>
      <c r="OW93" s="169" t="e">
        <f t="shared" si="183"/>
        <v>#N/A</v>
      </c>
      <c r="OX93" s="169" t="e">
        <f t="shared" si="183"/>
        <v>#N/A</v>
      </c>
      <c r="OY93" s="169" t="e">
        <f t="shared" si="183"/>
        <v>#N/A</v>
      </c>
      <c r="OZ93" s="169" t="e">
        <f t="shared" si="183"/>
        <v>#N/A</v>
      </c>
      <c r="PA93" s="169" t="e">
        <f t="shared" si="183"/>
        <v>#N/A</v>
      </c>
      <c r="PB93" s="169" t="e">
        <f t="shared" si="183"/>
        <v>#N/A</v>
      </c>
      <c r="PC93" s="169" t="e">
        <f t="shared" si="183"/>
        <v>#N/A</v>
      </c>
      <c r="PD93" s="169" t="e">
        <f t="shared" si="183"/>
        <v>#N/A</v>
      </c>
      <c r="PE93" s="169" t="e">
        <f t="shared" si="183"/>
        <v>#N/A</v>
      </c>
      <c r="PF93" s="169" t="e">
        <f t="shared" si="183"/>
        <v>#N/A</v>
      </c>
      <c r="PG93" s="169" t="e">
        <f t="shared" si="183"/>
        <v>#N/A</v>
      </c>
      <c r="PH93" s="169" t="e">
        <f t="shared" si="192"/>
        <v>#N/A</v>
      </c>
      <c r="PI93" s="169" t="e">
        <f t="shared" si="192"/>
        <v>#N/A</v>
      </c>
      <c r="PJ93" s="169" t="e">
        <f t="shared" si="192"/>
        <v>#N/A</v>
      </c>
      <c r="PK93" s="169" t="e">
        <f t="shared" si="192"/>
        <v>#N/A</v>
      </c>
      <c r="PL93" s="169" t="e">
        <f t="shared" si="192"/>
        <v>#N/A</v>
      </c>
      <c r="PM93" s="169" t="e">
        <f t="shared" si="192"/>
        <v>#N/A</v>
      </c>
      <c r="PN93" s="169" t="e">
        <f t="shared" si="192"/>
        <v>#N/A</v>
      </c>
      <c r="PO93" s="169" t="e">
        <f t="shared" si="192"/>
        <v>#N/A</v>
      </c>
    </row>
    <row r="94" spans="1:431" hidden="1" x14ac:dyDescent="0.75">
      <c r="A94" s="390"/>
      <c r="B94" s="396" t="str">
        <f>IF($R94="","",ROUND(_xlfn.NORM.INV(ABS(VLOOKUP($T$1,VLookups!$A$43:$B$44,2,FALSE)-B$2),$N94,$R94),0))</f>
        <v/>
      </c>
      <c r="C94" s="403" t="str">
        <f>IF(OR(D93="",B94=""),"",WORKDAY(C93,B93,$B$109:$B$148))</f>
        <v/>
      </c>
      <c r="D94" s="404" t="str">
        <f>IFERROR(IF(B94="","",WORKDAY(C94,B94-1,$B$109:$B$148)),"")</f>
        <v/>
      </c>
      <c r="E94" s="109"/>
      <c r="F94" s="117"/>
      <c r="G94" s="122" t="str">
        <f t="shared" si="157"/>
        <v/>
      </c>
      <c r="H94" s="95"/>
      <c r="I94" s="122" t="str">
        <f t="shared" si="158"/>
        <v/>
      </c>
      <c r="J94" s="117"/>
      <c r="K94" s="110"/>
      <c r="L94" s="124" t="str">
        <f t="shared" si="145"/>
        <v/>
      </c>
      <c r="M94" s="124" t="str">
        <f t="shared" si="146"/>
        <v/>
      </c>
      <c r="N94" s="73" t="str">
        <f t="shared" si="159"/>
        <v/>
      </c>
      <c r="O94" s="23"/>
      <c r="P94" s="57"/>
      <c r="Q94" s="280"/>
      <c r="R94" s="74" t="str">
        <f>IF(AND(G94&gt;0,H94&gt;0,I94&gt;0),IF(ISBLANK(Q94),IF(ISBLANK(O94),"",(I94-G94)*VLOOKUP(O94,VLookups!$A$4:$B$13,2,FALSE)),Q94),"")</f>
        <v/>
      </c>
      <c r="S94" s="75" t="str">
        <f t="shared" si="147"/>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0"/>
        <v/>
      </c>
      <c r="AD94" s="49" t="str">
        <f t="shared" si="202"/>
        <v/>
      </c>
      <c r="AE94" s="49" t="str">
        <f t="shared" si="202"/>
        <v/>
      </c>
      <c r="AF94" s="49" t="str">
        <f t="shared" si="202"/>
        <v/>
      </c>
      <c r="AG94" s="49" t="str">
        <f t="shared" si="202"/>
        <v/>
      </c>
      <c r="AH94" s="49" t="str">
        <f t="shared" si="202"/>
        <v/>
      </c>
      <c r="AI94" s="49" t="str">
        <f t="shared" si="202"/>
        <v/>
      </c>
      <c r="AJ94" s="49" t="str">
        <f t="shared" si="202"/>
        <v/>
      </c>
      <c r="AK94" s="49" t="str">
        <f t="shared" si="202"/>
        <v/>
      </c>
      <c r="AL94" s="49" t="str">
        <f t="shared" si="202"/>
        <v/>
      </c>
      <c r="AM94" s="49" t="str">
        <f t="shared" si="202"/>
        <v/>
      </c>
      <c r="AN94" s="49" t="str">
        <f t="shared" si="202"/>
        <v/>
      </c>
      <c r="AO94" s="49" t="str">
        <f t="shared" si="202"/>
        <v/>
      </c>
      <c r="AP94" s="49" t="str">
        <f t="shared" si="202"/>
        <v/>
      </c>
      <c r="AQ94" s="49" t="str">
        <f t="shared" si="202"/>
        <v/>
      </c>
      <c r="AR94" s="49" t="str">
        <f t="shared" si="202"/>
        <v/>
      </c>
      <c r="AS94" s="49" t="str">
        <f t="shared" si="202"/>
        <v/>
      </c>
      <c r="AT94" s="49" t="str">
        <f t="shared" si="197"/>
        <v/>
      </c>
      <c r="AU94" s="49" t="str">
        <f t="shared" si="197"/>
        <v/>
      </c>
      <c r="AV94" s="49" t="str">
        <f t="shared" si="197"/>
        <v/>
      </c>
      <c r="AW94" s="49" t="str">
        <f t="shared" si="197"/>
        <v/>
      </c>
      <c r="AX94" s="49" t="str">
        <f t="shared" si="197"/>
        <v/>
      </c>
      <c r="AY94" s="49" t="str">
        <f t="shared" si="197"/>
        <v/>
      </c>
      <c r="AZ94" s="49" t="str">
        <f t="shared" si="197"/>
        <v/>
      </c>
      <c r="BA94" s="49" t="str">
        <f t="shared" si="197"/>
        <v/>
      </c>
      <c r="BB94" s="49" t="str">
        <f t="shared" si="197"/>
        <v/>
      </c>
      <c r="BC94" s="49" t="str">
        <f t="shared" si="197"/>
        <v/>
      </c>
      <c r="BD94" s="49" t="str">
        <f t="shared" si="197"/>
        <v/>
      </c>
      <c r="BE94" s="49" t="str">
        <f t="shared" si="197"/>
        <v/>
      </c>
      <c r="BF94" s="49" t="str">
        <f t="shared" si="197"/>
        <v/>
      </c>
      <c r="BG94" s="49" t="str">
        <f t="shared" si="197"/>
        <v/>
      </c>
      <c r="BH94" s="49" t="str">
        <f t="shared" si="197"/>
        <v/>
      </c>
      <c r="BI94" s="49" t="str">
        <f t="shared" si="198"/>
        <v/>
      </c>
      <c r="BJ94" s="49" t="str">
        <f t="shared" si="198"/>
        <v/>
      </c>
      <c r="BK94" s="49" t="str">
        <f t="shared" si="198"/>
        <v/>
      </c>
      <c r="BL94" s="49" t="str">
        <f t="shared" si="198"/>
        <v/>
      </c>
      <c r="BM94" s="49" t="str">
        <f t="shared" si="198"/>
        <v/>
      </c>
      <c r="BN94" s="49" t="str">
        <f t="shared" si="198"/>
        <v/>
      </c>
      <c r="BO94" s="49" t="str">
        <f t="shared" si="198"/>
        <v/>
      </c>
      <c r="BP94" s="49" t="str">
        <f t="shared" si="198"/>
        <v/>
      </c>
      <c r="BQ94" s="49" t="str">
        <f t="shared" si="198"/>
        <v/>
      </c>
      <c r="BR94" s="49" t="str">
        <f t="shared" si="198"/>
        <v/>
      </c>
      <c r="BS94" s="49" t="str">
        <f t="shared" si="198"/>
        <v/>
      </c>
      <c r="BT94" s="49" t="str">
        <f t="shared" si="198"/>
        <v/>
      </c>
      <c r="BU94" s="49" t="str">
        <f t="shared" si="198"/>
        <v/>
      </c>
      <c r="BV94" s="49" t="str">
        <f t="shared" si="198"/>
        <v/>
      </c>
      <c r="BW94" s="49" t="str">
        <f t="shared" si="198"/>
        <v/>
      </c>
      <c r="BX94" s="49" t="str">
        <f t="shared" si="198"/>
        <v/>
      </c>
      <c r="BY94" s="49" t="str">
        <f t="shared" si="193"/>
        <v/>
      </c>
      <c r="BZ94" s="49" t="str">
        <f t="shared" si="193"/>
        <v/>
      </c>
      <c r="CA94" s="49" t="str">
        <f t="shared" si="193"/>
        <v/>
      </c>
      <c r="CB94" s="49" t="str">
        <f t="shared" si="193"/>
        <v/>
      </c>
      <c r="CC94" s="49" t="str">
        <f t="shared" si="193"/>
        <v/>
      </c>
      <c r="CD94" s="49" t="str">
        <f t="shared" si="193"/>
        <v/>
      </c>
      <c r="CE94" s="49" t="str">
        <f t="shared" si="193"/>
        <v/>
      </c>
      <c r="CF94" s="49" t="str">
        <f t="shared" si="193"/>
        <v/>
      </c>
      <c r="CG94" s="49" t="str">
        <f t="shared" si="193"/>
        <v/>
      </c>
      <c r="CH94" s="49" t="str">
        <f t="shared" si="193"/>
        <v/>
      </c>
      <c r="CI94" s="49" t="str">
        <f t="shared" si="193"/>
        <v/>
      </c>
      <c r="CJ94" s="49" t="str">
        <f t="shared" si="193"/>
        <v/>
      </c>
      <c r="CK94" s="49" t="str">
        <f t="shared" si="193"/>
        <v/>
      </c>
      <c r="CL94" s="49" t="str">
        <f t="shared" si="193"/>
        <v/>
      </c>
      <c r="CM94" s="49" t="str">
        <f t="shared" si="193"/>
        <v/>
      </c>
      <c r="CN94" s="49" t="str">
        <f t="shared" si="199"/>
        <v/>
      </c>
      <c r="CO94" s="49" t="str">
        <f t="shared" si="199"/>
        <v/>
      </c>
      <c r="CP94" s="49" t="str">
        <f t="shared" si="199"/>
        <v/>
      </c>
      <c r="CQ94" s="49" t="str">
        <f t="shared" si="199"/>
        <v/>
      </c>
      <c r="CR94" s="49" t="str">
        <f t="shared" si="199"/>
        <v/>
      </c>
      <c r="CS94" s="49" t="str">
        <f t="shared" si="199"/>
        <v/>
      </c>
      <c r="CT94" s="49" t="str">
        <f t="shared" si="199"/>
        <v/>
      </c>
      <c r="CU94" s="49" t="str">
        <f t="shared" si="199"/>
        <v/>
      </c>
      <c r="CV94" s="49" t="str">
        <f t="shared" si="199"/>
        <v/>
      </c>
      <c r="CW94" s="49" t="str">
        <f t="shared" si="199"/>
        <v/>
      </c>
      <c r="CX94" s="49" t="str">
        <f t="shared" si="199"/>
        <v/>
      </c>
      <c r="CY94" s="49" t="str">
        <f t="shared" si="199"/>
        <v/>
      </c>
      <c r="CZ94" s="49" t="str">
        <f t="shared" si="199"/>
        <v/>
      </c>
      <c r="DA94" s="49" t="str">
        <f t="shared" si="199"/>
        <v/>
      </c>
      <c r="DB94" s="49" t="str">
        <f t="shared" si="199"/>
        <v/>
      </c>
      <c r="DC94" s="49" t="str">
        <f t="shared" si="199"/>
        <v/>
      </c>
      <c r="DD94" s="49" t="str">
        <f t="shared" si="194"/>
        <v/>
      </c>
      <c r="DE94" s="49" t="str">
        <f t="shared" si="194"/>
        <v/>
      </c>
      <c r="DF94" s="49" t="str">
        <f t="shared" si="194"/>
        <v/>
      </c>
      <c r="DG94" s="49" t="str">
        <f t="shared" si="194"/>
        <v/>
      </c>
      <c r="DH94" s="49" t="str">
        <f t="shared" si="194"/>
        <v/>
      </c>
      <c r="DI94" s="49" t="str">
        <f t="shared" si="194"/>
        <v/>
      </c>
      <c r="DJ94" s="49" t="str">
        <f t="shared" si="194"/>
        <v/>
      </c>
      <c r="DK94" s="49" t="str">
        <f t="shared" si="194"/>
        <v/>
      </c>
      <c r="DL94" s="49" t="str">
        <f t="shared" si="194"/>
        <v/>
      </c>
      <c r="DM94" s="49" t="str">
        <f t="shared" si="194"/>
        <v/>
      </c>
      <c r="DN94" s="49" t="str">
        <f t="shared" si="194"/>
        <v/>
      </c>
      <c r="DO94" s="49" t="str">
        <f t="shared" si="194"/>
        <v/>
      </c>
      <c r="DP94" s="49" t="str">
        <f t="shared" si="194"/>
        <v/>
      </c>
      <c r="DQ94" s="49" t="str">
        <f t="shared" si="194"/>
        <v/>
      </c>
      <c r="DR94" s="49" t="str">
        <f t="shared" si="194"/>
        <v/>
      </c>
      <c r="DS94" s="49" t="str">
        <f t="shared" si="200"/>
        <v/>
      </c>
      <c r="DT94" s="49" t="str">
        <f t="shared" si="200"/>
        <v/>
      </c>
      <c r="DU94" s="49" t="str">
        <f t="shared" si="200"/>
        <v/>
      </c>
      <c r="DV94" s="49" t="str">
        <f t="shared" si="200"/>
        <v/>
      </c>
      <c r="DW94" s="49" t="str">
        <f t="shared" si="200"/>
        <v/>
      </c>
      <c r="DX94" s="49" t="str">
        <f t="shared" si="200"/>
        <v/>
      </c>
      <c r="DY94" s="49" t="str">
        <f t="shared" si="200"/>
        <v/>
      </c>
      <c r="DZ94" s="183" t="str">
        <f t="shared" si="161"/>
        <v/>
      </c>
      <c r="EA94" s="49" t="str">
        <f t="shared" si="195"/>
        <v/>
      </c>
      <c r="EB94" s="49" t="str">
        <f t="shared" si="195"/>
        <v/>
      </c>
      <c r="EC94" s="49" t="str">
        <f t="shared" si="195"/>
        <v/>
      </c>
      <c r="ED94" s="49" t="str">
        <f t="shared" si="195"/>
        <v/>
      </c>
      <c r="EE94" s="49" t="str">
        <f t="shared" si="195"/>
        <v/>
      </c>
      <c r="EF94" s="49" t="str">
        <f t="shared" si="195"/>
        <v/>
      </c>
      <c r="EG94" s="49" t="str">
        <f t="shared" si="195"/>
        <v/>
      </c>
      <c r="EH94" s="49" t="str">
        <f t="shared" si="195"/>
        <v/>
      </c>
      <c r="EI94" s="49" t="str">
        <f t="shared" si="195"/>
        <v/>
      </c>
      <c r="EJ94" s="49" t="str">
        <f t="shared" si="195"/>
        <v/>
      </c>
      <c r="EK94" s="49" t="str">
        <f t="shared" si="195"/>
        <v/>
      </c>
      <c r="EL94" s="49" t="str">
        <f t="shared" si="195"/>
        <v/>
      </c>
      <c r="EM94" s="49" t="str">
        <f t="shared" si="195"/>
        <v/>
      </c>
      <c r="EN94" s="49" t="str">
        <f t="shared" si="195"/>
        <v/>
      </c>
      <c r="EO94" s="49" t="str">
        <f t="shared" si="195"/>
        <v/>
      </c>
      <c r="EP94" s="49" t="str">
        <f t="shared" si="162"/>
        <v/>
      </c>
      <c r="EQ94" s="49" t="str">
        <f t="shared" si="162"/>
        <v/>
      </c>
      <c r="ER94" s="49" t="str">
        <f t="shared" si="162"/>
        <v/>
      </c>
      <c r="ES94" s="49" t="str">
        <f t="shared" si="162"/>
        <v/>
      </c>
      <c r="ET94" s="49" t="str">
        <f t="shared" si="162"/>
        <v/>
      </c>
      <c r="EU94" s="49" t="str">
        <f t="shared" si="162"/>
        <v/>
      </c>
      <c r="EV94" s="49" t="str">
        <f t="shared" si="162"/>
        <v/>
      </c>
      <c r="EW94" s="49" t="str">
        <f t="shared" si="162"/>
        <v/>
      </c>
      <c r="EX94" s="49" t="str">
        <f t="shared" si="162"/>
        <v/>
      </c>
      <c r="EY94" s="49" t="str">
        <f t="shared" si="162"/>
        <v/>
      </c>
      <c r="EZ94" s="49" t="str">
        <f t="shared" si="162"/>
        <v/>
      </c>
      <c r="FA94" s="49" t="str">
        <f t="shared" si="162"/>
        <v/>
      </c>
      <c r="FB94" s="49" t="str">
        <f t="shared" si="162"/>
        <v/>
      </c>
      <c r="FC94" s="49" t="str">
        <f t="shared" si="162"/>
        <v/>
      </c>
      <c r="FD94" s="49" t="str">
        <f t="shared" si="162"/>
        <v/>
      </c>
      <c r="FE94" s="49" t="str">
        <f t="shared" si="162"/>
        <v/>
      </c>
      <c r="FF94" s="49" t="str">
        <f t="shared" si="205"/>
        <v/>
      </c>
      <c r="FG94" s="49" t="str">
        <f t="shared" si="205"/>
        <v/>
      </c>
      <c r="FH94" s="49" t="str">
        <f t="shared" si="205"/>
        <v/>
      </c>
      <c r="FI94" s="49" t="str">
        <f t="shared" si="203"/>
        <v/>
      </c>
      <c r="FJ94" s="49" t="str">
        <f t="shared" si="201"/>
        <v/>
      </c>
      <c r="FK94" s="49" t="str">
        <f t="shared" si="201"/>
        <v/>
      </c>
      <c r="FL94" s="49" t="str">
        <f t="shared" si="201"/>
        <v/>
      </c>
      <c r="FM94" s="49" t="str">
        <f t="shared" si="201"/>
        <v/>
      </c>
      <c r="FN94" s="49" t="str">
        <f t="shared" si="201"/>
        <v/>
      </c>
      <c r="FO94" s="49" t="str">
        <f t="shared" si="201"/>
        <v/>
      </c>
      <c r="FP94" s="49" t="str">
        <f t="shared" si="196"/>
        <v/>
      </c>
      <c r="FQ94" s="49" t="str">
        <f t="shared" si="196"/>
        <v/>
      </c>
      <c r="FR94" s="49" t="str">
        <f t="shared" si="196"/>
        <v/>
      </c>
      <c r="FS94" s="49" t="str">
        <f t="shared" si="196"/>
        <v/>
      </c>
      <c r="FT94" s="49" t="str">
        <f t="shared" si="196"/>
        <v/>
      </c>
      <c r="FU94" s="49" t="str">
        <f t="shared" si="172"/>
        <v/>
      </c>
      <c r="FV94" s="49" t="str">
        <f t="shared" si="172"/>
        <v/>
      </c>
      <c r="FW94" s="49" t="str">
        <f t="shared" si="172"/>
        <v/>
      </c>
      <c r="FX94" s="49" t="str">
        <f t="shared" si="172"/>
        <v/>
      </c>
      <c r="FY94" s="49" t="str">
        <f t="shared" si="172"/>
        <v/>
      </c>
      <c r="FZ94" s="49" t="str">
        <f t="shared" si="172"/>
        <v/>
      </c>
      <c r="GA94" s="49" t="str">
        <f t="shared" si="172"/>
        <v/>
      </c>
      <c r="GB94" s="49" t="str">
        <f t="shared" si="172"/>
        <v/>
      </c>
      <c r="GC94" s="49" t="str">
        <f t="shared" si="172"/>
        <v/>
      </c>
      <c r="GD94" s="49" t="str">
        <f t="shared" si="172"/>
        <v/>
      </c>
      <c r="GE94" s="49" t="str">
        <f t="shared" si="172"/>
        <v/>
      </c>
      <c r="GF94" s="49" t="str">
        <f t="shared" si="172"/>
        <v/>
      </c>
      <c r="GG94" s="49" t="str">
        <f t="shared" si="172"/>
        <v/>
      </c>
      <c r="GH94" s="49" t="str">
        <f t="shared" si="172"/>
        <v/>
      </c>
      <c r="GI94" s="49" t="str">
        <f t="shared" si="172"/>
        <v/>
      </c>
      <c r="GJ94" s="49" t="str">
        <f t="shared" si="172"/>
        <v/>
      </c>
      <c r="GK94" s="49" t="str">
        <f t="shared" si="204"/>
        <v/>
      </c>
      <c r="GL94" s="49" t="str">
        <f t="shared" si="184"/>
        <v/>
      </c>
      <c r="GM94" s="49" t="str">
        <f t="shared" si="184"/>
        <v/>
      </c>
      <c r="GN94" s="49" t="str">
        <f t="shared" si="176"/>
        <v/>
      </c>
      <c r="GO94" s="49" t="str">
        <f t="shared" si="176"/>
        <v/>
      </c>
      <c r="GP94" s="49" t="str">
        <f t="shared" si="176"/>
        <v/>
      </c>
      <c r="GQ94" s="49" t="str">
        <f t="shared" si="176"/>
        <v/>
      </c>
      <c r="GR94" s="49" t="str">
        <f t="shared" si="176"/>
        <v/>
      </c>
      <c r="GS94" s="49" t="str">
        <f t="shared" si="176"/>
        <v/>
      </c>
      <c r="GT94" s="49" t="str">
        <f t="shared" si="176"/>
        <v/>
      </c>
      <c r="GU94" s="49" t="str">
        <f t="shared" si="176"/>
        <v/>
      </c>
      <c r="GV94" s="49" t="str">
        <f t="shared" si="176"/>
        <v/>
      </c>
      <c r="GW94" s="49" t="str">
        <f t="shared" si="176"/>
        <v/>
      </c>
      <c r="GX94" s="49" t="str">
        <f t="shared" si="176"/>
        <v/>
      </c>
      <c r="GY94" s="49" t="str">
        <f t="shared" si="176"/>
        <v/>
      </c>
      <c r="GZ94" s="49" t="str">
        <f t="shared" si="176"/>
        <v/>
      </c>
      <c r="HA94" s="49" t="str">
        <f t="shared" si="176"/>
        <v/>
      </c>
      <c r="HB94" s="49" t="str">
        <f t="shared" si="176"/>
        <v/>
      </c>
      <c r="HC94" s="49" t="str">
        <f t="shared" si="176"/>
        <v/>
      </c>
      <c r="HD94" s="49" t="str">
        <f t="shared" si="177"/>
        <v/>
      </c>
      <c r="HE94" s="49" t="str">
        <f t="shared" si="177"/>
        <v/>
      </c>
      <c r="HF94" s="49" t="str">
        <f t="shared" si="177"/>
        <v/>
      </c>
      <c r="HG94" s="49" t="str">
        <f t="shared" si="177"/>
        <v/>
      </c>
      <c r="HH94" s="49" t="str">
        <f t="shared" si="177"/>
        <v/>
      </c>
      <c r="HI94" s="49" t="str">
        <f t="shared" si="137"/>
        <v/>
      </c>
      <c r="HJ94" s="49" t="str">
        <f t="shared" si="137"/>
        <v/>
      </c>
      <c r="HK94" s="49" t="str">
        <f t="shared" si="137"/>
        <v/>
      </c>
      <c r="HL94" s="49" t="str">
        <f t="shared" si="137"/>
        <v/>
      </c>
      <c r="HM94" s="49" t="str">
        <f t="shared" si="107"/>
        <v/>
      </c>
      <c r="HN94" s="49" t="str">
        <f t="shared" si="107"/>
        <v/>
      </c>
      <c r="HO94" s="49" t="str">
        <f t="shared" si="107"/>
        <v/>
      </c>
      <c r="HP94" s="49" t="str">
        <f t="shared" si="75"/>
        <v/>
      </c>
      <c r="HQ94" s="49" t="str">
        <f t="shared" si="75"/>
        <v/>
      </c>
      <c r="HR94" s="49" t="str">
        <f t="shared" si="75"/>
        <v/>
      </c>
      <c r="HS94" s="49" t="str">
        <f t="shared" si="75"/>
        <v/>
      </c>
      <c r="HT94" s="49" t="str">
        <f t="shared" si="75"/>
        <v/>
      </c>
      <c r="HU94" s="49" t="str">
        <f t="shared" si="75"/>
        <v/>
      </c>
      <c r="HV94" s="49" t="str">
        <f t="shared" si="138"/>
        <v/>
      </c>
      <c r="HW94" s="169" t="e">
        <f t="shared" si="175"/>
        <v>#N/A</v>
      </c>
      <c r="HX94" s="169" t="e">
        <f t="shared" si="175"/>
        <v>#N/A</v>
      </c>
      <c r="HY94" s="169" t="e">
        <f t="shared" si="175"/>
        <v>#N/A</v>
      </c>
      <c r="HZ94" s="169" t="e">
        <f t="shared" si="175"/>
        <v>#N/A</v>
      </c>
      <c r="IA94" s="169" t="e">
        <f t="shared" si="174"/>
        <v>#N/A</v>
      </c>
      <c r="IB94" s="169" t="e">
        <f t="shared" si="174"/>
        <v>#N/A</v>
      </c>
      <c r="IC94" s="169" t="e">
        <f t="shared" si="174"/>
        <v>#N/A</v>
      </c>
      <c r="ID94" s="169" t="e">
        <f t="shared" si="174"/>
        <v>#N/A</v>
      </c>
      <c r="IE94" s="169" t="e">
        <f t="shared" si="174"/>
        <v>#N/A</v>
      </c>
      <c r="IF94" s="169" t="e">
        <f t="shared" si="174"/>
        <v>#N/A</v>
      </c>
      <c r="IG94" s="169" t="e">
        <f t="shared" si="174"/>
        <v>#N/A</v>
      </c>
      <c r="IH94" s="169" t="e">
        <f t="shared" si="174"/>
        <v>#N/A</v>
      </c>
      <c r="II94" s="169" t="e">
        <f t="shared" si="174"/>
        <v>#N/A</v>
      </c>
      <c r="IJ94" s="169" t="e">
        <f t="shared" si="174"/>
        <v>#N/A</v>
      </c>
      <c r="IK94" s="169" t="e">
        <f t="shared" si="174"/>
        <v>#N/A</v>
      </c>
      <c r="IL94" s="169" t="e">
        <f t="shared" si="174"/>
        <v>#N/A</v>
      </c>
      <c r="IM94" s="169" t="e">
        <f t="shared" si="174"/>
        <v>#N/A</v>
      </c>
      <c r="IN94" s="169" t="e">
        <f t="shared" si="174"/>
        <v>#N/A</v>
      </c>
      <c r="IO94" s="169" t="e">
        <f t="shared" si="174"/>
        <v>#N/A</v>
      </c>
      <c r="IP94" s="169" t="e">
        <f t="shared" si="178"/>
        <v>#N/A</v>
      </c>
      <c r="IQ94" s="169" t="e">
        <f t="shared" si="178"/>
        <v>#N/A</v>
      </c>
      <c r="IR94" s="169" t="e">
        <f t="shared" si="178"/>
        <v>#N/A</v>
      </c>
      <c r="IS94" s="169" t="e">
        <f t="shared" si="178"/>
        <v>#N/A</v>
      </c>
      <c r="IT94" s="169" t="e">
        <f t="shared" si="178"/>
        <v>#N/A</v>
      </c>
      <c r="IU94" s="169" t="e">
        <f t="shared" si="178"/>
        <v>#N/A</v>
      </c>
      <c r="IV94" s="169" t="e">
        <f t="shared" si="178"/>
        <v>#N/A</v>
      </c>
      <c r="IW94" s="169" t="e">
        <f t="shared" si="178"/>
        <v>#N/A</v>
      </c>
      <c r="IX94" s="169" t="e">
        <f t="shared" si="178"/>
        <v>#N/A</v>
      </c>
      <c r="IY94" s="169" t="e">
        <f t="shared" si="178"/>
        <v>#N/A</v>
      </c>
      <c r="IZ94" s="169" t="e">
        <f t="shared" si="178"/>
        <v>#N/A</v>
      </c>
      <c r="JA94" s="169" t="e">
        <f t="shared" si="178"/>
        <v>#N/A</v>
      </c>
      <c r="JB94" s="169" t="e">
        <f t="shared" si="178"/>
        <v>#N/A</v>
      </c>
      <c r="JC94" s="169" t="e">
        <f t="shared" si="178"/>
        <v>#N/A</v>
      </c>
      <c r="JD94" s="169" t="e">
        <f t="shared" si="178"/>
        <v>#N/A</v>
      </c>
      <c r="JE94" s="169" t="e">
        <f t="shared" si="185"/>
        <v>#N/A</v>
      </c>
      <c r="JF94" s="169" t="e">
        <f t="shared" si="185"/>
        <v>#N/A</v>
      </c>
      <c r="JG94" s="169" t="e">
        <f t="shared" si="185"/>
        <v>#N/A</v>
      </c>
      <c r="JH94" s="169" t="e">
        <f t="shared" si="185"/>
        <v>#N/A</v>
      </c>
      <c r="JI94" s="169" t="e">
        <f t="shared" si="185"/>
        <v>#N/A</v>
      </c>
      <c r="JJ94" s="169" t="e">
        <f t="shared" si="185"/>
        <v>#N/A</v>
      </c>
      <c r="JK94" s="169" t="e">
        <f t="shared" si="185"/>
        <v>#N/A</v>
      </c>
      <c r="JL94" s="169" t="e">
        <f t="shared" si="185"/>
        <v>#N/A</v>
      </c>
      <c r="JM94" s="169" t="e">
        <f t="shared" si="185"/>
        <v>#N/A</v>
      </c>
      <c r="JN94" s="169" t="e">
        <f t="shared" si="185"/>
        <v>#N/A</v>
      </c>
      <c r="JO94" s="169" t="e">
        <f t="shared" si="185"/>
        <v>#N/A</v>
      </c>
      <c r="JP94" s="169" t="e">
        <f t="shared" si="185"/>
        <v>#N/A</v>
      </c>
      <c r="JQ94" s="169" t="e">
        <f t="shared" si="185"/>
        <v>#N/A</v>
      </c>
      <c r="JR94" s="169" t="e">
        <f t="shared" si="185"/>
        <v>#N/A</v>
      </c>
      <c r="JS94" s="169" t="e">
        <f t="shared" si="185"/>
        <v>#N/A</v>
      </c>
      <c r="JT94" s="169" t="e">
        <f t="shared" si="179"/>
        <v>#N/A</v>
      </c>
      <c r="JU94" s="169" t="e">
        <f t="shared" si="179"/>
        <v>#N/A</v>
      </c>
      <c r="JV94" s="169" t="e">
        <f t="shared" si="179"/>
        <v>#N/A</v>
      </c>
      <c r="JW94" s="169" t="e">
        <f t="shared" si="179"/>
        <v>#N/A</v>
      </c>
      <c r="JX94" s="169" t="e">
        <f t="shared" si="179"/>
        <v>#N/A</v>
      </c>
      <c r="JY94" s="169" t="e">
        <f t="shared" si="179"/>
        <v>#N/A</v>
      </c>
      <c r="JZ94" s="169" t="e">
        <f t="shared" si="179"/>
        <v>#N/A</v>
      </c>
      <c r="KA94" s="169" t="e">
        <f t="shared" si="179"/>
        <v>#N/A</v>
      </c>
      <c r="KB94" s="169" t="e">
        <f t="shared" si="179"/>
        <v>#N/A</v>
      </c>
      <c r="KC94" s="169" t="e">
        <f t="shared" si="179"/>
        <v>#N/A</v>
      </c>
      <c r="KD94" s="169" t="e">
        <f t="shared" si="179"/>
        <v>#N/A</v>
      </c>
      <c r="KE94" s="169" t="e">
        <f t="shared" si="179"/>
        <v>#N/A</v>
      </c>
      <c r="KF94" s="169" t="e">
        <f t="shared" si="179"/>
        <v>#N/A</v>
      </c>
      <c r="KG94" s="169" t="e">
        <f t="shared" si="179"/>
        <v>#N/A</v>
      </c>
      <c r="KH94" s="169" t="e">
        <f t="shared" si="179"/>
        <v>#N/A</v>
      </c>
      <c r="KI94" s="169" t="e">
        <f t="shared" si="179"/>
        <v>#N/A</v>
      </c>
      <c r="KJ94" s="169" t="e">
        <f t="shared" si="186"/>
        <v>#N/A</v>
      </c>
      <c r="KK94" s="169" t="e">
        <f t="shared" si="186"/>
        <v>#N/A</v>
      </c>
      <c r="KL94" s="169" t="e">
        <f t="shared" si="186"/>
        <v>#N/A</v>
      </c>
      <c r="KM94" s="169" t="e">
        <f t="shared" si="186"/>
        <v>#N/A</v>
      </c>
      <c r="KN94" s="169" t="e">
        <f t="shared" si="186"/>
        <v>#N/A</v>
      </c>
      <c r="KO94" s="169" t="e">
        <f t="shared" si="186"/>
        <v>#N/A</v>
      </c>
      <c r="KP94" s="169" t="e">
        <f t="shared" si="186"/>
        <v>#N/A</v>
      </c>
      <c r="KQ94" s="169" t="e">
        <f t="shared" si="186"/>
        <v>#N/A</v>
      </c>
      <c r="KR94" s="169" t="e">
        <f t="shared" si="186"/>
        <v>#N/A</v>
      </c>
      <c r="KS94" s="169" t="e">
        <f t="shared" si="186"/>
        <v>#N/A</v>
      </c>
      <c r="KT94" s="169" t="e">
        <f t="shared" si="186"/>
        <v>#N/A</v>
      </c>
      <c r="KU94" s="169" t="e">
        <f t="shared" si="186"/>
        <v>#N/A</v>
      </c>
      <c r="KV94" s="169" t="e">
        <f t="shared" si="186"/>
        <v>#N/A</v>
      </c>
      <c r="KW94" s="169" t="e">
        <f t="shared" si="186"/>
        <v>#N/A</v>
      </c>
      <c r="KX94" s="169" t="e">
        <f t="shared" si="186"/>
        <v>#N/A</v>
      </c>
      <c r="KY94" s="169" t="e">
        <f t="shared" si="186"/>
        <v>#N/A</v>
      </c>
      <c r="KZ94" s="169" t="e">
        <f t="shared" si="180"/>
        <v>#N/A</v>
      </c>
      <c r="LA94" s="169" t="e">
        <f t="shared" si="180"/>
        <v>#N/A</v>
      </c>
      <c r="LB94" s="169" t="e">
        <f t="shared" si="180"/>
        <v>#N/A</v>
      </c>
      <c r="LC94" s="169" t="e">
        <f t="shared" si="180"/>
        <v>#N/A</v>
      </c>
      <c r="LD94" s="169" t="e">
        <f t="shared" si="180"/>
        <v>#N/A</v>
      </c>
      <c r="LE94" s="169" t="e">
        <f t="shared" si="180"/>
        <v>#N/A</v>
      </c>
      <c r="LF94" s="169" t="e">
        <f t="shared" si="180"/>
        <v>#N/A</v>
      </c>
      <c r="LG94" s="169" t="e">
        <f t="shared" si="180"/>
        <v>#N/A</v>
      </c>
      <c r="LH94" s="169" t="e">
        <f t="shared" si="180"/>
        <v>#N/A</v>
      </c>
      <c r="LI94" s="169" t="e">
        <f t="shared" si="180"/>
        <v>#N/A</v>
      </c>
      <c r="LJ94" s="169" t="e">
        <f t="shared" si="180"/>
        <v>#N/A</v>
      </c>
      <c r="LK94" s="169" t="e">
        <f t="shared" si="180"/>
        <v>#N/A</v>
      </c>
      <c r="LL94" s="169" t="e">
        <f t="shared" si="180"/>
        <v>#N/A</v>
      </c>
      <c r="LM94" s="169" t="e">
        <f t="shared" si="180"/>
        <v>#N/A</v>
      </c>
      <c r="LN94" s="169" t="e">
        <f t="shared" si="180"/>
        <v>#N/A</v>
      </c>
      <c r="LO94" s="169" t="e">
        <f t="shared" si="187"/>
        <v>#N/A</v>
      </c>
      <c r="LP94" s="169" t="e">
        <f t="shared" si="187"/>
        <v>#N/A</v>
      </c>
      <c r="LQ94" s="169" t="e">
        <f t="shared" si="188"/>
        <v>#N/A</v>
      </c>
      <c r="LR94" s="169" t="e">
        <f t="shared" si="188"/>
        <v>#N/A</v>
      </c>
      <c r="LS94" s="169" t="e">
        <f t="shared" si="188"/>
        <v>#N/A</v>
      </c>
      <c r="LT94" s="169" t="e">
        <f t="shared" si="188"/>
        <v>#N/A</v>
      </c>
      <c r="LU94" s="169" t="e">
        <f t="shared" si="188"/>
        <v>#N/A</v>
      </c>
      <c r="LV94" s="169" t="e">
        <f t="shared" si="188"/>
        <v>#N/A</v>
      </c>
      <c r="LW94" s="169" t="e">
        <f t="shared" si="188"/>
        <v>#N/A</v>
      </c>
      <c r="LX94" s="169" t="e">
        <f t="shared" si="188"/>
        <v>#N/A</v>
      </c>
      <c r="LY94" s="169" t="e">
        <f t="shared" si="188"/>
        <v>#N/A</v>
      </c>
      <c r="LZ94" s="169" t="e">
        <f t="shared" si="188"/>
        <v>#N/A</v>
      </c>
      <c r="MA94" s="169" t="e">
        <f t="shared" si="188"/>
        <v>#N/A</v>
      </c>
      <c r="MB94" s="169" t="e">
        <f t="shared" si="188"/>
        <v>#N/A</v>
      </c>
      <c r="MC94" s="169" t="e">
        <f t="shared" si="188"/>
        <v>#N/A</v>
      </c>
      <c r="MD94" s="169" t="e">
        <f t="shared" si="188"/>
        <v>#N/A</v>
      </c>
      <c r="ME94" s="169" t="e">
        <f t="shared" si="188"/>
        <v>#N/A</v>
      </c>
      <c r="MF94" s="169" t="e">
        <f t="shared" si="181"/>
        <v>#N/A</v>
      </c>
      <c r="MG94" s="169" t="e">
        <f t="shared" si="181"/>
        <v>#N/A</v>
      </c>
      <c r="MH94" s="169" t="e">
        <f t="shared" si="181"/>
        <v>#N/A</v>
      </c>
      <c r="MI94" s="169" t="e">
        <f t="shared" si="181"/>
        <v>#N/A</v>
      </c>
      <c r="MJ94" s="169" t="e">
        <f t="shared" si="181"/>
        <v>#N/A</v>
      </c>
      <c r="MK94" s="169" t="e">
        <f t="shared" si="181"/>
        <v>#N/A</v>
      </c>
      <c r="ML94" s="169" t="e">
        <f t="shared" si="181"/>
        <v>#N/A</v>
      </c>
      <c r="MM94" s="169" t="e">
        <f t="shared" si="181"/>
        <v>#N/A</v>
      </c>
      <c r="MN94" s="169" t="e">
        <f t="shared" si="181"/>
        <v>#N/A</v>
      </c>
      <c r="MO94" s="169" t="e">
        <f t="shared" si="181"/>
        <v>#N/A</v>
      </c>
      <c r="MP94" s="169" t="e">
        <f t="shared" si="181"/>
        <v>#N/A</v>
      </c>
      <c r="MQ94" s="169" t="e">
        <f t="shared" si="181"/>
        <v>#N/A</v>
      </c>
      <c r="MR94" s="169" t="e">
        <f t="shared" si="181"/>
        <v>#N/A</v>
      </c>
      <c r="MS94" s="169" t="e">
        <f t="shared" si="181"/>
        <v>#N/A</v>
      </c>
      <c r="MT94" s="169" t="e">
        <f t="shared" si="181"/>
        <v>#N/A</v>
      </c>
      <c r="MU94" s="169" t="e">
        <f t="shared" si="181"/>
        <v>#N/A</v>
      </c>
      <c r="MV94" s="169" t="e">
        <f t="shared" si="189"/>
        <v>#N/A</v>
      </c>
      <c r="MW94" s="169" t="e">
        <f t="shared" si="189"/>
        <v>#N/A</v>
      </c>
      <c r="MX94" s="169" t="e">
        <f t="shared" si="189"/>
        <v>#N/A</v>
      </c>
      <c r="MY94" s="169" t="e">
        <f t="shared" si="189"/>
        <v>#N/A</v>
      </c>
      <c r="MZ94" s="169" t="e">
        <f t="shared" si="189"/>
        <v>#N/A</v>
      </c>
      <c r="NA94" s="169" t="e">
        <f t="shared" si="189"/>
        <v>#N/A</v>
      </c>
      <c r="NB94" s="169" t="e">
        <f t="shared" si="189"/>
        <v>#N/A</v>
      </c>
      <c r="NC94" s="169" t="e">
        <f t="shared" si="189"/>
        <v>#N/A</v>
      </c>
      <c r="ND94" s="169" t="e">
        <f t="shared" si="189"/>
        <v>#N/A</v>
      </c>
      <c r="NE94" s="169" t="e">
        <f t="shared" si="189"/>
        <v>#N/A</v>
      </c>
      <c r="NF94" s="169" t="e">
        <f t="shared" si="189"/>
        <v>#N/A</v>
      </c>
      <c r="NG94" s="169" t="e">
        <f t="shared" si="189"/>
        <v>#N/A</v>
      </c>
      <c r="NH94" s="169" t="e">
        <f t="shared" si="189"/>
        <v>#N/A</v>
      </c>
      <c r="NI94" s="169" t="e">
        <f t="shared" si="189"/>
        <v>#N/A</v>
      </c>
      <c r="NJ94" s="169" t="e">
        <f t="shared" si="189"/>
        <v>#N/A</v>
      </c>
      <c r="NK94" s="169" t="e">
        <f t="shared" si="189"/>
        <v>#N/A</v>
      </c>
      <c r="NL94" s="169" t="e">
        <f t="shared" si="182"/>
        <v>#N/A</v>
      </c>
      <c r="NM94" s="169" t="e">
        <f t="shared" si="182"/>
        <v>#N/A</v>
      </c>
      <c r="NN94" s="169" t="e">
        <f t="shared" si="182"/>
        <v>#N/A</v>
      </c>
      <c r="NO94" s="169" t="e">
        <f t="shared" si="182"/>
        <v>#N/A</v>
      </c>
      <c r="NP94" s="169" t="e">
        <f t="shared" si="182"/>
        <v>#N/A</v>
      </c>
      <c r="NQ94" s="169" t="e">
        <f t="shared" si="182"/>
        <v>#N/A</v>
      </c>
      <c r="NR94" s="169" t="e">
        <f t="shared" si="182"/>
        <v>#N/A</v>
      </c>
      <c r="NS94" s="169" t="e">
        <f t="shared" si="182"/>
        <v>#N/A</v>
      </c>
      <c r="NT94" s="169" t="e">
        <f t="shared" si="182"/>
        <v>#N/A</v>
      </c>
      <c r="NU94" s="169" t="e">
        <f t="shared" si="182"/>
        <v>#N/A</v>
      </c>
      <c r="NV94" s="169" t="e">
        <f t="shared" si="182"/>
        <v>#N/A</v>
      </c>
      <c r="NW94" s="169" t="e">
        <f t="shared" si="182"/>
        <v>#N/A</v>
      </c>
      <c r="NX94" s="169" t="e">
        <f t="shared" si="182"/>
        <v>#N/A</v>
      </c>
      <c r="NY94" s="169" t="e">
        <f t="shared" si="182"/>
        <v>#N/A</v>
      </c>
      <c r="NZ94" s="169" t="e">
        <f t="shared" si="182"/>
        <v>#N/A</v>
      </c>
      <c r="OA94" s="169" t="e">
        <f t="shared" si="190"/>
        <v>#N/A</v>
      </c>
      <c r="OB94" s="169" t="e">
        <f t="shared" si="190"/>
        <v>#N/A</v>
      </c>
      <c r="OC94" s="169" t="e">
        <f t="shared" si="191"/>
        <v>#N/A</v>
      </c>
      <c r="OD94" s="169" t="e">
        <f t="shared" si="191"/>
        <v>#N/A</v>
      </c>
      <c r="OE94" s="169" t="e">
        <f t="shared" si="191"/>
        <v>#N/A</v>
      </c>
      <c r="OF94" s="169" t="e">
        <f t="shared" si="191"/>
        <v>#N/A</v>
      </c>
      <c r="OG94" s="169" t="e">
        <f t="shared" si="191"/>
        <v>#N/A</v>
      </c>
      <c r="OH94" s="169" t="e">
        <f t="shared" si="191"/>
        <v>#N/A</v>
      </c>
      <c r="OI94" s="169" t="e">
        <f t="shared" si="191"/>
        <v>#N/A</v>
      </c>
      <c r="OJ94" s="169" t="e">
        <f t="shared" si="191"/>
        <v>#N/A</v>
      </c>
      <c r="OK94" s="169" t="e">
        <f t="shared" si="191"/>
        <v>#N/A</v>
      </c>
      <c r="OL94" s="169" t="e">
        <f t="shared" si="191"/>
        <v>#N/A</v>
      </c>
      <c r="OM94" s="169" t="e">
        <f t="shared" si="191"/>
        <v>#N/A</v>
      </c>
      <c r="ON94" s="169" t="e">
        <f t="shared" si="191"/>
        <v>#N/A</v>
      </c>
      <c r="OO94" s="169" t="e">
        <f t="shared" si="191"/>
        <v>#N/A</v>
      </c>
      <c r="OP94" s="169" t="e">
        <f t="shared" si="191"/>
        <v>#N/A</v>
      </c>
      <c r="OQ94" s="169" t="e">
        <f t="shared" si="191"/>
        <v>#N/A</v>
      </c>
      <c r="OR94" s="169" t="e">
        <f t="shared" si="183"/>
        <v>#N/A</v>
      </c>
      <c r="OS94" s="169" t="e">
        <f t="shared" si="183"/>
        <v>#N/A</v>
      </c>
      <c r="OT94" s="169" t="e">
        <f t="shared" si="183"/>
        <v>#N/A</v>
      </c>
      <c r="OU94" s="169" t="e">
        <f t="shared" si="183"/>
        <v>#N/A</v>
      </c>
      <c r="OV94" s="169" t="e">
        <f t="shared" si="183"/>
        <v>#N/A</v>
      </c>
      <c r="OW94" s="169" t="e">
        <f t="shared" si="183"/>
        <v>#N/A</v>
      </c>
      <c r="OX94" s="169" t="e">
        <f t="shared" si="183"/>
        <v>#N/A</v>
      </c>
      <c r="OY94" s="169" t="e">
        <f t="shared" si="183"/>
        <v>#N/A</v>
      </c>
      <c r="OZ94" s="169" t="e">
        <f t="shared" si="183"/>
        <v>#N/A</v>
      </c>
      <c r="PA94" s="169" t="e">
        <f t="shared" si="183"/>
        <v>#N/A</v>
      </c>
      <c r="PB94" s="169" t="e">
        <f t="shared" si="183"/>
        <v>#N/A</v>
      </c>
      <c r="PC94" s="169" t="e">
        <f t="shared" si="183"/>
        <v>#N/A</v>
      </c>
      <c r="PD94" s="169" t="e">
        <f t="shared" si="183"/>
        <v>#N/A</v>
      </c>
      <c r="PE94" s="169" t="e">
        <f t="shared" si="183"/>
        <v>#N/A</v>
      </c>
      <c r="PF94" s="169" t="e">
        <f t="shared" si="183"/>
        <v>#N/A</v>
      </c>
      <c r="PG94" s="169" t="e">
        <f t="shared" si="183"/>
        <v>#N/A</v>
      </c>
      <c r="PH94" s="169" t="e">
        <f t="shared" si="192"/>
        <v>#N/A</v>
      </c>
      <c r="PI94" s="169" t="e">
        <f t="shared" si="192"/>
        <v>#N/A</v>
      </c>
      <c r="PJ94" s="169" t="e">
        <f t="shared" si="192"/>
        <v>#N/A</v>
      </c>
      <c r="PK94" s="169" t="e">
        <f t="shared" si="192"/>
        <v>#N/A</v>
      </c>
      <c r="PL94" s="169" t="e">
        <f t="shared" si="192"/>
        <v>#N/A</v>
      </c>
      <c r="PM94" s="169" t="e">
        <f t="shared" si="192"/>
        <v>#N/A</v>
      </c>
      <c r="PN94" s="169" t="e">
        <f t="shared" si="192"/>
        <v>#N/A</v>
      </c>
      <c r="PO94" s="169" t="e">
        <f t="shared" si="192"/>
        <v>#N/A</v>
      </c>
    </row>
    <row r="95" spans="1:431" hidden="1" x14ac:dyDescent="0.75">
      <c r="A95" s="390"/>
      <c r="B95" s="396" t="str">
        <f>IF($R95="","",ROUND(_xlfn.NORM.INV(ABS(VLOOKUP($T$1,VLookups!$A$43:$B$44,2,FALSE)-B$2),$N95,$R95),0))</f>
        <v/>
      </c>
      <c r="C95" s="403" t="str">
        <f>IF(OR(D94="",B95=""),"",WORKDAY(C94,B94,$B$109:$B$148))</f>
        <v/>
      </c>
      <c r="D95" s="404" t="str">
        <f>IFERROR(IF(B95="","",WORKDAY(C95,B95-1,$B$109:$B$148)),"")</f>
        <v/>
      </c>
      <c r="E95" s="109"/>
      <c r="F95" s="117"/>
      <c r="G95" s="122" t="str">
        <f t="shared" si="157"/>
        <v/>
      </c>
      <c r="H95" s="95"/>
      <c r="I95" s="122" t="str">
        <f t="shared" si="158"/>
        <v/>
      </c>
      <c r="J95" s="117"/>
      <c r="K95" s="110"/>
      <c r="L95" s="124" t="str">
        <f t="shared" si="145"/>
        <v/>
      </c>
      <c r="M95" s="124" t="str">
        <f t="shared" si="146"/>
        <v/>
      </c>
      <c r="N95" s="73" t="str">
        <f t="shared" si="159"/>
        <v/>
      </c>
      <c r="O95" s="23"/>
      <c r="P95" s="57"/>
      <c r="Q95" s="280"/>
      <c r="R95" s="74" t="str">
        <f>IF(AND(G95&gt;0,H95&gt;0,I95&gt;0),IF(ISBLANK(Q95),IF(ISBLANK(O95),"",(I95-G95)*VLOOKUP(O95,VLookups!$A$4:$B$13,2,FALSE)),Q95),"")</f>
        <v/>
      </c>
      <c r="S95" s="75" t="str">
        <f t="shared" si="147"/>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0"/>
        <v/>
      </c>
      <c r="AD95" s="49" t="str">
        <f t="shared" si="202"/>
        <v/>
      </c>
      <c r="AE95" s="49" t="str">
        <f t="shared" si="202"/>
        <v/>
      </c>
      <c r="AF95" s="49" t="str">
        <f t="shared" si="202"/>
        <v/>
      </c>
      <c r="AG95" s="49" t="str">
        <f t="shared" si="202"/>
        <v/>
      </c>
      <c r="AH95" s="49" t="str">
        <f t="shared" si="202"/>
        <v/>
      </c>
      <c r="AI95" s="49" t="str">
        <f t="shared" si="202"/>
        <v/>
      </c>
      <c r="AJ95" s="49" t="str">
        <f t="shared" si="202"/>
        <v/>
      </c>
      <c r="AK95" s="49" t="str">
        <f t="shared" si="202"/>
        <v/>
      </c>
      <c r="AL95" s="49" t="str">
        <f t="shared" si="202"/>
        <v/>
      </c>
      <c r="AM95" s="49" t="str">
        <f t="shared" si="202"/>
        <v/>
      </c>
      <c r="AN95" s="49" t="str">
        <f t="shared" si="202"/>
        <v/>
      </c>
      <c r="AO95" s="49" t="str">
        <f t="shared" si="202"/>
        <v/>
      </c>
      <c r="AP95" s="49" t="str">
        <f t="shared" si="202"/>
        <v/>
      </c>
      <c r="AQ95" s="49" t="str">
        <f t="shared" si="202"/>
        <v/>
      </c>
      <c r="AR95" s="49" t="str">
        <f t="shared" si="202"/>
        <v/>
      </c>
      <c r="AS95" s="49" t="str">
        <f t="shared" si="202"/>
        <v/>
      </c>
      <c r="AT95" s="49" t="str">
        <f t="shared" si="197"/>
        <v/>
      </c>
      <c r="AU95" s="49" t="str">
        <f t="shared" si="197"/>
        <v/>
      </c>
      <c r="AV95" s="49" t="str">
        <f t="shared" si="197"/>
        <v/>
      </c>
      <c r="AW95" s="49" t="str">
        <f t="shared" si="197"/>
        <v/>
      </c>
      <c r="AX95" s="49" t="str">
        <f t="shared" si="197"/>
        <v/>
      </c>
      <c r="AY95" s="49" t="str">
        <f t="shared" si="197"/>
        <v/>
      </c>
      <c r="AZ95" s="49" t="str">
        <f t="shared" si="197"/>
        <v/>
      </c>
      <c r="BA95" s="49" t="str">
        <f t="shared" si="197"/>
        <v/>
      </c>
      <c r="BB95" s="49" t="str">
        <f t="shared" si="197"/>
        <v/>
      </c>
      <c r="BC95" s="49" t="str">
        <f t="shared" si="197"/>
        <v/>
      </c>
      <c r="BD95" s="49" t="str">
        <f t="shared" si="197"/>
        <v/>
      </c>
      <c r="BE95" s="49" t="str">
        <f t="shared" si="197"/>
        <v/>
      </c>
      <c r="BF95" s="49" t="str">
        <f t="shared" si="197"/>
        <v/>
      </c>
      <c r="BG95" s="49" t="str">
        <f t="shared" si="197"/>
        <v/>
      </c>
      <c r="BH95" s="49" t="str">
        <f t="shared" si="197"/>
        <v/>
      </c>
      <c r="BI95" s="49" t="str">
        <f t="shared" si="198"/>
        <v/>
      </c>
      <c r="BJ95" s="49" t="str">
        <f t="shared" si="198"/>
        <v/>
      </c>
      <c r="BK95" s="49" t="str">
        <f t="shared" si="198"/>
        <v/>
      </c>
      <c r="BL95" s="49" t="str">
        <f t="shared" si="198"/>
        <v/>
      </c>
      <c r="BM95" s="49" t="str">
        <f t="shared" si="198"/>
        <v/>
      </c>
      <c r="BN95" s="49" t="str">
        <f t="shared" si="198"/>
        <v/>
      </c>
      <c r="BO95" s="49" t="str">
        <f t="shared" si="198"/>
        <v/>
      </c>
      <c r="BP95" s="49" t="str">
        <f t="shared" si="198"/>
        <v/>
      </c>
      <c r="BQ95" s="49" t="str">
        <f t="shared" si="198"/>
        <v/>
      </c>
      <c r="BR95" s="49" t="str">
        <f t="shared" si="198"/>
        <v/>
      </c>
      <c r="BS95" s="49" t="str">
        <f t="shared" si="198"/>
        <v/>
      </c>
      <c r="BT95" s="49" t="str">
        <f t="shared" si="198"/>
        <v/>
      </c>
      <c r="BU95" s="49" t="str">
        <f t="shared" si="198"/>
        <v/>
      </c>
      <c r="BV95" s="49" t="str">
        <f t="shared" si="198"/>
        <v/>
      </c>
      <c r="BW95" s="49" t="str">
        <f t="shared" si="198"/>
        <v/>
      </c>
      <c r="BX95" s="49" t="str">
        <f t="shared" si="198"/>
        <v/>
      </c>
      <c r="BY95" s="49" t="str">
        <f t="shared" si="193"/>
        <v/>
      </c>
      <c r="BZ95" s="49" t="str">
        <f t="shared" si="193"/>
        <v/>
      </c>
      <c r="CA95" s="49" t="str">
        <f t="shared" si="193"/>
        <v/>
      </c>
      <c r="CB95" s="49" t="str">
        <f t="shared" si="193"/>
        <v/>
      </c>
      <c r="CC95" s="49" t="str">
        <f t="shared" si="193"/>
        <v/>
      </c>
      <c r="CD95" s="49" t="str">
        <f t="shared" si="193"/>
        <v/>
      </c>
      <c r="CE95" s="49" t="str">
        <f t="shared" si="193"/>
        <v/>
      </c>
      <c r="CF95" s="49" t="str">
        <f t="shared" si="193"/>
        <v/>
      </c>
      <c r="CG95" s="49" t="str">
        <f t="shared" si="193"/>
        <v/>
      </c>
      <c r="CH95" s="49" t="str">
        <f t="shared" si="193"/>
        <v/>
      </c>
      <c r="CI95" s="49" t="str">
        <f t="shared" si="193"/>
        <v/>
      </c>
      <c r="CJ95" s="49" t="str">
        <f t="shared" si="193"/>
        <v/>
      </c>
      <c r="CK95" s="49" t="str">
        <f t="shared" si="193"/>
        <v/>
      </c>
      <c r="CL95" s="49" t="str">
        <f t="shared" si="193"/>
        <v/>
      </c>
      <c r="CM95" s="49" t="str">
        <f t="shared" si="193"/>
        <v/>
      </c>
      <c r="CN95" s="49" t="str">
        <f t="shared" si="199"/>
        <v/>
      </c>
      <c r="CO95" s="49" t="str">
        <f t="shared" si="199"/>
        <v/>
      </c>
      <c r="CP95" s="49" t="str">
        <f t="shared" si="199"/>
        <v/>
      </c>
      <c r="CQ95" s="49" t="str">
        <f t="shared" si="199"/>
        <v/>
      </c>
      <c r="CR95" s="49" t="str">
        <f t="shared" si="199"/>
        <v/>
      </c>
      <c r="CS95" s="49" t="str">
        <f t="shared" si="199"/>
        <v/>
      </c>
      <c r="CT95" s="49" t="str">
        <f t="shared" si="199"/>
        <v/>
      </c>
      <c r="CU95" s="49" t="str">
        <f t="shared" si="199"/>
        <v/>
      </c>
      <c r="CV95" s="49" t="str">
        <f t="shared" si="199"/>
        <v/>
      </c>
      <c r="CW95" s="49" t="str">
        <f t="shared" si="199"/>
        <v/>
      </c>
      <c r="CX95" s="49" t="str">
        <f t="shared" si="199"/>
        <v/>
      </c>
      <c r="CY95" s="49" t="str">
        <f t="shared" si="199"/>
        <v/>
      </c>
      <c r="CZ95" s="49" t="str">
        <f t="shared" si="199"/>
        <v/>
      </c>
      <c r="DA95" s="49" t="str">
        <f t="shared" si="199"/>
        <v/>
      </c>
      <c r="DB95" s="49" t="str">
        <f t="shared" si="199"/>
        <v/>
      </c>
      <c r="DC95" s="49" t="str">
        <f t="shared" si="199"/>
        <v/>
      </c>
      <c r="DD95" s="49" t="str">
        <f t="shared" si="194"/>
        <v/>
      </c>
      <c r="DE95" s="49" t="str">
        <f t="shared" si="194"/>
        <v/>
      </c>
      <c r="DF95" s="49" t="str">
        <f t="shared" si="194"/>
        <v/>
      </c>
      <c r="DG95" s="49" t="str">
        <f t="shared" si="194"/>
        <v/>
      </c>
      <c r="DH95" s="49" t="str">
        <f t="shared" si="194"/>
        <v/>
      </c>
      <c r="DI95" s="49" t="str">
        <f t="shared" si="194"/>
        <v/>
      </c>
      <c r="DJ95" s="49" t="str">
        <f t="shared" si="194"/>
        <v/>
      </c>
      <c r="DK95" s="49" t="str">
        <f t="shared" si="194"/>
        <v/>
      </c>
      <c r="DL95" s="49" t="str">
        <f t="shared" si="194"/>
        <v/>
      </c>
      <c r="DM95" s="49" t="str">
        <f t="shared" si="194"/>
        <v/>
      </c>
      <c r="DN95" s="49" t="str">
        <f t="shared" si="194"/>
        <v/>
      </c>
      <c r="DO95" s="49" t="str">
        <f t="shared" si="194"/>
        <v/>
      </c>
      <c r="DP95" s="49" t="str">
        <f t="shared" si="194"/>
        <v/>
      </c>
      <c r="DQ95" s="49" t="str">
        <f t="shared" si="194"/>
        <v/>
      </c>
      <c r="DR95" s="49" t="str">
        <f t="shared" si="194"/>
        <v/>
      </c>
      <c r="DS95" s="49" t="str">
        <f t="shared" si="200"/>
        <v/>
      </c>
      <c r="DT95" s="49" t="str">
        <f t="shared" si="200"/>
        <v/>
      </c>
      <c r="DU95" s="49" t="str">
        <f t="shared" si="200"/>
        <v/>
      </c>
      <c r="DV95" s="49" t="str">
        <f t="shared" si="200"/>
        <v/>
      </c>
      <c r="DW95" s="49" t="str">
        <f t="shared" si="200"/>
        <v/>
      </c>
      <c r="DX95" s="49" t="str">
        <f t="shared" si="200"/>
        <v/>
      </c>
      <c r="DY95" s="49" t="str">
        <f t="shared" si="200"/>
        <v/>
      </c>
      <c r="DZ95" s="183" t="str">
        <f t="shared" si="161"/>
        <v/>
      </c>
      <c r="EA95" s="49" t="str">
        <f t="shared" si="195"/>
        <v/>
      </c>
      <c r="EB95" s="49" t="str">
        <f t="shared" si="195"/>
        <v/>
      </c>
      <c r="EC95" s="49" t="str">
        <f t="shared" si="195"/>
        <v/>
      </c>
      <c r="ED95" s="49" t="str">
        <f t="shared" si="195"/>
        <v/>
      </c>
      <c r="EE95" s="49" t="str">
        <f t="shared" si="195"/>
        <v/>
      </c>
      <c r="EF95" s="49" t="str">
        <f t="shared" si="195"/>
        <v/>
      </c>
      <c r="EG95" s="49" t="str">
        <f t="shared" si="195"/>
        <v/>
      </c>
      <c r="EH95" s="49" t="str">
        <f t="shared" si="195"/>
        <v/>
      </c>
      <c r="EI95" s="49" t="str">
        <f t="shared" si="195"/>
        <v/>
      </c>
      <c r="EJ95" s="49" t="str">
        <f t="shared" si="195"/>
        <v/>
      </c>
      <c r="EK95" s="49" t="str">
        <f t="shared" si="195"/>
        <v/>
      </c>
      <c r="EL95" s="49" t="str">
        <f t="shared" si="195"/>
        <v/>
      </c>
      <c r="EM95" s="49" t="str">
        <f t="shared" si="195"/>
        <v/>
      </c>
      <c r="EN95" s="49" t="str">
        <f t="shared" si="195"/>
        <v/>
      </c>
      <c r="EO95" s="49" t="str">
        <f t="shared" si="195"/>
        <v/>
      </c>
      <c r="EP95" s="49" t="str">
        <f t="shared" si="162"/>
        <v/>
      </c>
      <c r="EQ95" s="49" t="str">
        <f t="shared" si="162"/>
        <v/>
      </c>
      <c r="ER95" s="49" t="str">
        <f t="shared" si="162"/>
        <v/>
      </c>
      <c r="ES95" s="49" t="str">
        <f t="shared" si="162"/>
        <v/>
      </c>
      <c r="ET95" s="49" t="str">
        <f t="shared" si="162"/>
        <v/>
      </c>
      <c r="EU95" s="49" t="str">
        <f t="shared" si="162"/>
        <v/>
      </c>
      <c r="EV95" s="49" t="str">
        <f t="shared" si="162"/>
        <v/>
      </c>
      <c r="EW95" s="49" t="str">
        <f t="shared" si="162"/>
        <v/>
      </c>
      <c r="EX95" s="49" t="str">
        <f t="shared" si="162"/>
        <v/>
      </c>
      <c r="EY95" s="49" t="str">
        <f t="shared" si="162"/>
        <v/>
      </c>
      <c r="EZ95" s="49" t="str">
        <f t="shared" si="162"/>
        <v/>
      </c>
      <c r="FA95" s="49" t="str">
        <f t="shared" si="162"/>
        <v/>
      </c>
      <c r="FB95" s="49" t="str">
        <f t="shared" si="162"/>
        <v/>
      </c>
      <c r="FC95" s="49" t="str">
        <f t="shared" si="162"/>
        <v/>
      </c>
      <c r="FD95" s="49" t="str">
        <f t="shared" si="162"/>
        <v/>
      </c>
      <c r="FE95" s="49" t="str">
        <f t="shared" si="162"/>
        <v/>
      </c>
      <c r="FF95" s="49" t="str">
        <f t="shared" si="205"/>
        <v/>
      </c>
      <c r="FG95" s="49" t="str">
        <f t="shared" si="205"/>
        <v/>
      </c>
      <c r="FH95" s="49" t="str">
        <f t="shared" si="205"/>
        <v/>
      </c>
      <c r="FI95" s="49" t="str">
        <f t="shared" si="203"/>
        <v/>
      </c>
      <c r="FJ95" s="49" t="str">
        <f t="shared" si="201"/>
        <v/>
      </c>
      <c r="FK95" s="49" t="str">
        <f t="shared" si="201"/>
        <v/>
      </c>
      <c r="FL95" s="49" t="str">
        <f t="shared" si="201"/>
        <v/>
      </c>
      <c r="FM95" s="49" t="str">
        <f t="shared" si="201"/>
        <v/>
      </c>
      <c r="FN95" s="49" t="str">
        <f t="shared" si="201"/>
        <v/>
      </c>
      <c r="FO95" s="49" t="str">
        <f t="shared" si="201"/>
        <v/>
      </c>
      <c r="FP95" s="49" t="str">
        <f t="shared" si="196"/>
        <v/>
      </c>
      <c r="FQ95" s="49" t="str">
        <f t="shared" si="196"/>
        <v/>
      </c>
      <c r="FR95" s="49" t="str">
        <f t="shared" si="196"/>
        <v/>
      </c>
      <c r="FS95" s="49" t="str">
        <f t="shared" si="196"/>
        <v/>
      </c>
      <c r="FT95" s="49" t="str">
        <f t="shared" si="196"/>
        <v/>
      </c>
      <c r="FU95" s="49" t="str">
        <f t="shared" si="172"/>
        <v/>
      </c>
      <c r="FV95" s="49" t="str">
        <f t="shared" si="172"/>
        <v/>
      </c>
      <c r="FW95" s="49" t="str">
        <f t="shared" si="172"/>
        <v/>
      </c>
      <c r="FX95" s="49" t="str">
        <f t="shared" si="172"/>
        <v/>
      </c>
      <c r="FY95" s="49" t="str">
        <f t="shared" si="172"/>
        <v/>
      </c>
      <c r="FZ95" s="49" t="str">
        <f t="shared" si="172"/>
        <v/>
      </c>
      <c r="GA95" s="49" t="str">
        <f t="shared" si="172"/>
        <v/>
      </c>
      <c r="GB95" s="49" t="str">
        <f t="shared" si="172"/>
        <v/>
      </c>
      <c r="GC95" s="49" t="str">
        <f t="shared" si="172"/>
        <v/>
      </c>
      <c r="GD95" s="49" t="str">
        <f t="shared" si="172"/>
        <v/>
      </c>
      <c r="GE95" s="49" t="str">
        <f t="shared" si="172"/>
        <v/>
      </c>
      <c r="GF95" s="49" t="str">
        <f t="shared" si="172"/>
        <v/>
      </c>
      <c r="GG95" s="49" t="str">
        <f t="shared" si="172"/>
        <v/>
      </c>
      <c r="GH95" s="49" t="str">
        <f t="shared" si="172"/>
        <v/>
      </c>
      <c r="GI95" s="49" t="str">
        <f t="shared" si="172"/>
        <v/>
      </c>
      <c r="GJ95" s="49" t="str">
        <f t="shared" si="172"/>
        <v/>
      </c>
      <c r="GK95" s="49" t="str">
        <f t="shared" si="204"/>
        <v/>
      </c>
      <c r="GL95" s="49" t="str">
        <f t="shared" si="184"/>
        <v/>
      </c>
      <c r="GM95" s="49" t="str">
        <f t="shared" si="184"/>
        <v/>
      </c>
      <c r="GN95" s="49" t="str">
        <f t="shared" si="176"/>
        <v/>
      </c>
      <c r="GO95" s="49" t="str">
        <f t="shared" si="176"/>
        <v/>
      </c>
      <c r="GP95" s="49" t="str">
        <f t="shared" si="176"/>
        <v/>
      </c>
      <c r="GQ95" s="49" t="str">
        <f t="shared" si="176"/>
        <v/>
      </c>
      <c r="GR95" s="49" t="str">
        <f t="shared" si="176"/>
        <v/>
      </c>
      <c r="GS95" s="49" t="str">
        <f t="shared" si="176"/>
        <v/>
      </c>
      <c r="GT95" s="49" t="str">
        <f t="shared" si="176"/>
        <v/>
      </c>
      <c r="GU95" s="49" t="str">
        <f t="shared" si="176"/>
        <v/>
      </c>
      <c r="GV95" s="49" t="str">
        <f t="shared" si="176"/>
        <v/>
      </c>
      <c r="GW95" s="49" t="str">
        <f t="shared" si="176"/>
        <v/>
      </c>
      <c r="GX95" s="49" t="str">
        <f t="shared" si="176"/>
        <v/>
      </c>
      <c r="GY95" s="49" t="str">
        <f t="shared" si="176"/>
        <v/>
      </c>
      <c r="GZ95" s="49" t="str">
        <f t="shared" si="176"/>
        <v/>
      </c>
      <c r="HA95" s="49" t="str">
        <f t="shared" si="176"/>
        <v/>
      </c>
      <c r="HB95" s="49" t="str">
        <f t="shared" si="176"/>
        <v/>
      </c>
      <c r="HC95" s="49" t="str">
        <f t="shared" si="176"/>
        <v/>
      </c>
      <c r="HD95" s="49" t="str">
        <f t="shared" si="177"/>
        <v/>
      </c>
      <c r="HE95" s="49" t="str">
        <f t="shared" si="177"/>
        <v/>
      </c>
      <c r="HF95" s="49" t="str">
        <f t="shared" si="177"/>
        <v/>
      </c>
      <c r="HG95" s="49" t="str">
        <f t="shared" si="177"/>
        <v/>
      </c>
      <c r="HH95" s="49" t="str">
        <f t="shared" si="177"/>
        <v/>
      </c>
      <c r="HI95" s="49" t="str">
        <f t="shared" si="137"/>
        <v/>
      </c>
      <c r="HJ95" s="49" t="str">
        <f t="shared" si="137"/>
        <v/>
      </c>
      <c r="HK95" s="49" t="str">
        <f t="shared" si="137"/>
        <v/>
      </c>
      <c r="HL95" s="49" t="str">
        <f t="shared" si="137"/>
        <v/>
      </c>
      <c r="HM95" s="49" t="str">
        <f t="shared" si="107"/>
        <v/>
      </c>
      <c r="HN95" s="49" t="str">
        <f t="shared" si="107"/>
        <v/>
      </c>
      <c r="HO95" s="49" t="str">
        <f t="shared" si="107"/>
        <v/>
      </c>
      <c r="HP95" s="49" t="str">
        <f t="shared" si="75"/>
        <v/>
      </c>
      <c r="HQ95" s="49" t="str">
        <f t="shared" si="75"/>
        <v/>
      </c>
      <c r="HR95" s="49" t="str">
        <f t="shared" si="75"/>
        <v/>
      </c>
      <c r="HS95" s="49" t="str">
        <f t="shared" si="75"/>
        <v/>
      </c>
      <c r="HT95" s="49" t="str">
        <f t="shared" si="75"/>
        <v/>
      </c>
      <c r="HU95" s="49" t="str">
        <f t="shared" si="75"/>
        <v/>
      </c>
      <c r="HV95" s="49" t="str">
        <f t="shared" si="138"/>
        <v/>
      </c>
      <c r="HW95" s="169" t="e">
        <f t="shared" si="175"/>
        <v>#N/A</v>
      </c>
      <c r="HX95" s="169" t="e">
        <f t="shared" si="175"/>
        <v>#N/A</v>
      </c>
      <c r="HY95" s="169" t="e">
        <f t="shared" si="175"/>
        <v>#N/A</v>
      </c>
      <c r="HZ95" s="169" t="e">
        <f t="shared" si="175"/>
        <v>#N/A</v>
      </c>
      <c r="IA95" s="169" t="e">
        <f t="shared" si="175"/>
        <v>#N/A</v>
      </c>
      <c r="IB95" s="169" t="e">
        <f t="shared" si="175"/>
        <v>#N/A</v>
      </c>
      <c r="IC95" s="169" t="e">
        <f t="shared" si="175"/>
        <v>#N/A</v>
      </c>
      <c r="ID95" s="169" t="e">
        <f t="shared" si="175"/>
        <v>#N/A</v>
      </c>
      <c r="IE95" s="169" t="e">
        <f t="shared" si="175"/>
        <v>#N/A</v>
      </c>
      <c r="IF95" s="169" t="e">
        <f t="shared" si="175"/>
        <v>#N/A</v>
      </c>
      <c r="IG95" s="169" t="e">
        <f t="shared" si="175"/>
        <v>#N/A</v>
      </c>
      <c r="IH95" s="169" t="e">
        <f t="shared" si="175"/>
        <v>#N/A</v>
      </c>
      <c r="II95" s="169" t="e">
        <f t="shared" si="175"/>
        <v>#N/A</v>
      </c>
      <c r="IJ95" s="169" t="e">
        <f t="shared" si="175"/>
        <v>#N/A</v>
      </c>
      <c r="IK95" s="169" t="e">
        <f t="shared" si="175"/>
        <v>#N/A</v>
      </c>
      <c r="IL95" s="169" t="e">
        <f t="shared" si="175"/>
        <v>#N/A</v>
      </c>
      <c r="IM95" s="169" t="e">
        <f t="shared" ref="IA95:IP104" si="206">IF(ISNONTEXT($R95),_xlfn.NORM.DIST(AT95,$N95,$R95,FALSE),NA())</f>
        <v>#N/A</v>
      </c>
      <c r="IN95" s="169" t="e">
        <f t="shared" si="206"/>
        <v>#N/A</v>
      </c>
      <c r="IO95" s="169" t="e">
        <f t="shared" si="206"/>
        <v>#N/A</v>
      </c>
      <c r="IP95" s="169" t="e">
        <f t="shared" si="178"/>
        <v>#N/A</v>
      </c>
      <c r="IQ95" s="169" t="e">
        <f t="shared" si="178"/>
        <v>#N/A</v>
      </c>
      <c r="IR95" s="169" t="e">
        <f t="shared" si="178"/>
        <v>#N/A</v>
      </c>
      <c r="IS95" s="169" t="e">
        <f t="shared" si="178"/>
        <v>#N/A</v>
      </c>
      <c r="IT95" s="169" t="e">
        <f t="shared" si="178"/>
        <v>#N/A</v>
      </c>
      <c r="IU95" s="169" t="e">
        <f t="shared" si="178"/>
        <v>#N/A</v>
      </c>
      <c r="IV95" s="169" t="e">
        <f t="shared" si="178"/>
        <v>#N/A</v>
      </c>
      <c r="IW95" s="169" t="e">
        <f t="shared" si="178"/>
        <v>#N/A</v>
      </c>
      <c r="IX95" s="169" t="e">
        <f t="shared" si="178"/>
        <v>#N/A</v>
      </c>
      <c r="IY95" s="169" t="e">
        <f t="shared" si="178"/>
        <v>#N/A</v>
      </c>
      <c r="IZ95" s="169" t="e">
        <f t="shared" si="178"/>
        <v>#N/A</v>
      </c>
      <c r="JA95" s="169" t="e">
        <f t="shared" si="178"/>
        <v>#N/A</v>
      </c>
      <c r="JB95" s="169" t="e">
        <f t="shared" si="178"/>
        <v>#N/A</v>
      </c>
      <c r="JC95" s="169" t="e">
        <f t="shared" si="178"/>
        <v>#N/A</v>
      </c>
      <c r="JD95" s="169" t="e">
        <f t="shared" si="178"/>
        <v>#N/A</v>
      </c>
      <c r="JE95" s="169" t="e">
        <f t="shared" si="185"/>
        <v>#N/A</v>
      </c>
      <c r="JF95" s="169" t="e">
        <f t="shared" si="185"/>
        <v>#N/A</v>
      </c>
      <c r="JG95" s="169" t="e">
        <f t="shared" si="185"/>
        <v>#N/A</v>
      </c>
      <c r="JH95" s="169" t="e">
        <f t="shared" si="185"/>
        <v>#N/A</v>
      </c>
      <c r="JI95" s="169" t="e">
        <f t="shared" si="185"/>
        <v>#N/A</v>
      </c>
      <c r="JJ95" s="169" t="e">
        <f t="shared" si="185"/>
        <v>#N/A</v>
      </c>
      <c r="JK95" s="169" t="e">
        <f t="shared" si="185"/>
        <v>#N/A</v>
      </c>
      <c r="JL95" s="169" t="e">
        <f t="shared" si="185"/>
        <v>#N/A</v>
      </c>
      <c r="JM95" s="169" t="e">
        <f t="shared" si="185"/>
        <v>#N/A</v>
      </c>
      <c r="JN95" s="169" t="e">
        <f t="shared" si="185"/>
        <v>#N/A</v>
      </c>
      <c r="JO95" s="169" t="e">
        <f t="shared" si="185"/>
        <v>#N/A</v>
      </c>
      <c r="JP95" s="169" t="e">
        <f t="shared" si="185"/>
        <v>#N/A</v>
      </c>
      <c r="JQ95" s="169" t="e">
        <f t="shared" si="185"/>
        <v>#N/A</v>
      </c>
      <c r="JR95" s="169" t="e">
        <f t="shared" si="185"/>
        <v>#N/A</v>
      </c>
      <c r="JS95" s="169" t="e">
        <f t="shared" si="185"/>
        <v>#N/A</v>
      </c>
      <c r="JT95" s="169" t="e">
        <f t="shared" si="179"/>
        <v>#N/A</v>
      </c>
      <c r="JU95" s="169" t="e">
        <f t="shared" si="179"/>
        <v>#N/A</v>
      </c>
      <c r="JV95" s="169" t="e">
        <f t="shared" si="179"/>
        <v>#N/A</v>
      </c>
      <c r="JW95" s="169" t="e">
        <f t="shared" si="179"/>
        <v>#N/A</v>
      </c>
      <c r="JX95" s="169" t="e">
        <f t="shared" si="179"/>
        <v>#N/A</v>
      </c>
      <c r="JY95" s="169" t="e">
        <f t="shared" si="179"/>
        <v>#N/A</v>
      </c>
      <c r="JZ95" s="169" t="e">
        <f t="shared" si="179"/>
        <v>#N/A</v>
      </c>
      <c r="KA95" s="169" t="e">
        <f t="shared" si="179"/>
        <v>#N/A</v>
      </c>
      <c r="KB95" s="169" t="e">
        <f t="shared" si="179"/>
        <v>#N/A</v>
      </c>
      <c r="KC95" s="169" t="e">
        <f t="shared" si="179"/>
        <v>#N/A</v>
      </c>
      <c r="KD95" s="169" t="e">
        <f t="shared" si="179"/>
        <v>#N/A</v>
      </c>
      <c r="KE95" s="169" t="e">
        <f t="shared" si="179"/>
        <v>#N/A</v>
      </c>
      <c r="KF95" s="169" t="e">
        <f t="shared" si="179"/>
        <v>#N/A</v>
      </c>
      <c r="KG95" s="169" t="e">
        <f t="shared" si="179"/>
        <v>#N/A</v>
      </c>
      <c r="KH95" s="169" t="e">
        <f t="shared" si="179"/>
        <v>#N/A</v>
      </c>
      <c r="KI95" s="169" t="e">
        <f t="shared" si="179"/>
        <v>#N/A</v>
      </c>
      <c r="KJ95" s="169" t="e">
        <f t="shared" si="186"/>
        <v>#N/A</v>
      </c>
      <c r="KK95" s="169" t="e">
        <f t="shared" si="186"/>
        <v>#N/A</v>
      </c>
      <c r="KL95" s="169" t="e">
        <f t="shared" si="186"/>
        <v>#N/A</v>
      </c>
      <c r="KM95" s="169" t="e">
        <f t="shared" si="186"/>
        <v>#N/A</v>
      </c>
      <c r="KN95" s="169" t="e">
        <f t="shared" si="186"/>
        <v>#N/A</v>
      </c>
      <c r="KO95" s="169" t="e">
        <f t="shared" si="186"/>
        <v>#N/A</v>
      </c>
      <c r="KP95" s="169" t="e">
        <f t="shared" si="186"/>
        <v>#N/A</v>
      </c>
      <c r="KQ95" s="169" t="e">
        <f t="shared" si="186"/>
        <v>#N/A</v>
      </c>
      <c r="KR95" s="169" t="e">
        <f t="shared" si="186"/>
        <v>#N/A</v>
      </c>
      <c r="KS95" s="169" t="e">
        <f t="shared" si="186"/>
        <v>#N/A</v>
      </c>
      <c r="KT95" s="169" t="e">
        <f t="shared" si="186"/>
        <v>#N/A</v>
      </c>
      <c r="KU95" s="169" t="e">
        <f t="shared" si="186"/>
        <v>#N/A</v>
      </c>
      <c r="KV95" s="169" t="e">
        <f t="shared" si="186"/>
        <v>#N/A</v>
      </c>
      <c r="KW95" s="169" t="e">
        <f t="shared" si="186"/>
        <v>#N/A</v>
      </c>
      <c r="KX95" s="169" t="e">
        <f t="shared" si="186"/>
        <v>#N/A</v>
      </c>
      <c r="KY95" s="169" t="e">
        <f t="shared" si="186"/>
        <v>#N/A</v>
      </c>
      <c r="KZ95" s="169" t="e">
        <f t="shared" si="180"/>
        <v>#N/A</v>
      </c>
      <c r="LA95" s="169" t="e">
        <f t="shared" si="180"/>
        <v>#N/A</v>
      </c>
      <c r="LB95" s="169" t="e">
        <f t="shared" si="180"/>
        <v>#N/A</v>
      </c>
      <c r="LC95" s="169" t="e">
        <f t="shared" si="180"/>
        <v>#N/A</v>
      </c>
      <c r="LD95" s="169" t="e">
        <f t="shared" si="180"/>
        <v>#N/A</v>
      </c>
      <c r="LE95" s="169" t="e">
        <f t="shared" si="180"/>
        <v>#N/A</v>
      </c>
      <c r="LF95" s="169" t="e">
        <f t="shared" si="180"/>
        <v>#N/A</v>
      </c>
      <c r="LG95" s="169" t="e">
        <f t="shared" si="180"/>
        <v>#N/A</v>
      </c>
      <c r="LH95" s="169" t="e">
        <f t="shared" si="180"/>
        <v>#N/A</v>
      </c>
      <c r="LI95" s="169" t="e">
        <f t="shared" si="180"/>
        <v>#N/A</v>
      </c>
      <c r="LJ95" s="169" t="e">
        <f t="shared" si="180"/>
        <v>#N/A</v>
      </c>
      <c r="LK95" s="169" t="e">
        <f t="shared" si="180"/>
        <v>#N/A</v>
      </c>
      <c r="LL95" s="169" t="e">
        <f t="shared" si="180"/>
        <v>#N/A</v>
      </c>
      <c r="LM95" s="169" t="e">
        <f t="shared" si="180"/>
        <v>#N/A</v>
      </c>
      <c r="LN95" s="169" t="e">
        <f t="shared" si="180"/>
        <v>#N/A</v>
      </c>
      <c r="LO95" s="169" t="e">
        <f t="shared" si="187"/>
        <v>#N/A</v>
      </c>
      <c r="LP95" s="169" t="e">
        <f t="shared" si="187"/>
        <v>#N/A</v>
      </c>
      <c r="LQ95" s="169" t="e">
        <f t="shared" si="188"/>
        <v>#N/A</v>
      </c>
      <c r="LR95" s="169" t="e">
        <f t="shared" si="188"/>
        <v>#N/A</v>
      </c>
      <c r="LS95" s="169" t="e">
        <f t="shared" si="188"/>
        <v>#N/A</v>
      </c>
      <c r="LT95" s="169" t="e">
        <f t="shared" si="188"/>
        <v>#N/A</v>
      </c>
      <c r="LU95" s="169" t="e">
        <f t="shared" si="188"/>
        <v>#N/A</v>
      </c>
      <c r="LV95" s="169" t="e">
        <f t="shared" si="188"/>
        <v>#N/A</v>
      </c>
      <c r="LW95" s="169" t="e">
        <f t="shared" si="188"/>
        <v>#N/A</v>
      </c>
      <c r="LX95" s="169" t="e">
        <f t="shared" si="188"/>
        <v>#N/A</v>
      </c>
      <c r="LY95" s="169" t="e">
        <f t="shared" si="188"/>
        <v>#N/A</v>
      </c>
      <c r="LZ95" s="169" t="e">
        <f t="shared" si="188"/>
        <v>#N/A</v>
      </c>
      <c r="MA95" s="169" t="e">
        <f t="shared" si="188"/>
        <v>#N/A</v>
      </c>
      <c r="MB95" s="169" t="e">
        <f t="shared" si="188"/>
        <v>#N/A</v>
      </c>
      <c r="MC95" s="169" t="e">
        <f t="shared" si="188"/>
        <v>#N/A</v>
      </c>
      <c r="MD95" s="169" t="e">
        <f t="shared" si="188"/>
        <v>#N/A</v>
      </c>
      <c r="ME95" s="169" t="e">
        <f t="shared" si="188"/>
        <v>#N/A</v>
      </c>
      <c r="MF95" s="169" t="e">
        <f t="shared" si="181"/>
        <v>#N/A</v>
      </c>
      <c r="MG95" s="169" t="e">
        <f t="shared" si="181"/>
        <v>#N/A</v>
      </c>
      <c r="MH95" s="169" t="e">
        <f t="shared" si="181"/>
        <v>#N/A</v>
      </c>
      <c r="MI95" s="169" t="e">
        <f t="shared" si="181"/>
        <v>#N/A</v>
      </c>
      <c r="MJ95" s="169" t="e">
        <f t="shared" si="181"/>
        <v>#N/A</v>
      </c>
      <c r="MK95" s="169" t="e">
        <f t="shared" si="181"/>
        <v>#N/A</v>
      </c>
      <c r="ML95" s="169" t="e">
        <f t="shared" si="181"/>
        <v>#N/A</v>
      </c>
      <c r="MM95" s="169" t="e">
        <f t="shared" si="181"/>
        <v>#N/A</v>
      </c>
      <c r="MN95" s="169" t="e">
        <f t="shared" si="181"/>
        <v>#N/A</v>
      </c>
      <c r="MO95" s="169" t="e">
        <f t="shared" si="181"/>
        <v>#N/A</v>
      </c>
      <c r="MP95" s="169" t="e">
        <f t="shared" si="181"/>
        <v>#N/A</v>
      </c>
      <c r="MQ95" s="169" t="e">
        <f t="shared" si="181"/>
        <v>#N/A</v>
      </c>
      <c r="MR95" s="169" t="e">
        <f t="shared" si="181"/>
        <v>#N/A</v>
      </c>
      <c r="MS95" s="169" t="e">
        <f t="shared" si="181"/>
        <v>#N/A</v>
      </c>
      <c r="MT95" s="169" t="e">
        <f t="shared" si="181"/>
        <v>#N/A</v>
      </c>
      <c r="MU95" s="169" t="e">
        <f t="shared" si="181"/>
        <v>#N/A</v>
      </c>
      <c r="MV95" s="169" t="e">
        <f t="shared" si="189"/>
        <v>#N/A</v>
      </c>
      <c r="MW95" s="169" t="e">
        <f t="shared" si="189"/>
        <v>#N/A</v>
      </c>
      <c r="MX95" s="169" t="e">
        <f t="shared" si="189"/>
        <v>#N/A</v>
      </c>
      <c r="MY95" s="169" t="e">
        <f t="shared" si="189"/>
        <v>#N/A</v>
      </c>
      <c r="MZ95" s="169" t="e">
        <f t="shared" si="189"/>
        <v>#N/A</v>
      </c>
      <c r="NA95" s="169" t="e">
        <f t="shared" si="189"/>
        <v>#N/A</v>
      </c>
      <c r="NB95" s="169" t="e">
        <f t="shared" si="189"/>
        <v>#N/A</v>
      </c>
      <c r="NC95" s="169" t="e">
        <f t="shared" si="189"/>
        <v>#N/A</v>
      </c>
      <c r="ND95" s="169" t="e">
        <f t="shared" si="189"/>
        <v>#N/A</v>
      </c>
      <c r="NE95" s="169" t="e">
        <f t="shared" si="189"/>
        <v>#N/A</v>
      </c>
      <c r="NF95" s="169" t="e">
        <f t="shared" si="189"/>
        <v>#N/A</v>
      </c>
      <c r="NG95" s="169" t="e">
        <f t="shared" si="189"/>
        <v>#N/A</v>
      </c>
      <c r="NH95" s="169" t="e">
        <f t="shared" si="189"/>
        <v>#N/A</v>
      </c>
      <c r="NI95" s="169" t="e">
        <f t="shared" si="189"/>
        <v>#N/A</v>
      </c>
      <c r="NJ95" s="169" t="e">
        <f t="shared" si="189"/>
        <v>#N/A</v>
      </c>
      <c r="NK95" s="169" t="e">
        <f t="shared" si="189"/>
        <v>#N/A</v>
      </c>
      <c r="NL95" s="169" t="e">
        <f t="shared" si="182"/>
        <v>#N/A</v>
      </c>
      <c r="NM95" s="169" t="e">
        <f t="shared" si="182"/>
        <v>#N/A</v>
      </c>
      <c r="NN95" s="169" t="e">
        <f t="shared" si="182"/>
        <v>#N/A</v>
      </c>
      <c r="NO95" s="169" t="e">
        <f t="shared" si="182"/>
        <v>#N/A</v>
      </c>
      <c r="NP95" s="169" t="e">
        <f t="shared" si="182"/>
        <v>#N/A</v>
      </c>
      <c r="NQ95" s="169" t="e">
        <f t="shared" si="182"/>
        <v>#N/A</v>
      </c>
      <c r="NR95" s="169" t="e">
        <f t="shared" si="182"/>
        <v>#N/A</v>
      </c>
      <c r="NS95" s="169" t="e">
        <f t="shared" si="182"/>
        <v>#N/A</v>
      </c>
      <c r="NT95" s="169" t="e">
        <f t="shared" si="182"/>
        <v>#N/A</v>
      </c>
      <c r="NU95" s="169" t="e">
        <f t="shared" si="182"/>
        <v>#N/A</v>
      </c>
      <c r="NV95" s="169" t="e">
        <f t="shared" si="182"/>
        <v>#N/A</v>
      </c>
      <c r="NW95" s="169" t="e">
        <f t="shared" si="182"/>
        <v>#N/A</v>
      </c>
      <c r="NX95" s="169" t="e">
        <f t="shared" si="182"/>
        <v>#N/A</v>
      </c>
      <c r="NY95" s="169" t="e">
        <f t="shared" si="182"/>
        <v>#N/A</v>
      </c>
      <c r="NZ95" s="169" t="e">
        <f t="shared" si="182"/>
        <v>#N/A</v>
      </c>
      <c r="OA95" s="169" t="e">
        <f t="shared" si="190"/>
        <v>#N/A</v>
      </c>
      <c r="OB95" s="169" t="e">
        <f t="shared" si="190"/>
        <v>#N/A</v>
      </c>
      <c r="OC95" s="169" t="e">
        <f t="shared" si="191"/>
        <v>#N/A</v>
      </c>
      <c r="OD95" s="169" t="e">
        <f t="shared" si="191"/>
        <v>#N/A</v>
      </c>
      <c r="OE95" s="169" t="e">
        <f t="shared" si="191"/>
        <v>#N/A</v>
      </c>
      <c r="OF95" s="169" t="e">
        <f t="shared" si="191"/>
        <v>#N/A</v>
      </c>
      <c r="OG95" s="169" t="e">
        <f t="shared" si="191"/>
        <v>#N/A</v>
      </c>
      <c r="OH95" s="169" t="e">
        <f t="shared" si="191"/>
        <v>#N/A</v>
      </c>
      <c r="OI95" s="169" t="e">
        <f t="shared" si="191"/>
        <v>#N/A</v>
      </c>
      <c r="OJ95" s="169" t="e">
        <f t="shared" si="191"/>
        <v>#N/A</v>
      </c>
      <c r="OK95" s="169" t="e">
        <f t="shared" si="191"/>
        <v>#N/A</v>
      </c>
      <c r="OL95" s="169" t="e">
        <f t="shared" si="191"/>
        <v>#N/A</v>
      </c>
      <c r="OM95" s="169" t="e">
        <f t="shared" si="191"/>
        <v>#N/A</v>
      </c>
      <c r="ON95" s="169" t="e">
        <f t="shared" si="191"/>
        <v>#N/A</v>
      </c>
      <c r="OO95" s="169" t="e">
        <f t="shared" si="191"/>
        <v>#N/A</v>
      </c>
      <c r="OP95" s="169" t="e">
        <f t="shared" si="191"/>
        <v>#N/A</v>
      </c>
      <c r="OQ95" s="169" t="e">
        <f t="shared" si="191"/>
        <v>#N/A</v>
      </c>
      <c r="OR95" s="169" t="e">
        <f t="shared" si="183"/>
        <v>#N/A</v>
      </c>
      <c r="OS95" s="169" t="e">
        <f t="shared" si="183"/>
        <v>#N/A</v>
      </c>
      <c r="OT95" s="169" t="e">
        <f t="shared" si="183"/>
        <v>#N/A</v>
      </c>
      <c r="OU95" s="169" t="e">
        <f t="shared" si="183"/>
        <v>#N/A</v>
      </c>
      <c r="OV95" s="169" t="e">
        <f t="shared" si="183"/>
        <v>#N/A</v>
      </c>
      <c r="OW95" s="169" t="e">
        <f t="shared" si="183"/>
        <v>#N/A</v>
      </c>
      <c r="OX95" s="169" t="e">
        <f t="shared" si="183"/>
        <v>#N/A</v>
      </c>
      <c r="OY95" s="169" t="e">
        <f t="shared" si="183"/>
        <v>#N/A</v>
      </c>
      <c r="OZ95" s="169" t="e">
        <f t="shared" si="183"/>
        <v>#N/A</v>
      </c>
      <c r="PA95" s="169" t="e">
        <f t="shared" si="183"/>
        <v>#N/A</v>
      </c>
      <c r="PB95" s="169" t="e">
        <f t="shared" si="183"/>
        <v>#N/A</v>
      </c>
      <c r="PC95" s="169" t="e">
        <f t="shared" si="183"/>
        <v>#N/A</v>
      </c>
      <c r="PD95" s="169" t="e">
        <f t="shared" si="183"/>
        <v>#N/A</v>
      </c>
      <c r="PE95" s="169" t="e">
        <f t="shared" si="183"/>
        <v>#N/A</v>
      </c>
      <c r="PF95" s="169" t="e">
        <f t="shared" si="183"/>
        <v>#N/A</v>
      </c>
      <c r="PG95" s="169" t="e">
        <f t="shared" si="183"/>
        <v>#N/A</v>
      </c>
      <c r="PH95" s="169" t="e">
        <f t="shared" si="192"/>
        <v>#N/A</v>
      </c>
      <c r="PI95" s="169" t="e">
        <f t="shared" si="192"/>
        <v>#N/A</v>
      </c>
      <c r="PJ95" s="169" t="e">
        <f t="shared" si="192"/>
        <v>#N/A</v>
      </c>
      <c r="PK95" s="169" t="e">
        <f t="shared" si="192"/>
        <v>#N/A</v>
      </c>
      <c r="PL95" s="169" t="e">
        <f t="shared" si="192"/>
        <v>#N/A</v>
      </c>
      <c r="PM95" s="169" t="e">
        <f t="shared" si="192"/>
        <v>#N/A</v>
      </c>
      <c r="PN95" s="169" t="e">
        <f t="shared" si="192"/>
        <v>#N/A</v>
      </c>
      <c r="PO95" s="169" t="e">
        <f t="shared" si="192"/>
        <v>#N/A</v>
      </c>
    </row>
    <row r="96" spans="1:431" hidden="1" x14ac:dyDescent="0.75">
      <c r="A96" s="390"/>
      <c r="B96" s="396" t="str">
        <f>IF($R96="","",ROUND(_xlfn.NORM.INV(ABS(VLOOKUP($T$1,VLookups!$A$43:$B$44,2,FALSE)-B$2),$N96,$R96),0))</f>
        <v/>
      </c>
      <c r="C96" s="403" t="str">
        <f>IF(OR(D95="",B96=""),"",WORKDAY(C95,B95,$B$109:$B$148))</f>
        <v/>
      </c>
      <c r="D96" s="404" t="str">
        <f>IFERROR(IF(B96="","",WORKDAY(C96,B96-1,$B$109:$B$148)),"")</f>
        <v/>
      </c>
      <c r="E96" s="109"/>
      <c r="F96" s="117"/>
      <c r="G96" s="122" t="str">
        <f t="shared" si="157"/>
        <v/>
      </c>
      <c r="H96" s="95"/>
      <c r="I96" s="122" t="str">
        <f t="shared" si="158"/>
        <v/>
      </c>
      <c r="J96" s="117"/>
      <c r="K96" s="110"/>
      <c r="L96" s="124" t="str">
        <f t="shared" si="145"/>
        <v/>
      </c>
      <c r="M96" s="124" t="str">
        <f t="shared" si="146"/>
        <v/>
      </c>
      <c r="N96" s="73" t="str">
        <f t="shared" si="159"/>
        <v/>
      </c>
      <c r="O96" s="23"/>
      <c r="P96" s="57"/>
      <c r="Q96" s="280"/>
      <c r="R96" s="74" t="str">
        <f>IF(AND(G96&gt;0,H96&gt;0,I96&gt;0),IF(ISBLANK(Q96),IF(ISBLANK(O96),"",(I96-G96)*VLOOKUP(O96,VLookups!$A$4:$B$13,2,FALSE)),Q96),"")</f>
        <v/>
      </c>
      <c r="S96" s="75" t="str">
        <f t="shared" si="147"/>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0"/>
        <v/>
      </c>
      <c r="AD96" s="49" t="str">
        <f t="shared" si="202"/>
        <v/>
      </c>
      <c r="AE96" s="49" t="str">
        <f t="shared" si="202"/>
        <v/>
      </c>
      <c r="AF96" s="49" t="str">
        <f t="shared" si="202"/>
        <v/>
      </c>
      <c r="AG96" s="49" t="str">
        <f t="shared" si="202"/>
        <v/>
      </c>
      <c r="AH96" s="49" t="str">
        <f t="shared" si="202"/>
        <v/>
      </c>
      <c r="AI96" s="49" t="str">
        <f t="shared" si="202"/>
        <v/>
      </c>
      <c r="AJ96" s="49" t="str">
        <f t="shared" si="202"/>
        <v/>
      </c>
      <c r="AK96" s="49" t="str">
        <f t="shared" si="202"/>
        <v/>
      </c>
      <c r="AL96" s="49" t="str">
        <f t="shared" si="202"/>
        <v/>
      </c>
      <c r="AM96" s="49" t="str">
        <f t="shared" si="202"/>
        <v/>
      </c>
      <c r="AN96" s="49" t="str">
        <f t="shared" si="202"/>
        <v/>
      </c>
      <c r="AO96" s="49" t="str">
        <f t="shared" si="202"/>
        <v/>
      </c>
      <c r="AP96" s="49" t="str">
        <f t="shared" si="202"/>
        <v/>
      </c>
      <c r="AQ96" s="49" t="str">
        <f t="shared" si="202"/>
        <v/>
      </c>
      <c r="AR96" s="49" t="str">
        <f t="shared" si="202"/>
        <v/>
      </c>
      <c r="AS96" s="49" t="str">
        <f t="shared" si="202"/>
        <v/>
      </c>
      <c r="AT96" s="49" t="str">
        <f t="shared" si="197"/>
        <v/>
      </c>
      <c r="AU96" s="49" t="str">
        <f t="shared" si="197"/>
        <v/>
      </c>
      <c r="AV96" s="49" t="str">
        <f t="shared" si="197"/>
        <v/>
      </c>
      <c r="AW96" s="49" t="str">
        <f t="shared" si="197"/>
        <v/>
      </c>
      <c r="AX96" s="49" t="str">
        <f t="shared" si="197"/>
        <v/>
      </c>
      <c r="AY96" s="49" t="str">
        <f t="shared" si="197"/>
        <v/>
      </c>
      <c r="AZ96" s="49" t="str">
        <f t="shared" si="197"/>
        <v/>
      </c>
      <c r="BA96" s="49" t="str">
        <f t="shared" si="197"/>
        <v/>
      </c>
      <c r="BB96" s="49" t="str">
        <f t="shared" si="197"/>
        <v/>
      </c>
      <c r="BC96" s="49" t="str">
        <f t="shared" si="197"/>
        <v/>
      </c>
      <c r="BD96" s="49" t="str">
        <f t="shared" si="197"/>
        <v/>
      </c>
      <c r="BE96" s="49" t="str">
        <f t="shared" si="197"/>
        <v/>
      </c>
      <c r="BF96" s="49" t="str">
        <f t="shared" si="197"/>
        <v/>
      </c>
      <c r="BG96" s="49" t="str">
        <f t="shared" si="197"/>
        <v/>
      </c>
      <c r="BH96" s="49" t="str">
        <f t="shared" si="197"/>
        <v/>
      </c>
      <c r="BI96" s="49" t="str">
        <f t="shared" si="198"/>
        <v/>
      </c>
      <c r="BJ96" s="49" t="str">
        <f t="shared" si="198"/>
        <v/>
      </c>
      <c r="BK96" s="49" t="str">
        <f t="shared" si="198"/>
        <v/>
      </c>
      <c r="BL96" s="49" t="str">
        <f t="shared" si="198"/>
        <v/>
      </c>
      <c r="BM96" s="49" t="str">
        <f t="shared" si="198"/>
        <v/>
      </c>
      <c r="BN96" s="49" t="str">
        <f t="shared" si="198"/>
        <v/>
      </c>
      <c r="BO96" s="49" t="str">
        <f t="shared" si="198"/>
        <v/>
      </c>
      <c r="BP96" s="49" t="str">
        <f t="shared" si="198"/>
        <v/>
      </c>
      <c r="BQ96" s="49" t="str">
        <f t="shared" si="198"/>
        <v/>
      </c>
      <c r="BR96" s="49" t="str">
        <f t="shared" si="198"/>
        <v/>
      </c>
      <c r="BS96" s="49" t="str">
        <f t="shared" si="198"/>
        <v/>
      </c>
      <c r="BT96" s="49" t="str">
        <f t="shared" si="198"/>
        <v/>
      </c>
      <c r="BU96" s="49" t="str">
        <f t="shared" si="198"/>
        <v/>
      </c>
      <c r="BV96" s="49" t="str">
        <f t="shared" si="198"/>
        <v/>
      </c>
      <c r="BW96" s="49" t="str">
        <f t="shared" si="198"/>
        <v/>
      </c>
      <c r="BX96" s="49" t="str">
        <f t="shared" si="198"/>
        <v/>
      </c>
      <c r="BY96" s="49" t="str">
        <f t="shared" si="193"/>
        <v/>
      </c>
      <c r="BZ96" s="49" t="str">
        <f t="shared" si="193"/>
        <v/>
      </c>
      <c r="CA96" s="49" t="str">
        <f t="shared" si="193"/>
        <v/>
      </c>
      <c r="CB96" s="49" t="str">
        <f t="shared" si="193"/>
        <v/>
      </c>
      <c r="CC96" s="49" t="str">
        <f t="shared" si="193"/>
        <v/>
      </c>
      <c r="CD96" s="49" t="str">
        <f t="shared" si="193"/>
        <v/>
      </c>
      <c r="CE96" s="49" t="str">
        <f t="shared" si="193"/>
        <v/>
      </c>
      <c r="CF96" s="49" t="str">
        <f t="shared" si="193"/>
        <v/>
      </c>
      <c r="CG96" s="49" t="str">
        <f t="shared" si="193"/>
        <v/>
      </c>
      <c r="CH96" s="49" t="str">
        <f t="shared" si="193"/>
        <v/>
      </c>
      <c r="CI96" s="49" t="str">
        <f t="shared" si="193"/>
        <v/>
      </c>
      <c r="CJ96" s="49" t="str">
        <f t="shared" si="193"/>
        <v/>
      </c>
      <c r="CK96" s="49" t="str">
        <f t="shared" si="193"/>
        <v/>
      </c>
      <c r="CL96" s="49" t="str">
        <f t="shared" si="193"/>
        <v/>
      </c>
      <c r="CM96" s="49" t="str">
        <f t="shared" si="193"/>
        <v/>
      </c>
      <c r="CN96" s="49" t="str">
        <f t="shared" si="199"/>
        <v/>
      </c>
      <c r="CO96" s="49" t="str">
        <f t="shared" si="199"/>
        <v/>
      </c>
      <c r="CP96" s="49" t="str">
        <f t="shared" si="199"/>
        <v/>
      </c>
      <c r="CQ96" s="49" t="str">
        <f t="shared" si="199"/>
        <v/>
      </c>
      <c r="CR96" s="49" t="str">
        <f t="shared" si="199"/>
        <v/>
      </c>
      <c r="CS96" s="49" t="str">
        <f t="shared" si="199"/>
        <v/>
      </c>
      <c r="CT96" s="49" t="str">
        <f t="shared" si="199"/>
        <v/>
      </c>
      <c r="CU96" s="49" t="str">
        <f t="shared" si="199"/>
        <v/>
      </c>
      <c r="CV96" s="49" t="str">
        <f t="shared" si="199"/>
        <v/>
      </c>
      <c r="CW96" s="49" t="str">
        <f t="shared" si="199"/>
        <v/>
      </c>
      <c r="CX96" s="49" t="str">
        <f t="shared" si="199"/>
        <v/>
      </c>
      <c r="CY96" s="49" t="str">
        <f t="shared" si="199"/>
        <v/>
      </c>
      <c r="CZ96" s="49" t="str">
        <f t="shared" si="199"/>
        <v/>
      </c>
      <c r="DA96" s="49" t="str">
        <f t="shared" si="199"/>
        <v/>
      </c>
      <c r="DB96" s="49" t="str">
        <f t="shared" si="199"/>
        <v/>
      </c>
      <c r="DC96" s="49" t="str">
        <f t="shared" si="199"/>
        <v/>
      </c>
      <c r="DD96" s="49" t="str">
        <f t="shared" si="194"/>
        <v/>
      </c>
      <c r="DE96" s="49" t="str">
        <f t="shared" si="194"/>
        <v/>
      </c>
      <c r="DF96" s="49" t="str">
        <f t="shared" si="194"/>
        <v/>
      </c>
      <c r="DG96" s="49" t="str">
        <f t="shared" si="194"/>
        <v/>
      </c>
      <c r="DH96" s="49" t="str">
        <f t="shared" si="194"/>
        <v/>
      </c>
      <c r="DI96" s="49" t="str">
        <f t="shared" si="194"/>
        <v/>
      </c>
      <c r="DJ96" s="49" t="str">
        <f t="shared" si="194"/>
        <v/>
      </c>
      <c r="DK96" s="49" t="str">
        <f t="shared" si="194"/>
        <v/>
      </c>
      <c r="DL96" s="49" t="str">
        <f t="shared" si="194"/>
        <v/>
      </c>
      <c r="DM96" s="49" t="str">
        <f t="shared" si="194"/>
        <v/>
      </c>
      <c r="DN96" s="49" t="str">
        <f t="shared" si="194"/>
        <v/>
      </c>
      <c r="DO96" s="49" t="str">
        <f t="shared" si="194"/>
        <v/>
      </c>
      <c r="DP96" s="49" t="str">
        <f t="shared" si="194"/>
        <v/>
      </c>
      <c r="DQ96" s="49" t="str">
        <f t="shared" si="194"/>
        <v/>
      </c>
      <c r="DR96" s="49" t="str">
        <f t="shared" si="194"/>
        <v/>
      </c>
      <c r="DS96" s="49" t="str">
        <f t="shared" si="200"/>
        <v/>
      </c>
      <c r="DT96" s="49" t="str">
        <f t="shared" si="200"/>
        <v/>
      </c>
      <c r="DU96" s="49" t="str">
        <f t="shared" si="200"/>
        <v/>
      </c>
      <c r="DV96" s="49" t="str">
        <f t="shared" si="200"/>
        <v/>
      </c>
      <c r="DW96" s="49" t="str">
        <f t="shared" si="200"/>
        <v/>
      </c>
      <c r="DX96" s="49" t="str">
        <f t="shared" si="200"/>
        <v/>
      </c>
      <c r="DY96" s="49" t="str">
        <f t="shared" si="200"/>
        <v/>
      </c>
      <c r="DZ96" s="183" t="str">
        <f t="shared" si="161"/>
        <v/>
      </c>
      <c r="EA96" s="49" t="str">
        <f t="shared" si="195"/>
        <v/>
      </c>
      <c r="EB96" s="49" t="str">
        <f t="shared" si="195"/>
        <v/>
      </c>
      <c r="EC96" s="49" t="str">
        <f t="shared" si="195"/>
        <v/>
      </c>
      <c r="ED96" s="49" t="str">
        <f t="shared" si="195"/>
        <v/>
      </c>
      <c r="EE96" s="49" t="str">
        <f t="shared" si="195"/>
        <v/>
      </c>
      <c r="EF96" s="49" t="str">
        <f t="shared" si="195"/>
        <v/>
      </c>
      <c r="EG96" s="49" t="str">
        <f t="shared" si="195"/>
        <v/>
      </c>
      <c r="EH96" s="49" t="str">
        <f t="shared" si="195"/>
        <v/>
      </c>
      <c r="EI96" s="49" t="str">
        <f t="shared" si="195"/>
        <v/>
      </c>
      <c r="EJ96" s="49" t="str">
        <f t="shared" si="195"/>
        <v/>
      </c>
      <c r="EK96" s="49" t="str">
        <f t="shared" si="195"/>
        <v/>
      </c>
      <c r="EL96" s="49" t="str">
        <f t="shared" si="195"/>
        <v/>
      </c>
      <c r="EM96" s="49" t="str">
        <f t="shared" si="195"/>
        <v/>
      </c>
      <c r="EN96" s="49" t="str">
        <f t="shared" si="195"/>
        <v/>
      </c>
      <c r="EO96" s="49" t="str">
        <f t="shared" si="195"/>
        <v/>
      </c>
      <c r="EP96" s="49" t="str">
        <f t="shared" si="162"/>
        <v/>
      </c>
      <c r="EQ96" s="49" t="str">
        <f t="shared" si="162"/>
        <v/>
      </c>
      <c r="ER96" s="49" t="str">
        <f t="shared" si="162"/>
        <v/>
      </c>
      <c r="ES96" s="49" t="str">
        <f t="shared" si="162"/>
        <v/>
      </c>
      <c r="ET96" s="49" t="str">
        <f t="shared" si="162"/>
        <v/>
      </c>
      <c r="EU96" s="49" t="str">
        <f t="shared" si="162"/>
        <v/>
      </c>
      <c r="EV96" s="49" t="str">
        <f t="shared" si="162"/>
        <v/>
      </c>
      <c r="EW96" s="49" t="str">
        <f t="shared" si="162"/>
        <v/>
      </c>
      <c r="EX96" s="49" t="str">
        <f t="shared" si="162"/>
        <v/>
      </c>
      <c r="EY96" s="49" t="str">
        <f t="shared" si="162"/>
        <v/>
      </c>
      <c r="EZ96" s="49" t="str">
        <f t="shared" si="162"/>
        <v/>
      </c>
      <c r="FA96" s="49" t="str">
        <f t="shared" si="162"/>
        <v/>
      </c>
      <c r="FB96" s="49" t="str">
        <f t="shared" si="162"/>
        <v/>
      </c>
      <c r="FC96" s="49" t="str">
        <f t="shared" si="162"/>
        <v/>
      </c>
      <c r="FD96" s="49" t="str">
        <f t="shared" si="162"/>
        <v/>
      </c>
      <c r="FE96" s="49" t="str">
        <f t="shared" si="162"/>
        <v/>
      </c>
      <c r="FF96" s="49" t="str">
        <f t="shared" si="205"/>
        <v/>
      </c>
      <c r="FG96" s="49" t="str">
        <f t="shared" si="205"/>
        <v/>
      </c>
      <c r="FH96" s="49" t="str">
        <f t="shared" si="205"/>
        <v/>
      </c>
      <c r="FI96" s="49" t="str">
        <f t="shared" si="203"/>
        <v/>
      </c>
      <c r="FJ96" s="49" t="str">
        <f t="shared" si="201"/>
        <v/>
      </c>
      <c r="FK96" s="49" t="str">
        <f t="shared" si="201"/>
        <v/>
      </c>
      <c r="FL96" s="49" t="str">
        <f t="shared" si="201"/>
        <v/>
      </c>
      <c r="FM96" s="49" t="str">
        <f t="shared" si="201"/>
        <v/>
      </c>
      <c r="FN96" s="49" t="str">
        <f t="shared" si="201"/>
        <v/>
      </c>
      <c r="FO96" s="49" t="str">
        <f t="shared" si="201"/>
        <v/>
      </c>
      <c r="FP96" s="49" t="str">
        <f t="shared" si="196"/>
        <v/>
      </c>
      <c r="FQ96" s="49" t="str">
        <f t="shared" si="196"/>
        <v/>
      </c>
      <c r="FR96" s="49" t="str">
        <f t="shared" si="196"/>
        <v/>
      </c>
      <c r="FS96" s="49" t="str">
        <f t="shared" si="196"/>
        <v/>
      </c>
      <c r="FT96" s="49" t="str">
        <f t="shared" si="196"/>
        <v/>
      </c>
      <c r="FU96" s="49" t="str">
        <f t="shared" si="172"/>
        <v/>
      </c>
      <c r="FV96" s="49" t="str">
        <f t="shared" si="172"/>
        <v/>
      </c>
      <c r="FW96" s="49" t="str">
        <f t="shared" si="172"/>
        <v/>
      </c>
      <c r="FX96" s="49" t="str">
        <f t="shared" si="172"/>
        <v/>
      </c>
      <c r="FY96" s="49" t="str">
        <f t="shared" si="172"/>
        <v/>
      </c>
      <c r="FZ96" s="49" t="str">
        <f t="shared" si="172"/>
        <v/>
      </c>
      <c r="GA96" s="49" t="str">
        <f t="shared" si="172"/>
        <v/>
      </c>
      <c r="GB96" s="49" t="str">
        <f t="shared" si="172"/>
        <v/>
      </c>
      <c r="GC96" s="49" t="str">
        <f t="shared" si="172"/>
        <v/>
      </c>
      <c r="GD96" s="49" t="str">
        <f t="shared" si="172"/>
        <v/>
      </c>
      <c r="GE96" s="49" t="str">
        <f t="shared" si="172"/>
        <v/>
      </c>
      <c r="GF96" s="49" t="str">
        <f t="shared" si="172"/>
        <v/>
      </c>
      <c r="GG96" s="49" t="str">
        <f t="shared" si="172"/>
        <v/>
      </c>
      <c r="GH96" s="49" t="str">
        <f t="shared" si="172"/>
        <v/>
      </c>
      <c r="GI96" s="49" t="str">
        <f t="shared" si="172"/>
        <v/>
      </c>
      <c r="GJ96" s="49" t="str">
        <f t="shared" si="172"/>
        <v/>
      </c>
      <c r="GK96" s="49" t="str">
        <f t="shared" si="204"/>
        <v/>
      </c>
      <c r="GL96" s="49" t="str">
        <f t="shared" si="184"/>
        <v/>
      </c>
      <c r="GM96" s="49" t="str">
        <f t="shared" si="184"/>
        <v/>
      </c>
      <c r="GN96" s="49" t="str">
        <f t="shared" si="176"/>
        <v/>
      </c>
      <c r="GO96" s="49" t="str">
        <f t="shared" si="176"/>
        <v/>
      </c>
      <c r="GP96" s="49" t="str">
        <f t="shared" si="176"/>
        <v/>
      </c>
      <c r="GQ96" s="49" t="str">
        <f t="shared" si="176"/>
        <v/>
      </c>
      <c r="GR96" s="49" t="str">
        <f t="shared" si="176"/>
        <v/>
      </c>
      <c r="GS96" s="49" t="str">
        <f t="shared" si="176"/>
        <v/>
      </c>
      <c r="GT96" s="49" t="str">
        <f t="shared" si="176"/>
        <v/>
      </c>
      <c r="GU96" s="49" t="str">
        <f t="shared" si="176"/>
        <v/>
      </c>
      <c r="GV96" s="49" t="str">
        <f t="shared" si="176"/>
        <v/>
      </c>
      <c r="GW96" s="49" t="str">
        <f t="shared" si="176"/>
        <v/>
      </c>
      <c r="GX96" s="49" t="str">
        <f t="shared" si="176"/>
        <v/>
      </c>
      <c r="GY96" s="49" t="str">
        <f t="shared" si="176"/>
        <v/>
      </c>
      <c r="GZ96" s="49" t="str">
        <f t="shared" si="176"/>
        <v/>
      </c>
      <c r="HA96" s="49" t="str">
        <f t="shared" si="176"/>
        <v/>
      </c>
      <c r="HB96" s="49" t="str">
        <f t="shared" si="176"/>
        <v/>
      </c>
      <c r="HC96" s="49" t="str">
        <f t="shared" si="176"/>
        <v/>
      </c>
      <c r="HD96" s="49" t="str">
        <f t="shared" si="177"/>
        <v/>
      </c>
      <c r="HE96" s="49" t="str">
        <f t="shared" si="177"/>
        <v/>
      </c>
      <c r="HF96" s="49" t="str">
        <f t="shared" si="177"/>
        <v/>
      </c>
      <c r="HG96" s="49" t="str">
        <f t="shared" si="177"/>
        <v/>
      </c>
      <c r="HH96" s="49" t="str">
        <f t="shared" si="177"/>
        <v/>
      </c>
      <c r="HI96" s="49" t="str">
        <f t="shared" si="137"/>
        <v/>
      </c>
      <c r="HJ96" s="49" t="str">
        <f t="shared" si="137"/>
        <v/>
      </c>
      <c r="HK96" s="49" t="str">
        <f t="shared" si="137"/>
        <v/>
      </c>
      <c r="HL96" s="49" t="str">
        <f t="shared" si="137"/>
        <v/>
      </c>
      <c r="HM96" s="49" t="str">
        <f t="shared" si="107"/>
        <v/>
      </c>
      <c r="HN96" s="49" t="str">
        <f t="shared" si="107"/>
        <v/>
      </c>
      <c r="HO96" s="49" t="str">
        <f t="shared" si="107"/>
        <v/>
      </c>
      <c r="HP96" s="49" t="str">
        <f t="shared" si="75"/>
        <v/>
      </c>
      <c r="HQ96" s="49" t="str">
        <f t="shared" si="75"/>
        <v/>
      </c>
      <c r="HR96" s="49" t="str">
        <f t="shared" si="75"/>
        <v/>
      </c>
      <c r="HS96" s="49" t="str">
        <f t="shared" si="75"/>
        <v/>
      </c>
      <c r="HT96" s="49" t="str">
        <f t="shared" si="75"/>
        <v/>
      </c>
      <c r="HU96" s="49" t="str">
        <f t="shared" si="75"/>
        <v/>
      </c>
      <c r="HV96" s="49" t="str">
        <f t="shared" si="138"/>
        <v/>
      </c>
      <c r="HW96" s="169" t="e">
        <f t="shared" si="175"/>
        <v>#N/A</v>
      </c>
      <c r="HX96" s="169" t="e">
        <f t="shared" si="175"/>
        <v>#N/A</v>
      </c>
      <c r="HY96" s="169" t="e">
        <f t="shared" si="175"/>
        <v>#N/A</v>
      </c>
      <c r="HZ96" s="169" t="e">
        <f t="shared" si="175"/>
        <v>#N/A</v>
      </c>
      <c r="IA96" s="169" t="e">
        <f t="shared" si="206"/>
        <v>#N/A</v>
      </c>
      <c r="IB96" s="169" t="e">
        <f t="shared" si="206"/>
        <v>#N/A</v>
      </c>
      <c r="IC96" s="169" t="e">
        <f t="shared" si="206"/>
        <v>#N/A</v>
      </c>
      <c r="ID96" s="169" t="e">
        <f t="shared" si="206"/>
        <v>#N/A</v>
      </c>
      <c r="IE96" s="169" t="e">
        <f t="shared" si="206"/>
        <v>#N/A</v>
      </c>
      <c r="IF96" s="169" t="e">
        <f t="shared" si="206"/>
        <v>#N/A</v>
      </c>
      <c r="IG96" s="169" t="e">
        <f t="shared" si="206"/>
        <v>#N/A</v>
      </c>
      <c r="IH96" s="169" t="e">
        <f t="shared" si="206"/>
        <v>#N/A</v>
      </c>
      <c r="II96" s="169" t="e">
        <f t="shared" si="206"/>
        <v>#N/A</v>
      </c>
      <c r="IJ96" s="169" t="e">
        <f t="shared" si="206"/>
        <v>#N/A</v>
      </c>
      <c r="IK96" s="169" t="e">
        <f t="shared" si="206"/>
        <v>#N/A</v>
      </c>
      <c r="IL96" s="169" t="e">
        <f t="shared" si="206"/>
        <v>#N/A</v>
      </c>
      <c r="IM96" s="169" t="e">
        <f t="shared" si="206"/>
        <v>#N/A</v>
      </c>
      <c r="IN96" s="169" t="e">
        <f t="shared" si="206"/>
        <v>#N/A</v>
      </c>
      <c r="IO96" s="169" t="e">
        <f t="shared" si="206"/>
        <v>#N/A</v>
      </c>
      <c r="IP96" s="169" t="e">
        <f t="shared" si="178"/>
        <v>#N/A</v>
      </c>
      <c r="IQ96" s="169" t="e">
        <f t="shared" si="178"/>
        <v>#N/A</v>
      </c>
      <c r="IR96" s="169" t="e">
        <f t="shared" si="178"/>
        <v>#N/A</v>
      </c>
      <c r="IS96" s="169" t="e">
        <f t="shared" si="178"/>
        <v>#N/A</v>
      </c>
      <c r="IT96" s="169" t="e">
        <f t="shared" si="178"/>
        <v>#N/A</v>
      </c>
      <c r="IU96" s="169" t="e">
        <f t="shared" si="178"/>
        <v>#N/A</v>
      </c>
      <c r="IV96" s="169" t="e">
        <f t="shared" si="178"/>
        <v>#N/A</v>
      </c>
      <c r="IW96" s="169" t="e">
        <f t="shared" si="178"/>
        <v>#N/A</v>
      </c>
      <c r="IX96" s="169" t="e">
        <f t="shared" si="178"/>
        <v>#N/A</v>
      </c>
      <c r="IY96" s="169" t="e">
        <f t="shared" si="178"/>
        <v>#N/A</v>
      </c>
      <c r="IZ96" s="169" t="e">
        <f t="shared" si="178"/>
        <v>#N/A</v>
      </c>
      <c r="JA96" s="169" t="e">
        <f t="shared" si="178"/>
        <v>#N/A</v>
      </c>
      <c r="JB96" s="169" t="e">
        <f t="shared" si="178"/>
        <v>#N/A</v>
      </c>
      <c r="JC96" s="169" t="e">
        <f t="shared" si="178"/>
        <v>#N/A</v>
      </c>
      <c r="JD96" s="169" t="e">
        <f t="shared" si="178"/>
        <v>#N/A</v>
      </c>
      <c r="JE96" s="169" t="e">
        <f t="shared" si="185"/>
        <v>#N/A</v>
      </c>
      <c r="JF96" s="169" t="e">
        <f t="shared" si="185"/>
        <v>#N/A</v>
      </c>
      <c r="JG96" s="169" t="e">
        <f t="shared" si="185"/>
        <v>#N/A</v>
      </c>
      <c r="JH96" s="169" t="e">
        <f t="shared" si="185"/>
        <v>#N/A</v>
      </c>
      <c r="JI96" s="169" t="e">
        <f t="shared" si="185"/>
        <v>#N/A</v>
      </c>
      <c r="JJ96" s="169" t="e">
        <f t="shared" si="185"/>
        <v>#N/A</v>
      </c>
      <c r="JK96" s="169" t="e">
        <f t="shared" si="185"/>
        <v>#N/A</v>
      </c>
      <c r="JL96" s="169" t="e">
        <f t="shared" si="185"/>
        <v>#N/A</v>
      </c>
      <c r="JM96" s="169" t="e">
        <f t="shared" si="185"/>
        <v>#N/A</v>
      </c>
      <c r="JN96" s="169" t="e">
        <f t="shared" si="185"/>
        <v>#N/A</v>
      </c>
      <c r="JO96" s="169" t="e">
        <f t="shared" si="185"/>
        <v>#N/A</v>
      </c>
      <c r="JP96" s="169" t="e">
        <f t="shared" si="185"/>
        <v>#N/A</v>
      </c>
      <c r="JQ96" s="169" t="e">
        <f t="shared" si="185"/>
        <v>#N/A</v>
      </c>
      <c r="JR96" s="169" t="e">
        <f t="shared" si="185"/>
        <v>#N/A</v>
      </c>
      <c r="JS96" s="169" t="e">
        <f t="shared" si="185"/>
        <v>#N/A</v>
      </c>
      <c r="JT96" s="169" t="e">
        <f t="shared" si="179"/>
        <v>#N/A</v>
      </c>
      <c r="JU96" s="169" t="e">
        <f t="shared" si="179"/>
        <v>#N/A</v>
      </c>
      <c r="JV96" s="169" t="e">
        <f t="shared" si="179"/>
        <v>#N/A</v>
      </c>
      <c r="JW96" s="169" t="e">
        <f t="shared" si="179"/>
        <v>#N/A</v>
      </c>
      <c r="JX96" s="169" t="e">
        <f t="shared" si="179"/>
        <v>#N/A</v>
      </c>
      <c r="JY96" s="169" t="e">
        <f t="shared" si="179"/>
        <v>#N/A</v>
      </c>
      <c r="JZ96" s="169" t="e">
        <f t="shared" si="179"/>
        <v>#N/A</v>
      </c>
      <c r="KA96" s="169" t="e">
        <f t="shared" si="179"/>
        <v>#N/A</v>
      </c>
      <c r="KB96" s="169" t="e">
        <f t="shared" si="179"/>
        <v>#N/A</v>
      </c>
      <c r="KC96" s="169" t="e">
        <f t="shared" si="179"/>
        <v>#N/A</v>
      </c>
      <c r="KD96" s="169" t="e">
        <f t="shared" si="179"/>
        <v>#N/A</v>
      </c>
      <c r="KE96" s="169" t="e">
        <f t="shared" si="179"/>
        <v>#N/A</v>
      </c>
      <c r="KF96" s="169" t="e">
        <f t="shared" si="179"/>
        <v>#N/A</v>
      </c>
      <c r="KG96" s="169" t="e">
        <f t="shared" si="179"/>
        <v>#N/A</v>
      </c>
      <c r="KH96" s="169" t="e">
        <f t="shared" si="179"/>
        <v>#N/A</v>
      </c>
      <c r="KI96" s="169" t="e">
        <f t="shared" si="179"/>
        <v>#N/A</v>
      </c>
      <c r="KJ96" s="169" t="e">
        <f t="shared" si="186"/>
        <v>#N/A</v>
      </c>
      <c r="KK96" s="169" t="e">
        <f t="shared" si="186"/>
        <v>#N/A</v>
      </c>
      <c r="KL96" s="169" t="e">
        <f t="shared" si="186"/>
        <v>#N/A</v>
      </c>
      <c r="KM96" s="169" t="e">
        <f t="shared" si="186"/>
        <v>#N/A</v>
      </c>
      <c r="KN96" s="169" t="e">
        <f t="shared" si="186"/>
        <v>#N/A</v>
      </c>
      <c r="KO96" s="169" t="e">
        <f t="shared" si="186"/>
        <v>#N/A</v>
      </c>
      <c r="KP96" s="169" t="e">
        <f t="shared" si="186"/>
        <v>#N/A</v>
      </c>
      <c r="KQ96" s="169" t="e">
        <f t="shared" si="186"/>
        <v>#N/A</v>
      </c>
      <c r="KR96" s="169" t="e">
        <f t="shared" si="186"/>
        <v>#N/A</v>
      </c>
      <c r="KS96" s="169" t="e">
        <f t="shared" si="186"/>
        <v>#N/A</v>
      </c>
      <c r="KT96" s="169" t="e">
        <f t="shared" si="186"/>
        <v>#N/A</v>
      </c>
      <c r="KU96" s="169" t="e">
        <f t="shared" si="186"/>
        <v>#N/A</v>
      </c>
      <c r="KV96" s="169" t="e">
        <f t="shared" si="186"/>
        <v>#N/A</v>
      </c>
      <c r="KW96" s="169" t="e">
        <f t="shared" si="186"/>
        <v>#N/A</v>
      </c>
      <c r="KX96" s="169" t="e">
        <f t="shared" si="186"/>
        <v>#N/A</v>
      </c>
      <c r="KY96" s="169" t="e">
        <f t="shared" si="186"/>
        <v>#N/A</v>
      </c>
      <c r="KZ96" s="169" t="e">
        <f t="shared" si="180"/>
        <v>#N/A</v>
      </c>
      <c r="LA96" s="169" t="e">
        <f t="shared" si="180"/>
        <v>#N/A</v>
      </c>
      <c r="LB96" s="169" t="e">
        <f t="shared" si="180"/>
        <v>#N/A</v>
      </c>
      <c r="LC96" s="169" t="e">
        <f t="shared" si="180"/>
        <v>#N/A</v>
      </c>
      <c r="LD96" s="169" t="e">
        <f t="shared" si="180"/>
        <v>#N/A</v>
      </c>
      <c r="LE96" s="169" t="e">
        <f t="shared" si="180"/>
        <v>#N/A</v>
      </c>
      <c r="LF96" s="169" t="e">
        <f t="shared" si="180"/>
        <v>#N/A</v>
      </c>
      <c r="LG96" s="169" t="e">
        <f t="shared" si="180"/>
        <v>#N/A</v>
      </c>
      <c r="LH96" s="169" t="e">
        <f t="shared" si="180"/>
        <v>#N/A</v>
      </c>
      <c r="LI96" s="169" t="e">
        <f t="shared" si="180"/>
        <v>#N/A</v>
      </c>
      <c r="LJ96" s="169" t="e">
        <f t="shared" si="180"/>
        <v>#N/A</v>
      </c>
      <c r="LK96" s="169" t="e">
        <f t="shared" si="180"/>
        <v>#N/A</v>
      </c>
      <c r="LL96" s="169" t="e">
        <f t="shared" si="180"/>
        <v>#N/A</v>
      </c>
      <c r="LM96" s="169" t="e">
        <f t="shared" si="180"/>
        <v>#N/A</v>
      </c>
      <c r="LN96" s="169" t="e">
        <f t="shared" si="180"/>
        <v>#N/A</v>
      </c>
      <c r="LO96" s="169" t="e">
        <f t="shared" si="187"/>
        <v>#N/A</v>
      </c>
      <c r="LP96" s="169" t="e">
        <f t="shared" si="187"/>
        <v>#N/A</v>
      </c>
      <c r="LQ96" s="169" t="e">
        <f t="shared" si="188"/>
        <v>#N/A</v>
      </c>
      <c r="LR96" s="169" t="e">
        <f t="shared" si="188"/>
        <v>#N/A</v>
      </c>
      <c r="LS96" s="169" t="e">
        <f t="shared" si="188"/>
        <v>#N/A</v>
      </c>
      <c r="LT96" s="169" t="e">
        <f t="shared" si="188"/>
        <v>#N/A</v>
      </c>
      <c r="LU96" s="169" t="e">
        <f t="shared" si="188"/>
        <v>#N/A</v>
      </c>
      <c r="LV96" s="169" t="e">
        <f t="shared" si="188"/>
        <v>#N/A</v>
      </c>
      <c r="LW96" s="169" t="e">
        <f t="shared" si="188"/>
        <v>#N/A</v>
      </c>
      <c r="LX96" s="169" t="e">
        <f t="shared" si="188"/>
        <v>#N/A</v>
      </c>
      <c r="LY96" s="169" t="e">
        <f t="shared" si="188"/>
        <v>#N/A</v>
      </c>
      <c r="LZ96" s="169" t="e">
        <f t="shared" si="188"/>
        <v>#N/A</v>
      </c>
      <c r="MA96" s="169" t="e">
        <f t="shared" si="188"/>
        <v>#N/A</v>
      </c>
      <c r="MB96" s="169" t="e">
        <f t="shared" si="188"/>
        <v>#N/A</v>
      </c>
      <c r="MC96" s="169" t="e">
        <f t="shared" si="188"/>
        <v>#N/A</v>
      </c>
      <c r="MD96" s="169" t="e">
        <f t="shared" si="188"/>
        <v>#N/A</v>
      </c>
      <c r="ME96" s="169" t="e">
        <f t="shared" si="188"/>
        <v>#N/A</v>
      </c>
      <c r="MF96" s="169" t="e">
        <f t="shared" si="181"/>
        <v>#N/A</v>
      </c>
      <c r="MG96" s="169" t="e">
        <f t="shared" si="181"/>
        <v>#N/A</v>
      </c>
      <c r="MH96" s="169" t="e">
        <f t="shared" si="181"/>
        <v>#N/A</v>
      </c>
      <c r="MI96" s="169" t="e">
        <f t="shared" si="181"/>
        <v>#N/A</v>
      </c>
      <c r="MJ96" s="169" t="e">
        <f t="shared" si="181"/>
        <v>#N/A</v>
      </c>
      <c r="MK96" s="169" t="e">
        <f t="shared" si="181"/>
        <v>#N/A</v>
      </c>
      <c r="ML96" s="169" t="e">
        <f t="shared" si="181"/>
        <v>#N/A</v>
      </c>
      <c r="MM96" s="169" t="e">
        <f t="shared" si="181"/>
        <v>#N/A</v>
      </c>
      <c r="MN96" s="169" t="e">
        <f t="shared" si="181"/>
        <v>#N/A</v>
      </c>
      <c r="MO96" s="169" t="e">
        <f t="shared" si="181"/>
        <v>#N/A</v>
      </c>
      <c r="MP96" s="169" t="e">
        <f t="shared" si="181"/>
        <v>#N/A</v>
      </c>
      <c r="MQ96" s="169" t="e">
        <f t="shared" si="181"/>
        <v>#N/A</v>
      </c>
      <c r="MR96" s="169" t="e">
        <f t="shared" si="181"/>
        <v>#N/A</v>
      </c>
      <c r="MS96" s="169" t="e">
        <f t="shared" si="181"/>
        <v>#N/A</v>
      </c>
      <c r="MT96" s="169" t="e">
        <f t="shared" si="181"/>
        <v>#N/A</v>
      </c>
      <c r="MU96" s="169" t="e">
        <f t="shared" si="181"/>
        <v>#N/A</v>
      </c>
      <c r="MV96" s="169" t="e">
        <f t="shared" si="189"/>
        <v>#N/A</v>
      </c>
      <c r="MW96" s="169" t="e">
        <f t="shared" si="189"/>
        <v>#N/A</v>
      </c>
      <c r="MX96" s="169" t="e">
        <f t="shared" si="189"/>
        <v>#N/A</v>
      </c>
      <c r="MY96" s="169" t="e">
        <f t="shared" si="189"/>
        <v>#N/A</v>
      </c>
      <c r="MZ96" s="169" t="e">
        <f t="shared" si="189"/>
        <v>#N/A</v>
      </c>
      <c r="NA96" s="169" t="e">
        <f t="shared" si="189"/>
        <v>#N/A</v>
      </c>
      <c r="NB96" s="169" t="e">
        <f t="shared" si="189"/>
        <v>#N/A</v>
      </c>
      <c r="NC96" s="169" t="e">
        <f t="shared" si="189"/>
        <v>#N/A</v>
      </c>
      <c r="ND96" s="169" t="e">
        <f t="shared" si="189"/>
        <v>#N/A</v>
      </c>
      <c r="NE96" s="169" t="e">
        <f t="shared" si="189"/>
        <v>#N/A</v>
      </c>
      <c r="NF96" s="169" t="e">
        <f t="shared" si="189"/>
        <v>#N/A</v>
      </c>
      <c r="NG96" s="169" t="e">
        <f t="shared" si="189"/>
        <v>#N/A</v>
      </c>
      <c r="NH96" s="169" t="e">
        <f t="shared" si="189"/>
        <v>#N/A</v>
      </c>
      <c r="NI96" s="169" t="e">
        <f t="shared" si="189"/>
        <v>#N/A</v>
      </c>
      <c r="NJ96" s="169" t="e">
        <f t="shared" si="189"/>
        <v>#N/A</v>
      </c>
      <c r="NK96" s="169" t="e">
        <f t="shared" si="189"/>
        <v>#N/A</v>
      </c>
      <c r="NL96" s="169" t="e">
        <f t="shared" si="182"/>
        <v>#N/A</v>
      </c>
      <c r="NM96" s="169" t="e">
        <f t="shared" si="182"/>
        <v>#N/A</v>
      </c>
      <c r="NN96" s="169" t="e">
        <f t="shared" si="182"/>
        <v>#N/A</v>
      </c>
      <c r="NO96" s="169" t="e">
        <f t="shared" si="182"/>
        <v>#N/A</v>
      </c>
      <c r="NP96" s="169" t="e">
        <f t="shared" si="182"/>
        <v>#N/A</v>
      </c>
      <c r="NQ96" s="169" t="e">
        <f t="shared" si="182"/>
        <v>#N/A</v>
      </c>
      <c r="NR96" s="169" t="e">
        <f t="shared" si="182"/>
        <v>#N/A</v>
      </c>
      <c r="NS96" s="169" t="e">
        <f t="shared" si="182"/>
        <v>#N/A</v>
      </c>
      <c r="NT96" s="169" t="e">
        <f t="shared" si="182"/>
        <v>#N/A</v>
      </c>
      <c r="NU96" s="169" t="e">
        <f t="shared" si="182"/>
        <v>#N/A</v>
      </c>
      <c r="NV96" s="169" t="e">
        <f t="shared" si="182"/>
        <v>#N/A</v>
      </c>
      <c r="NW96" s="169" t="e">
        <f t="shared" si="182"/>
        <v>#N/A</v>
      </c>
      <c r="NX96" s="169" t="e">
        <f t="shared" si="182"/>
        <v>#N/A</v>
      </c>
      <c r="NY96" s="169" t="e">
        <f t="shared" si="182"/>
        <v>#N/A</v>
      </c>
      <c r="NZ96" s="169" t="e">
        <f t="shared" si="182"/>
        <v>#N/A</v>
      </c>
      <c r="OA96" s="169" t="e">
        <f t="shared" si="190"/>
        <v>#N/A</v>
      </c>
      <c r="OB96" s="169" t="e">
        <f t="shared" si="190"/>
        <v>#N/A</v>
      </c>
      <c r="OC96" s="169" t="e">
        <f t="shared" si="191"/>
        <v>#N/A</v>
      </c>
      <c r="OD96" s="169" t="e">
        <f t="shared" si="191"/>
        <v>#N/A</v>
      </c>
      <c r="OE96" s="169" t="e">
        <f t="shared" si="191"/>
        <v>#N/A</v>
      </c>
      <c r="OF96" s="169" t="e">
        <f t="shared" si="191"/>
        <v>#N/A</v>
      </c>
      <c r="OG96" s="169" t="e">
        <f t="shared" si="191"/>
        <v>#N/A</v>
      </c>
      <c r="OH96" s="169" t="e">
        <f t="shared" si="191"/>
        <v>#N/A</v>
      </c>
      <c r="OI96" s="169" t="e">
        <f t="shared" si="191"/>
        <v>#N/A</v>
      </c>
      <c r="OJ96" s="169" t="e">
        <f t="shared" si="191"/>
        <v>#N/A</v>
      </c>
      <c r="OK96" s="169" t="e">
        <f t="shared" si="191"/>
        <v>#N/A</v>
      </c>
      <c r="OL96" s="169" t="e">
        <f t="shared" si="191"/>
        <v>#N/A</v>
      </c>
      <c r="OM96" s="169" t="e">
        <f t="shared" si="191"/>
        <v>#N/A</v>
      </c>
      <c r="ON96" s="169" t="e">
        <f t="shared" si="191"/>
        <v>#N/A</v>
      </c>
      <c r="OO96" s="169" t="e">
        <f t="shared" si="191"/>
        <v>#N/A</v>
      </c>
      <c r="OP96" s="169" t="e">
        <f t="shared" si="191"/>
        <v>#N/A</v>
      </c>
      <c r="OQ96" s="169" t="e">
        <f t="shared" si="191"/>
        <v>#N/A</v>
      </c>
      <c r="OR96" s="169" t="e">
        <f t="shared" si="183"/>
        <v>#N/A</v>
      </c>
      <c r="OS96" s="169" t="e">
        <f t="shared" si="183"/>
        <v>#N/A</v>
      </c>
      <c r="OT96" s="169" t="e">
        <f t="shared" si="183"/>
        <v>#N/A</v>
      </c>
      <c r="OU96" s="169" t="e">
        <f t="shared" si="183"/>
        <v>#N/A</v>
      </c>
      <c r="OV96" s="169" t="e">
        <f t="shared" si="183"/>
        <v>#N/A</v>
      </c>
      <c r="OW96" s="169" t="e">
        <f t="shared" si="183"/>
        <v>#N/A</v>
      </c>
      <c r="OX96" s="169" t="e">
        <f t="shared" si="183"/>
        <v>#N/A</v>
      </c>
      <c r="OY96" s="169" t="e">
        <f t="shared" si="183"/>
        <v>#N/A</v>
      </c>
      <c r="OZ96" s="169" t="e">
        <f t="shared" si="183"/>
        <v>#N/A</v>
      </c>
      <c r="PA96" s="169" t="e">
        <f t="shared" si="183"/>
        <v>#N/A</v>
      </c>
      <c r="PB96" s="169" t="e">
        <f t="shared" si="183"/>
        <v>#N/A</v>
      </c>
      <c r="PC96" s="169" t="e">
        <f t="shared" si="183"/>
        <v>#N/A</v>
      </c>
      <c r="PD96" s="169" t="e">
        <f t="shared" si="183"/>
        <v>#N/A</v>
      </c>
      <c r="PE96" s="169" t="e">
        <f t="shared" si="183"/>
        <v>#N/A</v>
      </c>
      <c r="PF96" s="169" t="e">
        <f t="shared" si="183"/>
        <v>#N/A</v>
      </c>
      <c r="PG96" s="169" t="e">
        <f t="shared" si="183"/>
        <v>#N/A</v>
      </c>
      <c r="PH96" s="169" t="e">
        <f t="shared" si="192"/>
        <v>#N/A</v>
      </c>
      <c r="PI96" s="169" t="e">
        <f t="shared" si="192"/>
        <v>#N/A</v>
      </c>
      <c r="PJ96" s="169" t="e">
        <f t="shared" si="192"/>
        <v>#N/A</v>
      </c>
      <c r="PK96" s="169" t="e">
        <f t="shared" si="192"/>
        <v>#N/A</v>
      </c>
      <c r="PL96" s="169" t="e">
        <f t="shared" si="192"/>
        <v>#N/A</v>
      </c>
      <c r="PM96" s="169" t="e">
        <f t="shared" si="192"/>
        <v>#N/A</v>
      </c>
      <c r="PN96" s="169" t="e">
        <f t="shared" si="192"/>
        <v>#N/A</v>
      </c>
      <c r="PO96" s="169" t="e">
        <f t="shared" si="192"/>
        <v>#N/A</v>
      </c>
    </row>
    <row r="97" spans="1:431" hidden="1" x14ac:dyDescent="0.75">
      <c r="A97" s="390"/>
      <c r="B97" s="396" t="str">
        <f>IF($R97="","",ROUND(_xlfn.NORM.INV(ABS(VLOOKUP($T$1,VLookups!$A$43:$B$44,2,FALSE)-B$2),$N97,$R97),0))</f>
        <v/>
      </c>
      <c r="C97" s="403" t="str">
        <f>IF(OR(D96="",B97=""),"",WORKDAY(C96,B96,$B$109:$B$148))</f>
        <v/>
      </c>
      <c r="D97" s="404" t="str">
        <f>IFERROR(IF(B97="","",WORKDAY(C97,B97-1,$B$109:$B$148)),"")</f>
        <v/>
      </c>
      <c r="E97" s="109"/>
      <c r="F97" s="117"/>
      <c r="G97" s="122" t="str">
        <f t="shared" si="157"/>
        <v/>
      </c>
      <c r="H97" s="95"/>
      <c r="I97" s="122" t="str">
        <f t="shared" si="158"/>
        <v/>
      </c>
      <c r="J97" s="117"/>
      <c r="K97" s="110"/>
      <c r="L97" s="124" t="str">
        <f t="shared" si="145"/>
        <v/>
      </c>
      <c r="M97" s="124" t="str">
        <f t="shared" si="146"/>
        <v/>
      </c>
      <c r="N97" s="73" t="str">
        <f t="shared" si="159"/>
        <v/>
      </c>
      <c r="O97" s="23"/>
      <c r="P97" s="57"/>
      <c r="Q97" s="280"/>
      <c r="R97" s="74" t="str">
        <f>IF(AND(G97&gt;0,H97&gt;0,I97&gt;0),IF(ISBLANK(Q97),IF(ISBLANK(O97),"",(I97-G97)*VLOOKUP(O97,VLookups!$A$4:$B$13,2,FALSE)),Q97),"")</f>
        <v/>
      </c>
      <c r="S97" s="75" t="str">
        <f t="shared" si="147"/>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0"/>
        <v/>
      </c>
      <c r="AD97" s="49" t="str">
        <f t="shared" si="202"/>
        <v/>
      </c>
      <c r="AE97" s="49" t="str">
        <f t="shared" si="202"/>
        <v/>
      </c>
      <c r="AF97" s="49" t="str">
        <f t="shared" si="202"/>
        <v/>
      </c>
      <c r="AG97" s="49" t="str">
        <f t="shared" si="202"/>
        <v/>
      </c>
      <c r="AH97" s="49" t="str">
        <f t="shared" si="202"/>
        <v/>
      </c>
      <c r="AI97" s="49" t="str">
        <f t="shared" si="202"/>
        <v/>
      </c>
      <c r="AJ97" s="49" t="str">
        <f t="shared" si="202"/>
        <v/>
      </c>
      <c r="AK97" s="49" t="str">
        <f t="shared" si="202"/>
        <v/>
      </c>
      <c r="AL97" s="49" t="str">
        <f t="shared" si="202"/>
        <v/>
      </c>
      <c r="AM97" s="49" t="str">
        <f t="shared" si="202"/>
        <v/>
      </c>
      <c r="AN97" s="49" t="str">
        <f t="shared" si="202"/>
        <v/>
      </c>
      <c r="AO97" s="49" t="str">
        <f t="shared" si="202"/>
        <v/>
      </c>
      <c r="AP97" s="49" t="str">
        <f t="shared" si="202"/>
        <v/>
      </c>
      <c r="AQ97" s="49" t="str">
        <f t="shared" si="202"/>
        <v/>
      </c>
      <c r="AR97" s="49" t="str">
        <f t="shared" si="202"/>
        <v/>
      </c>
      <c r="AS97" s="49" t="str">
        <f t="shared" si="202"/>
        <v/>
      </c>
      <c r="AT97" s="49" t="str">
        <f t="shared" si="197"/>
        <v/>
      </c>
      <c r="AU97" s="49" t="str">
        <f t="shared" si="197"/>
        <v/>
      </c>
      <c r="AV97" s="49" t="str">
        <f t="shared" si="197"/>
        <v/>
      </c>
      <c r="AW97" s="49" t="str">
        <f t="shared" si="197"/>
        <v/>
      </c>
      <c r="AX97" s="49" t="str">
        <f t="shared" si="197"/>
        <v/>
      </c>
      <c r="AY97" s="49" t="str">
        <f t="shared" si="197"/>
        <v/>
      </c>
      <c r="AZ97" s="49" t="str">
        <f t="shared" si="197"/>
        <v/>
      </c>
      <c r="BA97" s="49" t="str">
        <f t="shared" si="197"/>
        <v/>
      </c>
      <c r="BB97" s="49" t="str">
        <f t="shared" si="197"/>
        <v/>
      </c>
      <c r="BC97" s="49" t="str">
        <f t="shared" si="197"/>
        <v/>
      </c>
      <c r="BD97" s="49" t="str">
        <f t="shared" si="197"/>
        <v/>
      </c>
      <c r="BE97" s="49" t="str">
        <f t="shared" si="197"/>
        <v/>
      </c>
      <c r="BF97" s="49" t="str">
        <f t="shared" si="197"/>
        <v/>
      </c>
      <c r="BG97" s="49" t="str">
        <f t="shared" si="197"/>
        <v/>
      </c>
      <c r="BH97" s="49" t="str">
        <f t="shared" si="197"/>
        <v/>
      </c>
      <c r="BI97" s="49" t="str">
        <f t="shared" si="198"/>
        <v/>
      </c>
      <c r="BJ97" s="49" t="str">
        <f t="shared" si="198"/>
        <v/>
      </c>
      <c r="BK97" s="49" t="str">
        <f t="shared" si="198"/>
        <v/>
      </c>
      <c r="BL97" s="49" t="str">
        <f t="shared" si="198"/>
        <v/>
      </c>
      <c r="BM97" s="49" t="str">
        <f t="shared" si="198"/>
        <v/>
      </c>
      <c r="BN97" s="49" t="str">
        <f t="shared" si="198"/>
        <v/>
      </c>
      <c r="BO97" s="49" t="str">
        <f t="shared" si="198"/>
        <v/>
      </c>
      <c r="BP97" s="49" t="str">
        <f t="shared" si="198"/>
        <v/>
      </c>
      <c r="BQ97" s="49" t="str">
        <f t="shared" si="198"/>
        <v/>
      </c>
      <c r="BR97" s="49" t="str">
        <f t="shared" si="198"/>
        <v/>
      </c>
      <c r="BS97" s="49" t="str">
        <f t="shared" si="198"/>
        <v/>
      </c>
      <c r="BT97" s="49" t="str">
        <f t="shared" si="198"/>
        <v/>
      </c>
      <c r="BU97" s="49" t="str">
        <f t="shared" si="198"/>
        <v/>
      </c>
      <c r="BV97" s="49" t="str">
        <f t="shared" si="198"/>
        <v/>
      </c>
      <c r="BW97" s="49" t="str">
        <f t="shared" si="198"/>
        <v/>
      </c>
      <c r="BX97" s="49" t="str">
        <f t="shared" si="198"/>
        <v/>
      </c>
      <c r="BY97" s="49" t="str">
        <f t="shared" si="193"/>
        <v/>
      </c>
      <c r="BZ97" s="49" t="str">
        <f t="shared" si="193"/>
        <v/>
      </c>
      <c r="CA97" s="49" t="str">
        <f t="shared" si="193"/>
        <v/>
      </c>
      <c r="CB97" s="49" t="str">
        <f t="shared" si="193"/>
        <v/>
      </c>
      <c r="CC97" s="49" t="str">
        <f t="shared" si="193"/>
        <v/>
      </c>
      <c r="CD97" s="49" t="str">
        <f t="shared" si="193"/>
        <v/>
      </c>
      <c r="CE97" s="49" t="str">
        <f t="shared" si="193"/>
        <v/>
      </c>
      <c r="CF97" s="49" t="str">
        <f t="shared" si="193"/>
        <v/>
      </c>
      <c r="CG97" s="49" t="str">
        <f t="shared" si="193"/>
        <v/>
      </c>
      <c r="CH97" s="49" t="str">
        <f t="shared" si="193"/>
        <v/>
      </c>
      <c r="CI97" s="49" t="str">
        <f t="shared" si="193"/>
        <v/>
      </c>
      <c r="CJ97" s="49" t="str">
        <f t="shared" si="193"/>
        <v/>
      </c>
      <c r="CK97" s="49" t="str">
        <f t="shared" si="193"/>
        <v/>
      </c>
      <c r="CL97" s="49" t="str">
        <f t="shared" si="193"/>
        <v/>
      </c>
      <c r="CM97" s="49" t="str">
        <f t="shared" si="193"/>
        <v/>
      </c>
      <c r="CN97" s="49" t="str">
        <f t="shared" si="199"/>
        <v/>
      </c>
      <c r="CO97" s="49" t="str">
        <f t="shared" si="199"/>
        <v/>
      </c>
      <c r="CP97" s="49" t="str">
        <f t="shared" si="199"/>
        <v/>
      </c>
      <c r="CQ97" s="49" t="str">
        <f t="shared" si="199"/>
        <v/>
      </c>
      <c r="CR97" s="49" t="str">
        <f t="shared" si="199"/>
        <v/>
      </c>
      <c r="CS97" s="49" t="str">
        <f t="shared" si="199"/>
        <v/>
      </c>
      <c r="CT97" s="49" t="str">
        <f t="shared" si="199"/>
        <v/>
      </c>
      <c r="CU97" s="49" t="str">
        <f t="shared" si="199"/>
        <v/>
      </c>
      <c r="CV97" s="49" t="str">
        <f t="shared" si="199"/>
        <v/>
      </c>
      <c r="CW97" s="49" t="str">
        <f t="shared" si="199"/>
        <v/>
      </c>
      <c r="CX97" s="49" t="str">
        <f t="shared" si="199"/>
        <v/>
      </c>
      <c r="CY97" s="49" t="str">
        <f t="shared" si="199"/>
        <v/>
      </c>
      <c r="CZ97" s="49" t="str">
        <f t="shared" si="199"/>
        <v/>
      </c>
      <c r="DA97" s="49" t="str">
        <f t="shared" si="199"/>
        <v/>
      </c>
      <c r="DB97" s="49" t="str">
        <f t="shared" si="199"/>
        <v/>
      </c>
      <c r="DC97" s="49" t="str">
        <f t="shared" si="199"/>
        <v/>
      </c>
      <c r="DD97" s="49" t="str">
        <f t="shared" si="194"/>
        <v/>
      </c>
      <c r="DE97" s="49" t="str">
        <f t="shared" si="194"/>
        <v/>
      </c>
      <c r="DF97" s="49" t="str">
        <f t="shared" si="194"/>
        <v/>
      </c>
      <c r="DG97" s="49" t="str">
        <f t="shared" si="194"/>
        <v/>
      </c>
      <c r="DH97" s="49" t="str">
        <f t="shared" si="194"/>
        <v/>
      </c>
      <c r="DI97" s="49" t="str">
        <f t="shared" si="194"/>
        <v/>
      </c>
      <c r="DJ97" s="49" t="str">
        <f t="shared" si="194"/>
        <v/>
      </c>
      <c r="DK97" s="49" t="str">
        <f t="shared" si="194"/>
        <v/>
      </c>
      <c r="DL97" s="49" t="str">
        <f t="shared" si="194"/>
        <v/>
      </c>
      <c r="DM97" s="49" t="str">
        <f t="shared" si="194"/>
        <v/>
      </c>
      <c r="DN97" s="49" t="str">
        <f t="shared" si="194"/>
        <v/>
      </c>
      <c r="DO97" s="49" t="str">
        <f t="shared" si="194"/>
        <v/>
      </c>
      <c r="DP97" s="49" t="str">
        <f t="shared" si="194"/>
        <v/>
      </c>
      <c r="DQ97" s="49" t="str">
        <f t="shared" si="194"/>
        <v/>
      </c>
      <c r="DR97" s="49" t="str">
        <f t="shared" si="194"/>
        <v/>
      </c>
      <c r="DS97" s="49" t="str">
        <f t="shared" si="200"/>
        <v/>
      </c>
      <c r="DT97" s="49" t="str">
        <f t="shared" si="200"/>
        <v/>
      </c>
      <c r="DU97" s="49" t="str">
        <f t="shared" si="200"/>
        <v/>
      </c>
      <c r="DV97" s="49" t="str">
        <f t="shared" si="200"/>
        <v/>
      </c>
      <c r="DW97" s="49" t="str">
        <f t="shared" si="200"/>
        <v/>
      </c>
      <c r="DX97" s="49" t="str">
        <f t="shared" si="200"/>
        <v/>
      </c>
      <c r="DY97" s="49" t="str">
        <f t="shared" si="200"/>
        <v/>
      </c>
      <c r="DZ97" s="183" t="str">
        <f t="shared" si="161"/>
        <v/>
      </c>
      <c r="EA97" s="49" t="str">
        <f t="shared" si="195"/>
        <v/>
      </c>
      <c r="EB97" s="49" t="str">
        <f t="shared" si="195"/>
        <v/>
      </c>
      <c r="EC97" s="49" t="str">
        <f t="shared" si="195"/>
        <v/>
      </c>
      <c r="ED97" s="49" t="str">
        <f t="shared" si="195"/>
        <v/>
      </c>
      <c r="EE97" s="49" t="str">
        <f t="shared" si="195"/>
        <v/>
      </c>
      <c r="EF97" s="49" t="str">
        <f t="shared" si="195"/>
        <v/>
      </c>
      <c r="EG97" s="49" t="str">
        <f t="shared" si="195"/>
        <v/>
      </c>
      <c r="EH97" s="49" t="str">
        <f t="shared" si="195"/>
        <v/>
      </c>
      <c r="EI97" s="49" t="str">
        <f t="shared" si="195"/>
        <v/>
      </c>
      <c r="EJ97" s="49" t="str">
        <f t="shared" si="195"/>
        <v/>
      </c>
      <c r="EK97" s="49" t="str">
        <f t="shared" si="195"/>
        <v/>
      </c>
      <c r="EL97" s="49" t="str">
        <f t="shared" si="195"/>
        <v/>
      </c>
      <c r="EM97" s="49" t="str">
        <f t="shared" si="195"/>
        <v/>
      </c>
      <c r="EN97" s="49" t="str">
        <f t="shared" si="195"/>
        <v/>
      </c>
      <c r="EO97" s="49" t="str">
        <f t="shared" si="195"/>
        <v/>
      </c>
      <c r="EP97" s="49" t="str">
        <f t="shared" si="162"/>
        <v/>
      </c>
      <c r="EQ97" s="49" t="str">
        <f t="shared" si="162"/>
        <v/>
      </c>
      <c r="ER97" s="49" t="str">
        <f t="shared" si="162"/>
        <v/>
      </c>
      <c r="ES97" s="49" t="str">
        <f t="shared" si="162"/>
        <v/>
      </c>
      <c r="ET97" s="49" t="str">
        <f t="shared" si="162"/>
        <v/>
      </c>
      <c r="EU97" s="49" t="str">
        <f t="shared" si="162"/>
        <v/>
      </c>
      <c r="EV97" s="49" t="str">
        <f t="shared" si="162"/>
        <v/>
      </c>
      <c r="EW97" s="49" t="str">
        <f t="shared" si="162"/>
        <v/>
      </c>
      <c r="EX97" s="49" t="str">
        <f t="shared" si="162"/>
        <v/>
      </c>
      <c r="EY97" s="49" t="str">
        <f t="shared" si="162"/>
        <v/>
      </c>
      <c r="EZ97" s="49" t="str">
        <f t="shared" si="162"/>
        <v/>
      </c>
      <c r="FA97" s="49" t="str">
        <f t="shared" si="162"/>
        <v/>
      </c>
      <c r="FB97" s="49" t="str">
        <f t="shared" si="162"/>
        <v/>
      </c>
      <c r="FC97" s="49" t="str">
        <f t="shared" si="162"/>
        <v/>
      </c>
      <c r="FD97" s="49" t="str">
        <f t="shared" si="162"/>
        <v/>
      </c>
      <c r="FE97" s="49" t="str">
        <f t="shared" si="162"/>
        <v/>
      </c>
      <c r="FF97" s="49" t="str">
        <f t="shared" si="205"/>
        <v/>
      </c>
      <c r="FG97" s="49" t="str">
        <f t="shared" si="205"/>
        <v/>
      </c>
      <c r="FH97" s="49" t="str">
        <f t="shared" si="205"/>
        <v/>
      </c>
      <c r="FI97" s="49" t="str">
        <f t="shared" si="203"/>
        <v/>
      </c>
      <c r="FJ97" s="49" t="str">
        <f t="shared" si="201"/>
        <v/>
      </c>
      <c r="FK97" s="49" t="str">
        <f t="shared" si="201"/>
        <v/>
      </c>
      <c r="FL97" s="49" t="str">
        <f t="shared" si="201"/>
        <v/>
      </c>
      <c r="FM97" s="49" t="str">
        <f t="shared" si="201"/>
        <v/>
      </c>
      <c r="FN97" s="49" t="str">
        <f t="shared" si="201"/>
        <v/>
      </c>
      <c r="FO97" s="49" t="str">
        <f t="shared" si="201"/>
        <v/>
      </c>
      <c r="FP97" s="49" t="str">
        <f t="shared" si="196"/>
        <v/>
      </c>
      <c r="FQ97" s="49" t="str">
        <f t="shared" si="196"/>
        <v/>
      </c>
      <c r="FR97" s="49" t="str">
        <f t="shared" si="196"/>
        <v/>
      </c>
      <c r="FS97" s="49" t="str">
        <f t="shared" si="196"/>
        <v/>
      </c>
      <c r="FT97" s="49" t="str">
        <f t="shared" si="196"/>
        <v/>
      </c>
      <c r="FU97" s="49" t="str">
        <f t="shared" si="172"/>
        <v/>
      </c>
      <c r="FV97" s="49" t="str">
        <f t="shared" si="172"/>
        <v/>
      </c>
      <c r="FW97" s="49" t="str">
        <f t="shared" si="172"/>
        <v/>
      </c>
      <c r="FX97" s="49" t="str">
        <f t="shared" si="172"/>
        <v/>
      </c>
      <c r="FY97" s="49" t="str">
        <f t="shared" si="172"/>
        <v/>
      </c>
      <c r="FZ97" s="49" t="str">
        <f t="shared" si="172"/>
        <v/>
      </c>
      <c r="GA97" s="49" t="str">
        <f t="shared" si="172"/>
        <v/>
      </c>
      <c r="GB97" s="49" t="str">
        <f t="shared" si="172"/>
        <v/>
      </c>
      <c r="GC97" s="49" t="str">
        <f t="shared" si="172"/>
        <v/>
      </c>
      <c r="GD97" s="49" t="str">
        <f t="shared" si="172"/>
        <v/>
      </c>
      <c r="GE97" s="49" t="str">
        <f t="shared" si="172"/>
        <v/>
      </c>
      <c r="GF97" s="49" t="str">
        <f t="shared" si="172"/>
        <v/>
      </c>
      <c r="GG97" s="49" t="str">
        <f t="shared" si="172"/>
        <v/>
      </c>
      <c r="GH97" s="49" t="str">
        <f t="shared" si="172"/>
        <v/>
      </c>
      <c r="GI97" s="49" t="str">
        <f t="shared" si="172"/>
        <v/>
      </c>
      <c r="GJ97" s="49" t="str">
        <f t="shared" si="172"/>
        <v/>
      </c>
      <c r="GK97" s="49" t="str">
        <f t="shared" si="204"/>
        <v/>
      </c>
      <c r="GL97" s="49" t="str">
        <f t="shared" si="184"/>
        <v/>
      </c>
      <c r="GM97" s="49" t="str">
        <f t="shared" si="184"/>
        <v/>
      </c>
      <c r="GN97" s="49" t="str">
        <f t="shared" si="176"/>
        <v/>
      </c>
      <c r="GO97" s="49" t="str">
        <f t="shared" si="176"/>
        <v/>
      </c>
      <c r="GP97" s="49" t="str">
        <f t="shared" si="176"/>
        <v/>
      </c>
      <c r="GQ97" s="49" t="str">
        <f t="shared" si="176"/>
        <v/>
      </c>
      <c r="GR97" s="49" t="str">
        <f t="shared" si="176"/>
        <v/>
      </c>
      <c r="GS97" s="49" t="str">
        <f t="shared" si="176"/>
        <v/>
      </c>
      <c r="GT97" s="49" t="str">
        <f t="shared" si="176"/>
        <v/>
      </c>
      <c r="GU97" s="49" t="str">
        <f t="shared" si="176"/>
        <v/>
      </c>
      <c r="GV97" s="49" t="str">
        <f t="shared" si="176"/>
        <v/>
      </c>
      <c r="GW97" s="49" t="str">
        <f t="shared" si="176"/>
        <v/>
      </c>
      <c r="GX97" s="49" t="str">
        <f t="shared" si="176"/>
        <v/>
      </c>
      <c r="GY97" s="49" t="str">
        <f t="shared" si="176"/>
        <v/>
      </c>
      <c r="GZ97" s="49" t="str">
        <f t="shared" si="176"/>
        <v/>
      </c>
      <c r="HA97" s="49" t="str">
        <f t="shared" si="176"/>
        <v/>
      </c>
      <c r="HB97" s="49" t="str">
        <f t="shared" si="176"/>
        <v/>
      </c>
      <c r="HC97" s="49" t="str">
        <f t="shared" si="176"/>
        <v/>
      </c>
      <c r="HD97" s="49" t="str">
        <f t="shared" si="177"/>
        <v/>
      </c>
      <c r="HE97" s="49" t="str">
        <f t="shared" si="177"/>
        <v/>
      </c>
      <c r="HF97" s="49" t="str">
        <f t="shared" si="177"/>
        <v/>
      </c>
      <c r="HG97" s="49" t="str">
        <f t="shared" si="177"/>
        <v/>
      </c>
      <c r="HH97" s="49" t="str">
        <f t="shared" si="177"/>
        <v/>
      </c>
      <c r="HI97" s="49" t="str">
        <f t="shared" si="137"/>
        <v/>
      </c>
      <c r="HJ97" s="49" t="str">
        <f t="shared" si="137"/>
        <v/>
      </c>
      <c r="HK97" s="49" t="str">
        <f t="shared" si="137"/>
        <v/>
      </c>
      <c r="HL97" s="49" t="str">
        <f t="shared" si="137"/>
        <v/>
      </c>
      <c r="HM97" s="49" t="str">
        <f t="shared" si="107"/>
        <v/>
      </c>
      <c r="HN97" s="49" t="str">
        <f t="shared" si="107"/>
        <v/>
      </c>
      <c r="HO97" s="49" t="str">
        <f t="shared" si="107"/>
        <v/>
      </c>
      <c r="HP97" s="49" t="str">
        <f t="shared" si="75"/>
        <v/>
      </c>
      <c r="HQ97" s="49" t="str">
        <f t="shared" si="75"/>
        <v/>
      </c>
      <c r="HR97" s="49" t="str">
        <f t="shared" si="75"/>
        <v/>
      </c>
      <c r="HS97" s="49" t="str">
        <f t="shared" si="75"/>
        <v/>
      </c>
      <c r="HT97" s="49" t="str">
        <f t="shared" si="75"/>
        <v/>
      </c>
      <c r="HU97" s="49" t="str">
        <f t="shared" si="75"/>
        <v/>
      </c>
      <c r="HV97" s="49" t="str">
        <f t="shared" si="138"/>
        <v/>
      </c>
      <c r="HW97" s="169" t="e">
        <f t="shared" si="175"/>
        <v>#N/A</v>
      </c>
      <c r="HX97" s="169" t="e">
        <f t="shared" si="175"/>
        <v>#N/A</v>
      </c>
      <c r="HY97" s="169" t="e">
        <f t="shared" si="175"/>
        <v>#N/A</v>
      </c>
      <c r="HZ97" s="169" t="e">
        <f t="shared" si="175"/>
        <v>#N/A</v>
      </c>
      <c r="IA97" s="169" t="e">
        <f t="shared" si="206"/>
        <v>#N/A</v>
      </c>
      <c r="IB97" s="169" t="e">
        <f t="shared" si="206"/>
        <v>#N/A</v>
      </c>
      <c r="IC97" s="169" t="e">
        <f t="shared" si="206"/>
        <v>#N/A</v>
      </c>
      <c r="ID97" s="169" t="e">
        <f t="shared" si="206"/>
        <v>#N/A</v>
      </c>
      <c r="IE97" s="169" t="e">
        <f t="shared" si="206"/>
        <v>#N/A</v>
      </c>
      <c r="IF97" s="169" t="e">
        <f t="shared" si="206"/>
        <v>#N/A</v>
      </c>
      <c r="IG97" s="169" t="e">
        <f t="shared" si="206"/>
        <v>#N/A</v>
      </c>
      <c r="IH97" s="169" t="e">
        <f t="shared" si="206"/>
        <v>#N/A</v>
      </c>
      <c r="II97" s="169" t="e">
        <f t="shared" si="206"/>
        <v>#N/A</v>
      </c>
      <c r="IJ97" s="169" t="e">
        <f t="shared" si="206"/>
        <v>#N/A</v>
      </c>
      <c r="IK97" s="169" t="e">
        <f t="shared" si="206"/>
        <v>#N/A</v>
      </c>
      <c r="IL97" s="169" t="e">
        <f t="shared" si="206"/>
        <v>#N/A</v>
      </c>
      <c r="IM97" s="169" t="e">
        <f t="shared" si="206"/>
        <v>#N/A</v>
      </c>
      <c r="IN97" s="169" t="e">
        <f t="shared" si="206"/>
        <v>#N/A</v>
      </c>
      <c r="IO97" s="169" t="e">
        <f t="shared" si="206"/>
        <v>#N/A</v>
      </c>
      <c r="IP97" s="169" t="e">
        <f t="shared" si="178"/>
        <v>#N/A</v>
      </c>
      <c r="IQ97" s="169" t="e">
        <f t="shared" si="178"/>
        <v>#N/A</v>
      </c>
      <c r="IR97" s="169" t="e">
        <f t="shared" si="178"/>
        <v>#N/A</v>
      </c>
      <c r="IS97" s="169" t="e">
        <f t="shared" si="178"/>
        <v>#N/A</v>
      </c>
      <c r="IT97" s="169" t="e">
        <f t="shared" si="178"/>
        <v>#N/A</v>
      </c>
      <c r="IU97" s="169" t="e">
        <f t="shared" si="178"/>
        <v>#N/A</v>
      </c>
      <c r="IV97" s="169" t="e">
        <f t="shared" si="178"/>
        <v>#N/A</v>
      </c>
      <c r="IW97" s="169" t="e">
        <f t="shared" si="178"/>
        <v>#N/A</v>
      </c>
      <c r="IX97" s="169" t="e">
        <f t="shared" si="178"/>
        <v>#N/A</v>
      </c>
      <c r="IY97" s="169" t="e">
        <f t="shared" si="178"/>
        <v>#N/A</v>
      </c>
      <c r="IZ97" s="169" t="e">
        <f t="shared" si="178"/>
        <v>#N/A</v>
      </c>
      <c r="JA97" s="169" t="e">
        <f t="shared" si="178"/>
        <v>#N/A</v>
      </c>
      <c r="JB97" s="169" t="e">
        <f t="shared" si="178"/>
        <v>#N/A</v>
      </c>
      <c r="JC97" s="169" t="e">
        <f t="shared" si="178"/>
        <v>#N/A</v>
      </c>
      <c r="JD97" s="169" t="e">
        <f t="shared" si="178"/>
        <v>#N/A</v>
      </c>
      <c r="JE97" s="169" t="e">
        <f t="shared" si="185"/>
        <v>#N/A</v>
      </c>
      <c r="JF97" s="169" t="e">
        <f t="shared" si="185"/>
        <v>#N/A</v>
      </c>
      <c r="JG97" s="169" t="e">
        <f t="shared" si="185"/>
        <v>#N/A</v>
      </c>
      <c r="JH97" s="169" t="e">
        <f t="shared" si="185"/>
        <v>#N/A</v>
      </c>
      <c r="JI97" s="169" t="e">
        <f t="shared" si="185"/>
        <v>#N/A</v>
      </c>
      <c r="JJ97" s="169" t="e">
        <f t="shared" si="185"/>
        <v>#N/A</v>
      </c>
      <c r="JK97" s="169" t="e">
        <f t="shared" si="185"/>
        <v>#N/A</v>
      </c>
      <c r="JL97" s="169" t="e">
        <f t="shared" si="185"/>
        <v>#N/A</v>
      </c>
      <c r="JM97" s="169" t="e">
        <f t="shared" si="185"/>
        <v>#N/A</v>
      </c>
      <c r="JN97" s="169" t="e">
        <f t="shared" si="185"/>
        <v>#N/A</v>
      </c>
      <c r="JO97" s="169" t="e">
        <f t="shared" si="185"/>
        <v>#N/A</v>
      </c>
      <c r="JP97" s="169" t="e">
        <f t="shared" si="185"/>
        <v>#N/A</v>
      </c>
      <c r="JQ97" s="169" t="e">
        <f t="shared" si="185"/>
        <v>#N/A</v>
      </c>
      <c r="JR97" s="169" t="e">
        <f t="shared" si="185"/>
        <v>#N/A</v>
      </c>
      <c r="JS97" s="169" t="e">
        <f t="shared" si="185"/>
        <v>#N/A</v>
      </c>
      <c r="JT97" s="169" t="e">
        <f t="shared" si="179"/>
        <v>#N/A</v>
      </c>
      <c r="JU97" s="169" t="e">
        <f t="shared" si="179"/>
        <v>#N/A</v>
      </c>
      <c r="JV97" s="169" t="e">
        <f t="shared" si="179"/>
        <v>#N/A</v>
      </c>
      <c r="JW97" s="169" t="e">
        <f t="shared" si="179"/>
        <v>#N/A</v>
      </c>
      <c r="JX97" s="169" t="e">
        <f t="shared" si="179"/>
        <v>#N/A</v>
      </c>
      <c r="JY97" s="169" t="e">
        <f t="shared" si="179"/>
        <v>#N/A</v>
      </c>
      <c r="JZ97" s="169" t="e">
        <f t="shared" si="179"/>
        <v>#N/A</v>
      </c>
      <c r="KA97" s="169" t="e">
        <f t="shared" si="179"/>
        <v>#N/A</v>
      </c>
      <c r="KB97" s="169" t="e">
        <f t="shared" si="179"/>
        <v>#N/A</v>
      </c>
      <c r="KC97" s="169" t="e">
        <f t="shared" si="179"/>
        <v>#N/A</v>
      </c>
      <c r="KD97" s="169" t="e">
        <f t="shared" si="179"/>
        <v>#N/A</v>
      </c>
      <c r="KE97" s="169" t="e">
        <f t="shared" si="179"/>
        <v>#N/A</v>
      </c>
      <c r="KF97" s="169" t="e">
        <f t="shared" si="179"/>
        <v>#N/A</v>
      </c>
      <c r="KG97" s="169" t="e">
        <f t="shared" si="179"/>
        <v>#N/A</v>
      </c>
      <c r="KH97" s="169" t="e">
        <f t="shared" si="179"/>
        <v>#N/A</v>
      </c>
      <c r="KI97" s="169" t="e">
        <f t="shared" si="179"/>
        <v>#N/A</v>
      </c>
      <c r="KJ97" s="169" t="e">
        <f t="shared" si="186"/>
        <v>#N/A</v>
      </c>
      <c r="KK97" s="169" t="e">
        <f t="shared" si="186"/>
        <v>#N/A</v>
      </c>
      <c r="KL97" s="169" t="e">
        <f t="shared" si="186"/>
        <v>#N/A</v>
      </c>
      <c r="KM97" s="169" t="e">
        <f t="shared" si="186"/>
        <v>#N/A</v>
      </c>
      <c r="KN97" s="169" t="e">
        <f t="shared" si="186"/>
        <v>#N/A</v>
      </c>
      <c r="KO97" s="169" t="e">
        <f t="shared" si="186"/>
        <v>#N/A</v>
      </c>
      <c r="KP97" s="169" t="e">
        <f t="shared" si="186"/>
        <v>#N/A</v>
      </c>
      <c r="KQ97" s="169" t="e">
        <f t="shared" si="186"/>
        <v>#N/A</v>
      </c>
      <c r="KR97" s="169" t="e">
        <f t="shared" si="186"/>
        <v>#N/A</v>
      </c>
      <c r="KS97" s="169" t="e">
        <f t="shared" si="186"/>
        <v>#N/A</v>
      </c>
      <c r="KT97" s="169" t="e">
        <f t="shared" si="186"/>
        <v>#N/A</v>
      </c>
      <c r="KU97" s="169" t="e">
        <f t="shared" si="186"/>
        <v>#N/A</v>
      </c>
      <c r="KV97" s="169" t="e">
        <f t="shared" si="186"/>
        <v>#N/A</v>
      </c>
      <c r="KW97" s="169" t="e">
        <f t="shared" si="186"/>
        <v>#N/A</v>
      </c>
      <c r="KX97" s="169" t="e">
        <f t="shared" si="186"/>
        <v>#N/A</v>
      </c>
      <c r="KY97" s="169" t="e">
        <f t="shared" si="186"/>
        <v>#N/A</v>
      </c>
      <c r="KZ97" s="169" t="e">
        <f t="shared" si="180"/>
        <v>#N/A</v>
      </c>
      <c r="LA97" s="169" t="e">
        <f t="shared" si="180"/>
        <v>#N/A</v>
      </c>
      <c r="LB97" s="169" t="e">
        <f t="shared" si="180"/>
        <v>#N/A</v>
      </c>
      <c r="LC97" s="169" t="e">
        <f t="shared" si="180"/>
        <v>#N/A</v>
      </c>
      <c r="LD97" s="169" t="e">
        <f t="shared" si="180"/>
        <v>#N/A</v>
      </c>
      <c r="LE97" s="169" t="e">
        <f t="shared" si="180"/>
        <v>#N/A</v>
      </c>
      <c r="LF97" s="169" t="e">
        <f t="shared" si="180"/>
        <v>#N/A</v>
      </c>
      <c r="LG97" s="169" t="e">
        <f t="shared" si="180"/>
        <v>#N/A</v>
      </c>
      <c r="LH97" s="169" t="e">
        <f t="shared" si="180"/>
        <v>#N/A</v>
      </c>
      <c r="LI97" s="169" t="e">
        <f t="shared" si="180"/>
        <v>#N/A</v>
      </c>
      <c r="LJ97" s="169" t="e">
        <f t="shared" si="180"/>
        <v>#N/A</v>
      </c>
      <c r="LK97" s="169" t="e">
        <f t="shared" si="180"/>
        <v>#N/A</v>
      </c>
      <c r="LL97" s="169" t="e">
        <f t="shared" si="180"/>
        <v>#N/A</v>
      </c>
      <c r="LM97" s="169" t="e">
        <f t="shared" si="180"/>
        <v>#N/A</v>
      </c>
      <c r="LN97" s="169" t="e">
        <f t="shared" si="180"/>
        <v>#N/A</v>
      </c>
      <c r="LO97" s="169" t="e">
        <f t="shared" si="187"/>
        <v>#N/A</v>
      </c>
      <c r="LP97" s="169" t="e">
        <f t="shared" si="187"/>
        <v>#N/A</v>
      </c>
      <c r="LQ97" s="169" t="e">
        <f t="shared" si="188"/>
        <v>#N/A</v>
      </c>
      <c r="LR97" s="169" t="e">
        <f t="shared" si="188"/>
        <v>#N/A</v>
      </c>
      <c r="LS97" s="169" t="e">
        <f t="shared" si="188"/>
        <v>#N/A</v>
      </c>
      <c r="LT97" s="169" t="e">
        <f t="shared" si="188"/>
        <v>#N/A</v>
      </c>
      <c r="LU97" s="169" t="e">
        <f t="shared" si="188"/>
        <v>#N/A</v>
      </c>
      <c r="LV97" s="169" t="e">
        <f t="shared" si="188"/>
        <v>#N/A</v>
      </c>
      <c r="LW97" s="169" t="e">
        <f t="shared" si="188"/>
        <v>#N/A</v>
      </c>
      <c r="LX97" s="169" t="e">
        <f t="shared" si="188"/>
        <v>#N/A</v>
      </c>
      <c r="LY97" s="169" t="e">
        <f t="shared" si="188"/>
        <v>#N/A</v>
      </c>
      <c r="LZ97" s="169" t="e">
        <f t="shared" si="188"/>
        <v>#N/A</v>
      </c>
      <c r="MA97" s="169" t="e">
        <f t="shared" si="188"/>
        <v>#N/A</v>
      </c>
      <c r="MB97" s="169" t="e">
        <f t="shared" si="188"/>
        <v>#N/A</v>
      </c>
      <c r="MC97" s="169" t="e">
        <f t="shared" si="188"/>
        <v>#N/A</v>
      </c>
      <c r="MD97" s="169" t="e">
        <f t="shared" si="188"/>
        <v>#N/A</v>
      </c>
      <c r="ME97" s="169" t="e">
        <f t="shared" si="188"/>
        <v>#N/A</v>
      </c>
      <c r="MF97" s="169" t="e">
        <f t="shared" si="181"/>
        <v>#N/A</v>
      </c>
      <c r="MG97" s="169" t="e">
        <f t="shared" si="181"/>
        <v>#N/A</v>
      </c>
      <c r="MH97" s="169" t="e">
        <f t="shared" si="181"/>
        <v>#N/A</v>
      </c>
      <c r="MI97" s="169" t="e">
        <f t="shared" si="181"/>
        <v>#N/A</v>
      </c>
      <c r="MJ97" s="169" t="e">
        <f t="shared" si="181"/>
        <v>#N/A</v>
      </c>
      <c r="MK97" s="169" t="e">
        <f t="shared" si="181"/>
        <v>#N/A</v>
      </c>
      <c r="ML97" s="169" t="e">
        <f t="shared" si="181"/>
        <v>#N/A</v>
      </c>
      <c r="MM97" s="169" t="e">
        <f t="shared" si="181"/>
        <v>#N/A</v>
      </c>
      <c r="MN97" s="169" t="e">
        <f t="shared" si="181"/>
        <v>#N/A</v>
      </c>
      <c r="MO97" s="169" t="e">
        <f t="shared" si="181"/>
        <v>#N/A</v>
      </c>
      <c r="MP97" s="169" t="e">
        <f t="shared" si="181"/>
        <v>#N/A</v>
      </c>
      <c r="MQ97" s="169" t="e">
        <f t="shared" si="181"/>
        <v>#N/A</v>
      </c>
      <c r="MR97" s="169" t="e">
        <f t="shared" si="181"/>
        <v>#N/A</v>
      </c>
      <c r="MS97" s="169" t="e">
        <f t="shared" si="181"/>
        <v>#N/A</v>
      </c>
      <c r="MT97" s="169" t="e">
        <f t="shared" si="181"/>
        <v>#N/A</v>
      </c>
      <c r="MU97" s="169" t="e">
        <f t="shared" si="181"/>
        <v>#N/A</v>
      </c>
      <c r="MV97" s="169" t="e">
        <f t="shared" si="189"/>
        <v>#N/A</v>
      </c>
      <c r="MW97" s="169" t="e">
        <f t="shared" si="189"/>
        <v>#N/A</v>
      </c>
      <c r="MX97" s="169" t="e">
        <f t="shared" si="189"/>
        <v>#N/A</v>
      </c>
      <c r="MY97" s="169" t="e">
        <f t="shared" si="189"/>
        <v>#N/A</v>
      </c>
      <c r="MZ97" s="169" t="e">
        <f t="shared" si="189"/>
        <v>#N/A</v>
      </c>
      <c r="NA97" s="169" t="e">
        <f t="shared" si="189"/>
        <v>#N/A</v>
      </c>
      <c r="NB97" s="169" t="e">
        <f t="shared" si="189"/>
        <v>#N/A</v>
      </c>
      <c r="NC97" s="169" t="e">
        <f t="shared" si="189"/>
        <v>#N/A</v>
      </c>
      <c r="ND97" s="169" t="e">
        <f t="shared" si="189"/>
        <v>#N/A</v>
      </c>
      <c r="NE97" s="169" t="e">
        <f t="shared" si="189"/>
        <v>#N/A</v>
      </c>
      <c r="NF97" s="169" t="e">
        <f t="shared" si="189"/>
        <v>#N/A</v>
      </c>
      <c r="NG97" s="169" t="e">
        <f t="shared" si="189"/>
        <v>#N/A</v>
      </c>
      <c r="NH97" s="169" t="e">
        <f t="shared" si="189"/>
        <v>#N/A</v>
      </c>
      <c r="NI97" s="169" t="e">
        <f t="shared" si="189"/>
        <v>#N/A</v>
      </c>
      <c r="NJ97" s="169" t="e">
        <f t="shared" si="189"/>
        <v>#N/A</v>
      </c>
      <c r="NK97" s="169" t="e">
        <f t="shared" si="189"/>
        <v>#N/A</v>
      </c>
      <c r="NL97" s="169" t="e">
        <f t="shared" si="182"/>
        <v>#N/A</v>
      </c>
      <c r="NM97" s="169" t="e">
        <f t="shared" si="182"/>
        <v>#N/A</v>
      </c>
      <c r="NN97" s="169" t="e">
        <f t="shared" si="182"/>
        <v>#N/A</v>
      </c>
      <c r="NO97" s="169" t="e">
        <f t="shared" si="182"/>
        <v>#N/A</v>
      </c>
      <c r="NP97" s="169" t="e">
        <f t="shared" si="182"/>
        <v>#N/A</v>
      </c>
      <c r="NQ97" s="169" t="e">
        <f t="shared" si="182"/>
        <v>#N/A</v>
      </c>
      <c r="NR97" s="169" t="e">
        <f t="shared" si="182"/>
        <v>#N/A</v>
      </c>
      <c r="NS97" s="169" t="e">
        <f t="shared" si="182"/>
        <v>#N/A</v>
      </c>
      <c r="NT97" s="169" t="e">
        <f t="shared" si="182"/>
        <v>#N/A</v>
      </c>
      <c r="NU97" s="169" t="e">
        <f t="shared" si="182"/>
        <v>#N/A</v>
      </c>
      <c r="NV97" s="169" t="e">
        <f t="shared" si="182"/>
        <v>#N/A</v>
      </c>
      <c r="NW97" s="169" t="e">
        <f t="shared" si="182"/>
        <v>#N/A</v>
      </c>
      <c r="NX97" s="169" t="e">
        <f t="shared" si="182"/>
        <v>#N/A</v>
      </c>
      <c r="NY97" s="169" t="e">
        <f t="shared" si="182"/>
        <v>#N/A</v>
      </c>
      <c r="NZ97" s="169" t="e">
        <f t="shared" si="182"/>
        <v>#N/A</v>
      </c>
      <c r="OA97" s="169" t="e">
        <f t="shared" si="190"/>
        <v>#N/A</v>
      </c>
      <c r="OB97" s="169" t="e">
        <f t="shared" si="190"/>
        <v>#N/A</v>
      </c>
      <c r="OC97" s="169" t="e">
        <f t="shared" si="191"/>
        <v>#N/A</v>
      </c>
      <c r="OD97" s="169" t="e">
        <f t="shared" si="191"/>
        <v>#N/A</v>
      </c>
      <c r="OE97" s="169" t="e">
        <f t="shared" si="191"/>
        <v>#N/A</v>
      </c>
      <c r="OF97" s="169" t="e">
        <f t="shared" si="191"/>
        <v>#N/A</v>
      </c>
      <c r="OG97" s="169" t="e">
        <f t="shared" si="191"/>
        <v>#N/A</v>
      </c>
      <c r="OH97" s="169" t="e">
        <f t="shared" si="191"/>
        <v>#N/A</v>
      </c>
      <c r="OI97" s="169" t="e">
        <f t="shared" si="191"/>
        <v>#N/A</v>
      </c>
      <c r="OJ97" s="169" t="e">
        <f t="shared" si="191"/>
        <v>#N/A</v>
      </c>
      <c r="OK97" s="169" t="e">
        <f t="shared" si="191"/>
        <v>#N/A</v>
      </c>
      <c r="OL97" s="169" t="e">
        <f t="shared" si="191"/>
        <v>#N/A</v>
      </c>
      <c r="OM97" s="169" t="e">
        <f t="shared" si="191"/>
        <v>#N/A</v>
      </c>
      <c r="ON97" s="169" t="e">
        <f t="shared" si="191"/>
        <v>#N/A</v>
      </c>
      <c r="OO97" s="169" t="e">
        <f t="shared" si="191"/>
        <v>#N/A</v>
      </c>
      <c r="OP97" s="169" t="e">
        <f t="shared" si="191"/>
        <v>#N/A</v>
      </c>
      <c r="OQ97" s="169" t="e">
        <f t="shared" si="191"/>
        <v>#N/A</v>
      </c>
      <c r="OR97" s="169" t="e">
        <f t="shared" si="183"/>
        <v>#N/A</v>
      </c>
      <c r="OS97" s="169" t="e">
        <f t="shared" si="183"/>
        <v>#N/A</v>
      </c>
      <c r="OT97" s="169" t="e">
        <f t="shared" si="183"/>
        <v>#N/A</v>
      </c>
      <c r="OU97" s="169" t="e">
        <f t="shared" si="183"/>
        <v>#N/A</v>
      </c>
      <c r="OV97" s="169" t="e">
        <f t="shared" si="183"/>
        <v>#N/A</v>
      </c>
      <c r="OW97" s="169" t="e">
        <f t="shared" si="183"/>
        <v>#N/A</v>
      </c>
      <c r="OX97" s="169" t="e">
        <f t="shared" si="183"/>
        <v>#N/A</v>
      </c>
      <c r="OY97" s="169" t="e">
        <f t="shared" si="183"/>
        <v>#N/A</v>
      </c>
      <c r="OZ97" s="169" t="e">
        <f t="shared" si="183"/>
        <v>#N/A</v>
      </c>
      <c r="PA97" s="169" t="e">
        <f t="shared" si="183"/>
        <v>#N/A</v>
      </c>
      <c r="PB97" s="169" t="e">
        <f t="shared" si="183"/>
        <v>#N/A</v>
      </c>
      <c r="PC97" s="169" t="e">
        <f t="shared" si="183"/>
        <v>#N/A</v>
      </c>
      <c r="PD97" s="169" t="e">
        <f t="shared" si="183"/>
        <v>#N/A</v>
      </c>
      <c r="PE97" s="169" t="e">
        <f t="shared" si="183"/>
        <v>#N/A</v>
      </c>
      <c r="PF97" s="169" t="e">
        <f t="shared" si="183"/>
        <v>#N/A</v>
      </c>
      <c r="PG97" s="169" t="e">
        <f t="shared" si="183"/>
        <v>#N/A</v>
      </c>
      <c r="PH97" s="169" t="e">
        <f t="shared" si="192"/>
        <v>#N/A</v>
      </c>
      <c r="PI97" s="169" t="e">
        <f t="shared" si="192"/>
        <v>#N/A</v>
      </c>
      <c r="PJ97" s="169" t="e">
        <f t="shared" si="192"/>
        <v>#N/A</v>
      </c>
      <c r="PK97" s="169" t="e">
        <f t="shared" si="192"/>
        <v>#N/A</v>
      </c>
      <c r="PL97" s="169" t="e">
        <f t="shared" si="192"/>
        <v>#N/A</v>
      </c>
      <c r="PM97" s="169" t="e">
        <f t="shared" si="192"/>
        <v>#N/A</v>
      </c>
      <c r="PN97" s="169" t="e">
        <f t="shared" si="192"/>
        <v>#N/A</v>
      </c>
      <c r="PO97" s="169" t="e">
        <f t="shared" si="192"/>
        <v>#N/A</v>
      </c>
    </row>
    <row r="98" spans="1:431" hidden="1" x14ac:dyDescent="0.75">
      <c r="A98" s="390"/>
      <c r="B98" s="396" t="str">
        <f>IF($R98="","",ROUND(_xlfn.NORM.INV(ABS(VLOOKUP($T$1,VLookups!$A$43:$B$44,2,FALSE)-B$2),$N98,$R98),0))</f>
        <v/>
      </c>
      <c r="C98" s="403" t="str">
        <f>IF(OR(D97="",B98=""),"",WORKDAY(C97,B97,$B$109:$B$148))</f>
        <v/>
      </c>
      <c r="D98" s="404" t="str">
        <f>IFERROR(IF(B98="","",WORKDAY(C98,B98-1,$B$109:$B$148)),"")</f>
        <v/>
      </c>
      <c r="E98" s="109"/>
      <c r="F98" s="117"/>
      <c r="G98" s="122" t="str">
        <f t="shared" si="157"/>
        <v/>
      </c>
      <c r="H98" s="95"/>
      <c r="I98" s="122" t="str">
        <f t="shared" si="158"/>
        <v/>
      </c>
      <c r="J98" s="117"/>
      <c r="K98" s="110"/>
      <c r="L98" s="124" t="str">
        <f t="shared" si="145"/>
        <v/>
      </c>
      <c r="M98" s="124" t="str">
        <f t="shared" si="146"/>
        <v/>
      </c>
      <c r="N98" s="73" t="str">
        <f t="shared" si="159"/>
        <v/>
      </c>
      <c r="O98" s="23"/>
      <c r="P98" s="57"/>
      <c r="Q98" s="280"/>
      <c r="R98" s="74" t="str">
        <f>IF(AND(G98&gt;0,H98&gt;0,I98&gt;0),IF(ISBLANK(Q98),IF(ISBLANK(O98),"",(I98-G98)*VLOOKUP(O98,VLookups!$A$4:$B$13,2,FALSE)),Q98),"")</f>
        <v/>
      </c>
      <c r="S98" s="75" t="str">
        <f t="shared" si="147"/>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0"/>
        <v/>
      </c>
      <c r="AD98" s="49" t="str">
        <f t="shared" si="202"/>
        <v/>
      </c>
      <c r="AE98" s="49" t="str">
        <f t="shared" si="202"/>
        <v/>
      </c>
      <c r="AF98" s="49" t="str">
        <f t="shared" si="202"/>
        <v/>
      </c>
      <c r="AG98" s="49" t="str">
        <f t="shared" si="202"/>
        <v/>
      </c>
      <c r="AH98" s="49" t="str">
        <f t="shared" si="202"/>
        <v/>
      </c>
      <c r="AI98" s="49" t="str">
        <f t="shared" si="202"/>
        <v/>
      </c>
      <c r="AJ98" s="49" t="str">
        <f t="shared" si="202"/>
        <v/>
      </c>
      <c r="AK98" s="49" t="str">
        <f t="shared" si="202"/>
        <v/>
      </c>
      <c r="AL98" s="49" t="str">
        <f t="shared" si="202"/>
        <v/>
      </c>
      <c r="AM98" s="49" t="str">
        <f t="shared" si="202"/>
        <v/>
      </c>
      <c r="AN98" s="49" t="str">
        <f t="shared" si="202"/>
        <v/>
      </c>
      <c r="AO98" s="49" t="str">
        <f t="shared" si="202"/>
        <v/>
      </c>
      <c r="AP98" s="49" t="str">
        <f t="shared" si="202"/>
        <v/>
      </c>
      <c r="AQ98" s="49" t="str">
        <f t="shared" si="202"/>
        <v/>
      </c>
      <c r="AR98" s="49" t="str">
        <f t="shared" si="202"/>
        <v/>
      </c>
      <c r="AS98" s="49" t="str">
        <f t="shared" si="202"/>
        <v/>
      </c>
      <c r="AT98" s="49" t="str">
        <f t="shared" si="197"/>
        <v/>
      </c>
      <c r="AU98" s="49" t="str">
        <f t="shared" si="197"/>
        <v/>
      </c>
      <c r="AV98" s="49" t="str">
        <f t="shared" si="197"/>
        <v/>
      </c>
      <c r="AW98" s="49" t="str">
        <f t="shared" si="197"/>
        <v/>
      </c>
      <c r="AX98" s="49" t="str">
        <f t="shared" si="197"/>
        <v/>
      </c>
      <c r="AY98" s="49" t="str">
        <f t="shared" si="197"/>
        <v/>
      </c>
      <c r="AZ98" s="49" t="str">
        <f t="shared" si="197"/>
        <v/>
      </c>
      <c r="BA98" s="49" t="str">
        <f t="shared" si="197"/>
        <v/>
      </c>
      <c r="BB98" s="49" t="str">
        <f t="shared" si="197"/>
        <v/>
      </c>
      <c r="BC98" s="49" t="str">
        <f t="shared" si="197"/>
        <v/>
      </c>
      <c r="BD98" s="49" t="str">
        <f t="shared" si="197"/>
        <v/>
      </c>
      <c r="BE98" s="49" t="str">
        <f t="shared" si="197"/>
        <v/>
      </c>
      <c r="BF98" s="49" t="str">
        <f t="shared" si="197"/>
        <v/>
      </c>
      <c r="BG98" s="49" t="str">
        <f t="shared" si="197"/>
        <v/>
      </c>
      <c r="BH98" s="49" t="str">
        <f t="shared" si="197"/>
        <v/>
      </c>
      <c r="BI98" s="49" t="str">
        <f t="shared" si="198"/>
        <v/>
      </c>
      <c r="BJ98" s="49" t="str">
        <f t="shared" si="198"/>
        <v/>
      </c>
      <c r="BK98" s="49" t="str">
        <f t="shared" si="198"/>
        <v/>
      </c>
      <c r="BL98" s="49" t="str">
        <f t="shared" si="198"/>
        <v/>
      </c>
      <c r="BM98" s="49" t="str">
        <f t="shared" si="198"/>
        <v/>
      </c>
      <c r="BN98" s="49" t="str">
        <f t="shared" si="198"/>
        <v/>
      </c>
      <c r="BO98" s="49" t="str">
        <f t="shared" si="198"/>
        <v/>
      </c>
      <c r="BP98" s="49" t="str">
        <f t="shared" si="198"/>
        <v/>
      </c>
      <c r="BQ98" s="49" t="str">
        <f t="shared" si="198"/>
        <v/>
      </c>
      <c r="BR98" s="49" t="str">
        <f t="shared" si="198"/>
        <v/>
      </c>
      <c r="BS98" s="49" t="str">
        <f t="shared" si="198"/>
        <v/>
      </c>
      <c r="BT98" s="49" t="str">
        <f t="shared" si="198"/>
        <v/>
      </c>
      <c r="BU98" s="49" t="str">
        <f t="shared" si="198"/>
        <v/>
      </c>
      <c r="BV98" s="49" t="str">
        <f t="shared" si="198"/>
        <v/>
      </c>
      <c r="BW98" s="49" t="str">
        <f t="shared" si="198"/>
        <v/>
      </c>
      <c r="BX98" s="49" t="str">
        <f t="shared" si="198"/>
        <v/>
      </c>
      <c r="BY98" s="49" t="str">
        <f t="shared" si="193"/>
        <v/>
      </c>
      <c r="BZ98" s="49" t="str">
        <f t="shared" si="193"/>
        <v/>
      </c>
      <c r="CA98" s="49" t="str">
        <f t="shared" si="193"/>
        <v/>
      </c>
      <c r="CB98" s="49" t="str">
        <f t="shared" si="193"/>
        <v/>
      </c>
      <c r="CC98" s="49" t="str">
        <f t="shared" si="193"/>
        <v/>
      </c>
      <c r="CD98" s="49" t="str">
        <f t="shared" si="193"/>
        <v/>
      </c>
      <c r="CE98" s="49" t="str">
        <f t="shared" si="193"/>
        <v/>
      </c>
      <c r="CF98" s="49" t="str">
        <f t="shared" si="193"/>
        <v/>
      </c>
      <c r="CG98" s="49" t="str">
        <f t="shared" si="193"/>
        <v/>
      </c>
      <c r="CH98" s="49" t="str">
        <f t="shared" si="193"/>
        <v/>
      </c>
      <c r="CI98" s="49" t="str">
        <f t="shared" si="193"/>
        <v/>
      </c>
      <c r="CJ98" s="49" t="str">
        <f t="shared" si="193"/>
        <v/>
      </c>
      <c r="CK98" s="49" t="str">
        <f t="shared" si="193"/>
        <v/>
      </c>
      <c r="CL98" s="49" t="str">
        <f t="shared" si="193"/>
        <v/>
      </c>
      <c r="CM98" s="49" t="str">
        <f t="shared" si="193"/>
        <v/>
      </c>
      <c r="CN98" s="49" t="str">
        <f t="shared" si="199"/>
        <v/>
      </c>
      <c r="CO98" s="49" t="str">
        <f t="shared" si="199"/>
        <v/>
      </c>
      <c r="CP98" s="49" t="str">
        <f t="shared" si="199"/>
        <v/>
      </c>
      <c r="CQ98" s="49" t="str">
        <f t="shared" si="199"/>
        <v/>
      </c>
      <c r="CR98" s="49" t="str">
        <f t="shared" si="199"/>
        <v/>
      </c>
      <c r="CS98" s="49" t="str">
        <f t="shared" si="199"/>
        <v/>
      </c>
      <c r="CT98" s="49" t="str">
        <f t="shared" si="199"/>
        <v/>
      </c>
      <c r="CU98" s="49" t="str">
        <f t="shared" si="199"/>
        <v/>
      </c>
      <c r="CV98" s="49" t="str">
        <f t="shared" si="199"/>
        <v/>
      </c>
      <c r="CW98" s="49" t="str">
        <f t="shared" si="199"/>
        <v/>
      </c>
      <c r="CX98" s="49" t="str">
        <f t="shared" si="199"/>
        <v/>
      </c>
      <c r="CY98" s="49" t="str">
        <f t="shared" si="199"/>
        <v/>
      </c>
      <c r="CZ98" s="49" t="str">
        <f t="shared" si="199"/>
        <v/>
      </c>
      <c r="DA98" s="49" t="str">
        <f t="shared" si="199"/>
        <v/>
      </c>
      <c r="DB98" s="49" t="str">
        <f t="shared" si="199"/>
        <v/>
      </c>
      <c r="DC98" s="49" t="str">
        <f t="shared" si="199"/>
        <v/>
      </c>
      <c r="DD98" s="49" t="str">
        <f t="shared" si="194"/>
        <v/>
      </c>
      <c r="DE98" s="49" t="str">
        <f t="shared" si="194"/>
        <v/>
      </c>
      <c r="DF98" s="49" t="str">
        <f t="shared" si="194"/>
        <v/>
      </c>
      <c r="DG98" s="49" t="str">
        <f t="shared" si="194"/>
        <v/>
      </c>
      <c r="DH98" s="49" t="str">
        <f t="shared" si="194"/>
        <v/>
      </c>
      <c r="DI98" s="49" t="str">
        <f t="shared" si="194"/>
        <v/>
      </c>
      <c r="DJ98" s="49" t="str">
        <f t="shared" si="194"/>
        <v/>
      </c>
      <c r="DK98" s="49" t="str">
        <f t="shared" si="194"/>
        <v/>
      </c>
      <c r="DL98" s="49" t="str">
        <f t="shared" si="194"/>
        <v/>
      </c>
      <c r="DM98" s="49" t="str">
        <f t="shared" si="194"/>
        <v/>
      </c>
      <c r="DN98" s="49" t="str">
        <f t="shared" si="194"/>
        <v/>
      </c>
      <c r="DO98" s="49" t="str">
        <f t="shared" si="194"/>
        <v/>
      </c>
      <c r="DP98" s="49" t="str">
        <f t="shared" si="194"/>
        <v/>
      </c>
      <c r="DQ98" s="49" t="str">
        <f t="shared" si="194"/>
        <v/>
      </c>
      <c r="DR98" s="49" t="str">
        <f t="shared" si="194"/>
        <v/>
      </c>
      <c r="DS98" s="49" t="str">
        <f t="shared" si="200"/>
        <v/>
      </c>
      <c r="DT98" s="49" t="str">
        <f t="shared" si="200"/>
        <v/>
      </c>
      <c r="DU98" s="49" t="str">
        <f t="shared" si="200"/>
        <v/>
      </c>
      <c r="DV98" s="49" t="str">
        <f t="shared" si="200"/>
        <v/>
      </c>
      <c r="DW98" s="49" t="str">
        <f t="shared" si="200"/>
        <v/>
      </c>
      <c r="DX98" s="49" t="str">
        <f t="shared" si="200"/>
        <v/>
      </c>
      <c r="DY98" s="49" t="str">
        <f t="shared" si="200"/>
        <v/>
      </c>
      <c r="DZ98" s="183" t="str">
        <f t="shared" si="161"/>
        <v/>
      </c>
      <c r="EA98" s="49" t="str">
        <f t="shared" si="195"/>
        <v/>
      </c>
      <c r="EB98" s="49" t="str">
        <f t="shared" si="195"/>
        <v/>
      </c>
      <c r="EC98" s="49" t="str">
        <f t="shared" si="195"/>
        <v/>
      </c>
      <c r="ED98" s="49" t="str">
        <f t="shared" si="195"/>
        <v/>
      </c>
      <c r="EE98" s="49" t="str">
        <f t="shared" si="195"/>
        <v/>
      </c>
      <c r="EF98" s="49" t="str">
        <f t="shared" si="195"/>
        <v/>
      </c>
      <c r="EG98" s="49" t="str">
        <f t="shared" si="195"/>
        <v/>
      </c>
      <c r="EH98" s="49" t="str">
        <f t="shared" si="195"/>
        <v/>
      </c>
      <c r="EI98" s="49" t="str">
        <f t="shared" si="195"/>
        <v/>
      </c>
      <c r="EJ98" s="49" t="str">
        <f t="shared" si="195"/>
        <v/>
      </c>
      <c r="EK98" s="49" t="str">
        <f t="shared" si="195"/>
        <v/>
      </c>
      <c r="EL98" s="49" t="str">
        <f t="shared" si="195"/>
        <v/>
      </c>
      <c r="EM98" s="49" t="str">
        <f t="shared" si="195"/>
        <v/>
      </c>
      <c r="EN98" s="49" t="str">
        <f t="shared" si="195"/>
        <v/>
      </c>
      <c r="EO98" s="49" t="str">
        <f t="shared" si="195"/>
        <v/>
      </c>
      <c r="EP98" s="49" t="str">
        <f t="shared" si="162"/>
        <v/>
      </c>
      <c r="EQ98" s="49" t="str">
        <f t="shared" si="162"/>
        <v/>
      </c>
      <c r="ER98" s="49" t="str">
        <f t="shared" si="162"/>
        <v/>
      </c>
      <c r="ES98" s="49" t="str">
        <f t="shared" si="162"/>
        <v/>
      </c>
      <c r="ET98" s="49" t="str">
        <f t="shared" si="162"/>
        <v/>
      </c>
      <c r="EU98" s="49" t="str">
        <f t="shared" si="162"/>
        <v/>
      </c>
      <c r="EV98" s="49" t="str">
        <f t="shared" si="162"/>
        <v/>
      </c>
      <c r="EW98" s="49" t="str">
        <f t="shared" si="162"/>
        <v/>
      </c>
      <c r="EX98" s="49" t="str">
        <f t="shared" si="162"/>
        <v/>
      </c>
      <c r="EY98" s="49" t="str">
        <f t="shared" si="162"/>
        <v/>
      </c>
      <c r="EZ98" s="49" t="str">
        <f t="shared" si="162"/>
        <v/>
      </c>
      <c r="FA98" s="49" t="str">
        <f t="shared" si="162"/>
        <v/>
      </c>
      <c r="FB98" s="49" t="str">
        <f t="shared" si="162"/>
        <v/>
      </c>
      <c r="FC98" s="49" t="str">
        <f t="shared" si="162"/>
        <v/>
      </c>
      <c r="FD98" s="49" t="str">
        <f t="shared" si="162"/>
        <v/>
      </c>
      <c r="FE98" s="49" t="str">
        <f t="shared" si="162"/>
        <v/>
      </c>
      <c r="FF98" s="49" t="str">
        <f t="shared" si="205"/>
        <v/>
      </c>
      <c r="FG98" s="49" t="str">
        <f t="shared" si="205"/>
        <v/>
      </c>
      <c r="FH98" s="49" t="str">
        <f t="shared" si="205"/>
        <v/>
      </c>
      <c r="FI98" s="49" t="str">
        <f t="shared" si="203"/>
        <v/>
      </c>
      <c r="FJ98" s="49" t="str">
        <f t="shared" si="201"/>
        <v/>
      </c>
      <c r="FK98" s="49" t="str">
        <f t="shared" si="201"/>
        <v/>
      </c>
      <c r="FL98" s="49" t="str">
        <f t="shared" si="201"/>
        <v/>
      </c>
      <c r="FM98" s="49" t="str">
        <f t="shared" si="201"/>
        <v/>
      </c>
      <c r="FN98" s="49" t="str">
        <f t="shared" si="201"/>
        <v/>
      </c>
      <c r="FO98" s="49" t="str">
        <f t="shared" si="201"/>
        <v/>
      </c>
      <c r="FP98" s="49" t="str">
        <f t="shared" si="196"/>
        <v/>
      </c>
      <c r="FQ98" s="49" t="str">
        <f t="shared" si="196"/>
        <v/>
      </c>
      <c r="FR98" s="49" t="str">
        <f t="shared" si="196"/>
        <v/>
      </c>
      <c r="FS98" s="49" t="str">
        <f t="shared" si="196"/>
        <v/>
      </c>
      <c r="FT98" s="49" t="str">
        <f t="shared" si="196"/>
        <v/>
      </c>
      <c r="FU98" s="49" t="str">
        <f t="shared" si="172"/>
        <v/>
      </c>
      <c r="FV98" s="49" t="str">
        <f t="shared" si="172"/>
        <v/>
      </c>
      <c r="FW98" s="49" t="str">
        <f t="shared" si="172"/>
        <v/>
      </c>
      <c r="FX98" s="49" t="str">
        <f t="shared" si="172"/>
        <v/>
      </c>
      <c r="FY98" s="49" t="str">
        <f t="shared" si="172"/>
        <v/>
      </c>
      <c r="FZ98" s="49" t="str">
        <f t="shared" si="172"/>
        <v/>
      </c>
      <c r="GA98" s="49" t="str">
        <f t="shared" si="172"/>
        <v/>
      </c>
      <c r="GB98" s="49" t="str">
        <f t="shared" si="172"/>
        <v/>
      </c>
      <c r="GC98" s="49" t="str">
        <f t="shared" si="172"/>
        <v/>
      </c>
      <c r="GD98" s="49" t="str">
        <f t="shared" si="172"/>
        <v/>
      </c>
      <c r="GE98" s="49" t="str">
        <f t="shared" si="172"/>
        <v/>
      </c>
      <c r="GF98" s="49" t="str">
        <f t="shared" si="172"/>
        <v/>
      </c>
      <c r="GG98" s="49" t="str">
        <f t="shared" si="172"/>
        <v/>
      </c>
      <c r="GH98" s="49" t="str">
        <f t="shared" si="172"/>
        <v/>
      </c>
      <c r="GI98" s="49" t="str">
        <f t="shared" si="172"/>
        <v/>
      </c>
      <c r="GJ98" s="49" t="str">
        <f t="shared" si="172"/>
        <v/>
      </c>
      <c r="GK98" s="49" t="str">
        <f t="shared" si="204"/>
        <v/>
      </c>
      <c r="GL98" s="49" t="str">
        <f t="shared" si="184"/>
        <v/>
      </c>
      <c r="GM98" s="49" t="str">
        <f t="shared" si="184"/>
        <v/>
      </c>
      <c r="GN98" s="49" t="str">
        <f t="shared" si="176"/>
        <v/>
      </c>
      <c r="GO98" s="49" t="str">
        <f t="shared" si="176"/>
        <v/>
      </c>
      <c r="GP98" s="49" t="str">
        <f t="shared" si="176"/>
        <v/>
      </c>
      <c r="GQ98" s="49" t="str">
        <f t="shared" si="176"/>
        <v/>
      </c>
      <c r="GR98" s="49" t="str">
        <f t="shared" si="176"/>
        <v/>
      </c>
      <c r="GS98" s="49" t="str">
        <f t="shared" si="176"/>
        <v/>
      </c>
      <c r="GT98" s="49" t="str">
        <f t="shared" si="176"/>
        <v/>
      </c>
      <c r="GU98" s="49" t="str">
        <f t="shared" si="176"/>
        <v/>
      </c>
      <c r="GV98" s="49" t="str">
        <f t="shared" si="176"/>
        <v/>
      </c>
      <c r="GW98" s="49" t="str">
        <f t="shared" si="176"/>
        <v/>
      </c>
      <c r="GX98" s="49" t="str">
        <f t="shared" si="176"/>
        <v/>
      </c>
      <c r="GY98" s="49" t="str">
        <f t="shared" si="176"/>
        <v/>
      </c>
      <c r="GZ98" s="49" t="str">
        <f t="shared" si="176"/>
        <v/>
      </c>
      <c r="HA98" s="49" t="str">
        <f t="shared" si="176"/>
        <v/>
      </c>
      <c r="HB98" s="49" t="str">
        <f t="shared" si="176"/>
        <v/>
      </c>
      <c r="HC98" s="49" t="str">
        <f t="shared" si="176"/>
        <v/>
      </c>
      <c r="HD98" s="49" t="str">
        <f t="shared" si="177"/>
        <v/>
      </c>
      <c r="HE98" s="49" t="str">
        <f t="shared" si="177"/>
        <v/>
      </c>
      <c r="HF98" s="49" t="str">
        <f t="shared" si="177"/>
        <v/>
      </c>
      <c r="HG98" s="49" t="str">
        <f t="shared" si="177"/>
        <v/>
      </c>
      <c r="HH98" s="49" t="str">
        <f t="shared" si="177"/>
        <v/>
      </c>
      <c r="HI98" s="49" t="str">
        <f t="shared" si="137"/>
        <v/>
      </c>
      <c r="HJ98" s="49" t="str">
        <f t="shared" si="137"/>
        <v/>
      </c>
      <c r="HK98" s="49" t="str">
        <f t="shared" si="137"/>
        <v/>
      </c>
      <c r="HL98" s="49" t="str">
        <f t="shared" si="137"/>
        <v/>
      </c>
      <c r="HM98" s="49" t="str">
        <f t="shared" si="107"/>
        <v/>
      </c>
      <c r="HN98" s="49" t="str">
        <f t="shared" si="107"/>
        <v/>
      </c>
      <c r="HO98" s="49" t="str">
        <f t="shared" si="107"/>
        <v/>
      </c>
      <c r="HP98" s="49" t="str">
        <f t="shared" si="75"/>
        <v/>
      </c>
      <c r="HQ98" s="49" t="str">
        <f t="shared" si="75"/>
        <v/>
      </c>
      <c r="HR98" s="49" t="str">
        <f t="shared" si="75"/>
        <v/>
      </c>
      <c r="HS98" s="49" t="str">
        <f t="shared" si="75"/>
        <v/>
      </c>
      <c r="HT98" s="49" t="str">
        <f t="shared" si="75"/>
        <v/>
      </c>
      <c r="HU98" s="49" t="str">
        <f t="shared" si="75"/>
        <v/>
      </c>
      <c r="HV98" s="49" t="str">
        <f t="shared" si="138"/>
        <v/>
      </c>
      <c r="HW98" s="169" t="e">
        <f t="shared" si="175"/>
        <v>#N/A</v>
      </c>
      <c r="HX98" s="169" t="e">
        <f t="shared" si="175"/>
        <v>#N/A</v>
      </c>
      <c r="HY98" s="169" t="e">
        <f t="shared" si="175"/>
        <v>#N/A</v>
      </c>
      <c r="HZ98" s="169" t="e">
        <f t="shared" si="175"/>
        <v>#N/A</v>
      </c>
      <c r="IA98" s="169" t="e">
        <f t="shared" si="206"/>
        <v>#N/A</v>
      </c>
      <c r="IB98" s="169" t="e">
        <f t="shared" si="206"/>
        <v>#N/A</v>
      </c>
      <c r="IC98" s="169" t="e">
        <f t="shared" si="206"/>
        <v>#N/A</v>
      </c>
      <c r="ID98" s="169" t="e">
        <f t="shared" si="206"/>
        <v>#N/A</v>
      </c>
      <c r="IE98" s="169" t="e">
        <f t="shared" si="206"/>
        <v>#N/A</v>
      </c>
      <c r="IF98" s="169" t="e">
        <f t="shared" si="206"/>
        <v>#N/A</v>
      </c>
      <c r="IG98" s="169" t="e">
        <f t="shared" si="206"/>
        <v>#N/A</v>
      </c>
      <c r="IH98" s="169" t="e">
        <f t="shared" si="206"/>
        <v>#N/A</v>
      </c>
      <c r="II98" s="169" t="e">
        <f t="shared" si="206"/>
        <v>#N/A</v>
      </c>
      <c r="IJ98" s="169" t="e">
        <f t="shared" si="206"/>
        <v>#N/A</v>
      </c>
      <c r="IK98" s="169" t="e">
        <f t="shared" si="206"/>
        <v>#N/A</v>
      </c>
      <c r="IL98" s="169" t="e">
        <f t="shared" si="206"/>
        <v>#N/A</v>
      </c>
      <c r="IM98" s="169" t="e">
        <f t="shared" si="206"/>
        <v>#N/A</v>
      </c>
      <c r="IN98" s="169" t="e">
        <f t="shared" si="206"/>
        <v>#N/A</v>
      </c>
      <c r="IO98" s="169" t="e">
        <f t="shared" si="206"/>
        <v>#N/A</v>
      </c>
      <c r="IP98" s="169" t="e">
        <f t="shared" si="178"/>
        <v>#N/A</v>
      </c>
      <c r="IQ98" s="169" t="e">
        <f t="shared" si="178"/>
        <v>#N/A</v>
      </c>
      <c r="IR98" s="169" t="e">
        <f t="shared" si="178"/>
        <v>#N/A</v>
      </c>
      <c r="IS98" s="169" t="e">
        <f t="shared" si="178"/>
        <v>#N/A</v>
      </c>
      <c r="IT98" s="169" t="e">
        <f t="shared" si="178"/>
        <v>#N/A</v>
      </c>
      <c r="IU98" s="169" t="e">
        <f t="shared" si="178"/>
        <v>#N/A</v>
      </c>
      <c r="IV98" s="169" t="e">
        <f t="shared" si="178"/>
        <v>#N/A</v>
      </c>
      <c r="IW98" s="169" t="e">
        <f t="shared" si="178"/>
        <v>#N/A</v>
      </c>
      <c r="IX98" s="169" t="e">
        <f t="shared" si="178"/>
        <v>#N/A</v>
      </c>
      <c r="IY98" s="169" t="e">
        <f t="shared" si="178"/>
        <v>#N/A</v>
      </c>
      <c r="IZ98" s="169" t="e">
        <f t="shared" si="178"/>
        <v>#N/A</v>
      </c>
      <c r="JA98" s="169" t="e">
        <f t="shared" si="178"/>
        <v>#N/A</v>
      </c>
      <c r="JB98" s="169" t="e">
        <f t="shared" si="178"/>
        <v>#N/A</v>
      </c>
      <c r="JC98" s="169" t="e">
        <f t="shared" si="178"/>
        <v>#N/A</v>
      </c>
      <c r="JD98" s="169" t="e">
        <f t="shared" si="178"/>
        <v>#N/A</v>
      </c>
      <c r="JE98" s="169" t="e">
        <f t="shared" si="185"/>
        <v>#N/A</v>
      </c>
      <c r="JF98" s="169" t="e">
        <f t="shared" si="185"/>
        <v>#N/A</v>
      </c>
      <c r="JG98" s="169" t="e">
        <f t="shared" si="185"/>
        <v>#N/A</v>
      </c>
      <c r="JH98" s="169" t="e">
        <f t="shared" si="185"/>
        <v>#N/A</v>
      </c>
      <c r="JI98" s="169" t="e">
        <f t="shared" si="185"/>
        <v>#N/A</v>
      </c>
      <c r="JJ98" s="169" t="e">
        <f t="shared" si="185"/>
        <v>#N/A</v>
      </c>
      <c r="JK98" s="169" t="e">
        <f t="shared" si="185"/>
        <v>#N/A</v>
      </c>
      <c r="JL98" s="169" t="e">
        <f t="shared" si="185"/>
        <v>#N/A</v>
      </c>
      <c r="JM98" s="169" t="e">
        <f t="shared" si="185"/>
        <v>#N/A</v>
      </c>
      <c r="JN98" s="169" t="e">
        <f t="shared" si="185"/>
        <v>#N/A</v>
      </c>
      <c r="JO98" s="169" t="e">
        <f t="shared" si="185"/>
        <v>#N/A</v>
      </c>
      <c r="JP98" s="169" t="e">
        <f t="shared" si="185"/>
        <v>#N/A</v>
      </c>
      <c r="JQ98" s="169" t="e">
        <f t="shared" si="185"/>
        <v>#N/A</v>
      </c>
      <c r="JR98" s="169" t="e">
        <f t="shared" si="185"/>
        <v>#N/A</v>
      </c>
      <c r="JS98" s="169" t="e">
        <f t="shared" si="185"/>
        <v>#N/A</v>
      </c>
      <c r="JT98" s="169" t="e">
        <f t="shared" si="179"/>
        <v>#N/A</v>
      </c>
      <c r="JU98" s="169" t="e">
        <f t="shared" si="179"/>
        <v>#N/A</v>
      </c>
      <c r="JV98" s="169" t="e">
        <f t="shared" si="179"/>
        <v>#N/A</v>
      </c>
      <c r="JW98" s="169" t="e">
        <f t="shared" si="179"/>
        <v>#N/A</v>
      </c>
      <c r="JX98" s="169" t="e">
        <f t="shared" si="179"/>
        <v>#N/A</v>
      </c>
      <c r="JY98" s="169" t="e">
        <f t="shared" si="179"/>
        <v>#N/A</v>
      </c>
      <c r="JZ98" s="169" t="e">
        <f t="shared" si="179"/>
        <v>#N/A</v>
      </c>
      <c r="KA98" s="169" t="e">
        <f t="shared" si="179"/>
        <v>#N/A</v>
      </c>
      <c r="KB98" s="169" t="e">
        <f t="shared" si="179"/>
        <v>#N/A</v>
      </c>
      <c r="KC98" s="169" t="e">
        <f t="shared" si="179"/>
        <v>#N/A</v>
      </c>
      <c r="KD98" s="169" t="e">
        <f t="shared" si="179"/>
        <v>#N/A</v>
      </c>
      <c r="KE98" s="169" t="e">
        <f t="shared" si="179"/>
        <v>#N/A</v>
      </c>
      <c r="KF98" s="169" t="e">
        <f t="shared" si="179"/>
        <v>#N/A</v>
      </c>
      <c r="KG98" s="169" t="e">
        <f t="shared" si="179"/>
        <v>#N/A</v>
      </c>
      <c r="KH98" s="169" t="e">
        <f t="shared" si="179"/>
        <v>#N/A</v>
      </c>
      <c r="KI98" s="169" t="e">
        <f t="shared" si="179"/>
        <v>#N/A</v>
      </c>
      <c r="KJ98" s="169" t="e">
        <f t="shared" si="186"/>
        <v>#N/A</v>
      </c>
      <c r="KK98" s="169" t="e">
        <f t="shared" si="186"/>
        <v>#N/A</v>
      </c>
      <c r="KL98" s="169" t="e">
        <f t="shared" si="186"/>
        <v>#N/A</v>
      </c>
      <c r="KM98" s="169" t="e">
        <f t="shared" si="186"/>
        <v>#N/A</v>
      </c>
      <c r="KN98" s="169" t="e">
        <f t="shared" si="186"/>
        <v>#N/A</v>
      </c>
      <c r="KO98" s="169" t="e">
        <f t="shared" si="186"/>
        <v>#N/A</v>
      </c>
      <c r="KP98" s="169" t="e">
        <f t="shared" si="186"/>
        <v>#N/A</v>
      </c>
      <c r="KQ98" s="169" t="e">
        <f t="shared" si="186"/>
        <v>#N/A</v>
      </c>
      <c r="KR98" s="169" t="e">
        <f t="shared" si="186"/>
        <v>#N/A</v>
      </c>
      <c r="KS98" s="169" t="e">
        <f t="shared" si="186"/>
        <v>#N/A</v>
      </c>
      <c r="KT98" s="169" t="e">
        <f t="shared" si="186"/>
        <v>#N/A</v>
      </c>
      <c r="KU98" s="169" t="e">
        <f t="shared" si="186"/>
        <v>#N/A</v>
      </c>
      <c r="KV98" s="169" t="e">
        <f t="shared" si="186"/>
        <v>#N/A</v>
      </c>
      <c r="KW98" s="169" t="e">
        <f t="shared" si="186"/>
        <v>#N/A</v>
      </c>
      <c r="KX98" s="169" t="e">
        <f t="shared" si="186"/>
        <v>#N/A</v>
      </c>
      <c r="KY98" s="169" t="e">
        <f t="shared" si="186"/>
        <v>#N/A</v>
      </c>
      <c r="KZ98" s="169" t="e">
        <f t="shared" si="180"/>
        <v>#N/A</v>
      </c>
      <c r="LA98" s="169" t="e">
        <f t="shared" si="180"/>
        <v>#N/A</v>
      </c>
      <c r="LB98" s="169" t="e">
        <f t="shared" si="180"/>
        <v>#N/A</v>
      </c>
      <c r="LC98" s="169" t="e">
        <f t="shared" si="180"/>
        <v>#N/A</v>
      </c>
      <c r="LD98" s="169" t="e">
        <f t="shared" si="180"/>
        <v>#N/A</v>
      </c>
      <c r="LE98" s="169" t="e">
        <f t="shared" si="180"/>
        <v>#N/A</v>
      </c>
      <c r="LF98" s="169" t="e">
        <f t="shared" si="180"/>
        <v>#N/A</v>
      </c>
      <c r="LG98" s="169" t="e">
        <f t="shared" si="180"/>
        <v>#N/A</v>
      </c>
      <c r="LH98" s="169" t="e">
        <f t="shared" si="180"/>
        <v>#N/A</v>
      </c>
      <c r="LI98" s="169" t="e">
        <f t="shared" si="180"/>
        <v>#N/A</v>
      </c>
      <c r="LJ98" s="169" t="e">
        <f t="shared" si="180"/>
        <v>#N/A</v>
      </c>
      <c r="LK98" s="169" t="e">
        <f t="shared" si="180"/>
        <v>#N/A</v>
      </c>
      <c r="LL98" s="169" t="e">
        <f t="shared" si="180"/>
        <v>#N/A</v>
      </c>
      <c r="LM98" s="169" t="e">
        <f t="shared" si="180"/>
        <v>#N/A</v>
      </c>
      <c r="LN98" s="169" t="e">
        <f t="shared" si="180"/>
        <v>#N/A</v>
      </c>
      <c r="LO98" s="169" t="e">
        <f t="shared" si="187"/>
        <v>#N/A</v>
      </c>
      <c r="LP98" s="169" t="e">
        <f t="shared" si="187"/>
        <v>#N/A</v>
      </c>
      <c r="LQ98" s="169" t="e">
        <f t="shared" si="188"/>
        <v>#N/A</v>
      </c>
      <c r="LR98" s="169" t="e">
        <f t="shared" si="188"/>
        <v>#N/A</v>
      </c>
      <c r="LS98" s="169" t="e">
        <f t="shared" si="188"/>
        <v>#N/A</v>
      </c>
      <c r="LT98" s="169" t="e">
        <f t="shared" si="188"/>
        <v>#N/A</v>
      </c>
      <c r="LU98" s="169" t="e">
        <f t="shared" si="188"/>
        <v>#N/A</v>
      </c>
      <c r="LV98" s="169" t="e">
        <f t="shared" si="188"/>
        <v>#N/A</v>
      </c>
      <c r="LW98" s="169" t="e">
        <f t="shared" si="188"/>
        <v>#N/A</v>
      </c>
      <c r="LX98" s="169" t="e">
        <f t="shared" si="188"/>
        <v>#N/A</v>
      </c>
      <c r="LY98" s="169" t="e">
        <f t="shared" si="188"/>
        <v>#N/A</v>
      </c>
      <c r="LZ98" s="169" t="e">
        <f t="shared" si="188"/>
        <v>#N/A</v>
      </c>
      <c r="MA98" s="169" t="e">
        <f t="shared" si="188"/>
        <v>#N/A</v>
      </c>
      <c r="MB98" s="169" t="e">
        <f t="shared" si="188"/>
        <v>#N/A</v>
      </c>
      <c r="MC98" s="169" t="e">
        <f t="shared" si="188"/>
        <v>#N/A</v>
      </c>
      <c r="MD98" s="169" t="e">
        <f t="shared" si="188"/>
        <v>#N/A</v>
      </c>
      <c r="ME98" s="169" t="e">
        <f t="shared" si="188"/>
        <v>#N/A</v>
      </c>
      <c r="MF98" s="169" t="e">
        <f t="shared" si="181"/>
        <v>#N/A</v>
      </c>
      <c r="MG98" s="169" t="e">
        <f t="shared" si="181"/>
        <v>#N/A</v>
      </c>
      <c r="MH98" s="169" t="e">
        <f t="shared" si="181"/>
        <v>#N/A</v>
      </c>
      <c r="MI98" s="169" t="e">
        <f t="shared" si="181"/>
        <v>#N/A</v>
      </c>
      <c r="MJ98" s="169" t="e">
        <f t="shared" si="181"/>
        <v>#N/A</v>
      </c>
      <c r="MK98" s="169" t="e">
        <f t="shared" si="181"/>
        <v>#N/A</v>
      </c>
      <c r="ML98" s="169" t="e">
        <f t="shared" si="181"/>
        <v>#N/A</v>
      </c>
      <c r="MM98" s="169" t="e">
        <f t="shared" si="181"/>
        <v>#N/A</v>
      </c>
      <c r="MN98" s="169" t="e">
        <f t="shared" si="181"/>
        <v>#N/A</v>
      </c>
      <c r="MO98" s="169" t="e">
        <f t="shared" si="181"/>
        <v>#N/A</v>
      </c>
      <c r="MP98" s="169" t="e">
        <f t="shared" si="181"/>
        <v>#N/A</v>
      </c>
      <c r="MQ98" s="169" t="e">
        <f t="shared" si="181"/>
        <v>#N/A</v>
      </c>
      <c r="MR98" s="169" t="e">
        <f t="shared" si="181"/>
        <v>#N/A</v>
      </c>
      <c r="MS98" s="169" t="e">
        <f t="shared" si="181"/>
        <v>#N/A</v>
      </c>
      <c r="MT98" s="169" t="e">
        <f t="shared" si="181"/>
        <v>#N/A</v>
      </c>
      <c r="MU98" s="169" t="e">
        <f t="shared" si="181"/>
        <v>#N/A</v>
      </c>
      <c r="MV98" s="169" t="e">
        <f t="shared" si="189"/>
        <v>#N/A</v>
      </c>
      <c r="MW98" s="169" t="e">
        <f t="shared" si="189"/>
        <v>#N/A</v>
      </c>
      <c r="MX98" s="169" t="e">
        <f t="shared" si="189"/>
        <v>#N/A</v>
      </c>
      <c r="MY98" s="169" t="e">
        <f t="shared" si="189"/>
        <v>#N/A</v>
      </c>
      <c r="MZ98" s="169" t="e">
        <f t="shared" si="189"/>
        <v>#N/A</v>
      </c>
      <c r="NA98" s="169" t="e">
        <f t="shared" si="189"/>
        <v>#N/A</v>
      </c>
      <c r="NB98" s="169" t="e">
        <f t="shared" si="189"/>
        <v>#N/A</v>
      </c>
      <c r="NC98" s="169" t="e">
        <f t="shared" si="189"/>
        <v>#N/A</v>
      </c>
      <c r="ND98" s="169" t="e">
        <f t="shared" si="189"/>
        <v>#N/A</v>
      </c>
      <c r="NE98" s="169" t="e">
        <f t="shared" si="189"/>
        <v>#N/A</v>
      </c>
      <c r="NF98" s="169" t="e">
        <f t="shared" si="189"/>
        <v>#N/A</v>
      </c>
      <c r="NG98" s="169" t="e">
        <f t="shared" si="189"/>
        <v>#N/A</v>
      </c>
      <c r="NH98" s="169" t="e">
        <f t="shared" si="189"/>
        <v>#N/A</v>
      </c>
      <c r="NI98" s="169" t="e">
        <f t="shared" si="189"/>
        <v>#N/A</v>
      </c>
      <c r="NJ98" s="169" t="e">
        <f t="shared" si="189"/>
        <v>#N/A</v>
      </c>
      <c r="NK98" s="169" t="e">
        <f t="shared" si="189"/>
        <v>#N/A</v>
      </c>
      <c r="NL98" s="169" t="e">
        <f t="shared" si="182"/>
        <v>#N/A</v>
      </c>
      <c r="NM98" s="169" t="e">
        <f t="shared" si="182"/>
        <v>#N/A</v>
      </c>
      <c r="NN98" s="169" t="e">
        <f t="shared" si="182"/>
        <v>#N/A</v>
      </c>
      <c r="NO98" s="169" t="e">
        <f t="shared" si="182"/>
        <v>#N/A</v>
      </c>
      <c r="NP98" s="169" t="e">
        <f t="shared" si="182"/>
        <v>#N/A</v>
      </c>
      <c r="NQ98" s="169" t="e">
        <f t="shared" si="182"/>
        <v>#N/A</v>
      </c>
      <c r="NR98" s="169" t="e">
        <f t="shared" si="182"/>
        <v>#N/A</v>
      </c>
      <c r="NS98" s="169" t="e">
        <f t="shared" si="182"/>
        <v>#N/A</v>
      </c>
      <c r="NT98" s="169" t="e">
        <f t="shared" si="182"/>
        <v>#N/A</v>
      </c>
      <c r="NU98" s="169" t="e">
        <f t="shared" si="182"/>
        <v>#N/A</v>
      </c>
      <c r="NV98" s="169" t="e">
        <f t="shared" si="182"/>
        <v>#N/A</v>
      </c>
      <c r="NW98" s="169" t="e">
        <f t="shared" si="182"/>
        <v>#N/A</v>
      </c>
      <c r="NX98" s="169" t="e">
        <f t="shared" si="182"/>
        <v>#N/A</v>
      </c>
      <c r="NY98" s="169" t="e">
        <f t="shared" si="182"/>
        <v>#N/A</v>
      </c>
      <c r="NZ98" s="169" t="e">
        <f t="shared" si="182"/>
        <v>#N/A</v>
      </c>
      <c r="OA98" s="169" t="e">
        <f t="shared" si="190"/>
        <v>#N/A</v>
      </c>
      <c r="OB98" s="169" t="e">
        <f t="shared" si="190"/>
        <v>#N/A</v>
      </c>
      <c r="OC98" s="169" t="e">
        <f t="shared" si="191"/>
        <v>#N/A</v>
      </c>
      <c r="OD98" s="169" t="e">
        <f t="shared" si="191"/>
        <v>#N/A</v>
      </c>
      <c r="OE98" s="169" t="e">
        <f t="shared" si="191"/>
        <v>#N/A</v>
      </c>
      <c r="OF98" s="169" t="e">
        <f t="shared" si="191"/>
        <v>#N/A</v>
      </c>
      <c r="OG98" s="169" t="e">
        <f t="shared" si="191"/>
        <v>#N/A</v>
      </c>
      <c r="OH98" s="169" t="e">
        <f t="shared" si="191"/>
        <v>#N/A</v>
      </c>
      <c r="OI98" s="169" t="e">
        <f t="shared" si="191"/>
        <v>#N/A</v>
      </c>
      <c r="OJ98" s="169" t="e">
        <f t="shared" si="191"/>
        <v>#N/A</v>
      </c>
      <c r="OK98" s="169" t="e">
        <f t="shared" si="191"/>
        <v>#N/A</v>
      </c>
      <c r="OL98" s="169" t="e">
        <f t="shared" si="191"/>
        <v>#N/A</v>
      </c>
      <c r="OM98" s="169" t="e">
        <f t="shared" si="191"/>
        <v>#N/A</v>
      </c>
      <c r="ON98" s="169" t="e">
        <f t="shared" si="191"/>
        <v>#N/A</v>
      </c>
      <c r="OO98" s="169" t="e">
        <f t="shared" si="191"/>
        <v>#N/A</v>
      </c>
      <c r="OP98" s="169" t="e">
        <f t="shared" si="191"/>
        <v>#N/A</v>
      </c>
      <c r="OQ98" s="169" t="e">
        <f t="shared" si="191"/>
        <v>#N/A</v>
      </c>
      <c r="OR98" s="169" t="e">
        <f t="shared" si="183"/>
        <v>#N/A</v>
      </c>
      <c r="OS98" s="169" t="e">
        <f t="shared" si="183"/>
        <v>#N/A</v>
      </c>
      <c r="OT98" s="169" t="e">
        <f t="shared" si="183"/>
        <v>#N/A</v>
      </c>
      <c r="OU98" s="169" t="e">
        <f t="shared" si="183"/>
        <v>#N/A</v>
      </c>
      <c r="OV98" s="169" t="e">
        <f t="shared" si="183"/>
        <v>#N/A</v>
      </c>
      <c r="OW98" s="169" t="e">
        <f t="shared" si="183"/>
        <v>#N/A</v>
      </c>
      <c r="OX98" s="169" t="e">
        <f t="shared" si="183"/>
        <v>#N/A</v>
      </c>
      <c r="OY98" s="169" t="e">
        <f t="shared" si="183"/>
        <v>#N/A</v>
      </c>
      <c r="OZ98" s="169" t="e">
        <f t="shared" si="183"/>
        <v>#N/A</v>
      </c>
      <c r="PA98" s="169" t="e">
        <f t="shared" si="183"/>
        <v>#N/A</v>
      </c>
      <c r="PB98" s="169" t="e">
        <f t="shared" si="183"/>
        <v>#N/A</v>
      </c>
      <c r="PC98" s="169" t="e">
        <f t="shared" si="183"/>
        <v>#N/A</v>
      </c>
      <c r="PD98" s="169" t="e">
        <f t="shared" si="183"/>
        <v>#N/A</v>
      </c>
      <c r="PE98" s="169" t="e">
        <f t="shared" si="183"/>
        <v>#N/A</v>
      </c>
      <c r="PF98" s="169" t="e">
        <f t="shared" si="183"/>
        <v>#N/A</v>
      </c>
      <c r="PG98" s="169" t="e">
        <f t="shared" si="183"/>
        <v>#N/A</v>
      </c>
      <c r="PH98" s="169" t="e">
        <f t="shared" si="192"/>
        <v>#N/A</v>
      </c>
      <c r="PI98" s="169" t="e">
        <f t="shared" si="192"/>
        <v>#N/A</v>
      </c>
      <c r="PJ98" s="169" t="e">
        <f t="shared" si="192"/>
        <v>#N/A</v>
      </c>
      <c r="PK98" s="169" t="e">
        <f t="shared" si="192"/>
        <v>#N/A</v>
      </c>
      <c r="PL98" s="169" t="e">
        <f t="shared" si="192"/>
        <v>#N/A</v>
      </c>
      <c r="PM98" s="169" t="e">
        <f t="shared" si="192"/>
        <v>#N/A</v>
      </c>
      <c r="PN98" s="169" t="e">
        <f t="shared" si="192"/>
        <v>#N/A</v>
      </c>
      <c r="PO98" s="169" t="e">
        <f t="shared" si="192"/>
        <v>#N/A</v>
      </c>
    </row>
    <row r="99" spans="1:431" hidden="1" x14ac:dyDescent="0.75">
      <c r="A99" s="390"/>
      <c r="B99" s="396" t="str">
        <f>IF($R99="","",ROUND(_xlfn.NORM.INV(ABS(VLOOKUP($T$1,VLookups!$A$43:$B$44,2,FALSE)-B$2),$N99,$R99),0))</f>
        <v/>
      </c>
      <c r="C99" s="403" t="str">
        <f>IF(OR(D98="",B99=""),"",WORKDAY(C98,B98,$B$109:$B$148))</f>
        <v/>
      </c>
      <c r="D99" s="404" t="str">
        <f>IFERROR(IF(B99="","",WORKDAY(C99,B99-1,$B$109:$B$148)),"")</f>
        <v/>
      </c>
      <c r="E99" s="109"/>
      <c r="F99" s="117"/>
      <c r="G99" s="122" t="str">
        <f t="shared" si="157"/>
        <v/>
      </c>
      <c r="H99" s="95"/>
      <c r="I99" s="122" t="str">
        <f t="shared" si="158"/>
        <v/>
      </c>
      <c r="J99" s="117"/>
      <c r="K99" s="110"/>
      <c r="L99" s="124" t="str">
        <f t="shared" si="145"/>
        <v/>
      </c>
      <c r="M99" s="124" t="str">
        <f t="shared" si="146"/>
        <v/>
      </c>
      <c r="N99" s="73" t="str">
        <f t="shared" si="159"/>
        <v/>
      </c>
      <c r="O99" s="23"/>
      <c r="P99" s="57"/>
      <c r="Q99" s="280"/>
      <c r="R99" s="74" t="str">
        <f>IF(AND(G99&gt;0,H99&gt;0,I99&gt;0),IF(ISBLANK(Q99),IF(ISBLANK(O99),"",(I99-G99)*VLOOKUP(O99,VLookups!$A$4:$B$13,2,FALSE)),Q99),"")</f>
        <v/>
      </c>
      <c r="S99" s="75" t="str">
        <f t="shared" si="147"/>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0"/>
        <v/>
      </c>
      <c r="AD99" s="49" t="str">
        <f t="shared" si="202"/>
        <v/>
      </c>
      <c r="AE99" s="49" t="str">
        <f t="shared" si="202"/>
        <v/>
      </c>
      <c r="AF99" s="49" t="str">
        <f t="shared" si="202"/>
        <v/>
      </c>
      <c r="AG99" s="49" t="str">
        <f t="shared" si="202"/>
        <v/>
      </c>
      <c r="AH99" s="49" t="str">
        <f t="shared" si="202"/>
        <v/>
      </c>
      <c r="AI99" s="49" t="str">
        <f t="shared" si="202"/>
        <v/>
      </c>
      <c r="AJ99" s="49" t="str">
        <f t="shared" si="202"/>
        <v/>
      </c>
      <c r="AK99" s="49" t="str">
        <f t="shared" si="202"/>
        <v/>
      </c>
      <c r="AL99" s="49" t="str">
        <f t="shared" si="202"/>
        <v/>
      </c>
      <c r="AM99" s="49" t="str">
        <f t="shared" si="202"/>
        <v/>
      </c>
      <c r="AN99" s="49" t="str">
        <f t="shared" si="202"/>
        <v/>
      </c>
      <c r="AO99" s="49" t="str">
        <f t="shared" si="202"/>
        <v/>
      </c>
      <c r="AP99" s="49" t="str">
        <f t="shared" si="202"/>
        <v/>
      </c>
      <c r="AQ99" s="49" t="str">
        <f t="shared" si="202"/>
        <v/>
      </c>
      <c r="AR99" s="49" t="str">
        <f t="shared" si="202"/>
        <v/>
      </c>
      <c r="AS99" s="49" t="str">
        <f t="shared" si="202"/>
        <v/>
      </c>
      <c r="AT99" s="49" t="str">
        <f t="shared" si="197"/>
        <v/>
      </c>
      <c r="AU99" s="49" t="str">
        <f t="shared" si="197"/>
        <v/>
      </c>
      <c r="AV99" s="49" t="str">
        <f t="shared" si="197"/>
        <v/>
      </c>
      <c r="AW99" s="49" t="str">
        <f t="shared" si="197"/>
        <v/>
      </c>
      <c r="AX99" s="49" t="str">
        <f t="shared" si="197"/>
        <v/>
      </c>
      <c r="AY99" s="49" t="str">
        <f t="shared" si="197"/>
        <v/>
      </c>
      <c r="AZ99" s="49" t="str">
        <f t="shared" si="197"/>
        <v/>
      </c>
      <c r="BA99" s="49" t="str">
        <f t="shared" si="197"/>
        <v/>
      </c>
      <c r="BB99" s="49" t="str">
        <f t="shared" si="197"/>
        <v/>
      </c>
      <c r="BC99" s="49" t="str">
        <f t="shared" si="197"/>
        <v/>
      </c>
      <c r="BD99" s="49" t="str">
        <f t="shared" si="197"/>
        <v/>
      </c>
      <c r="BE99" s="49" t="str">
        <f t="shared" si="197"/>
        <v/>
      </c>
      <c r="BF99" s="49" t="str">
        <f t="shared" si="197"/>
        <v/>
      </c>
      <c r="BG99" s="49" t="str">
        <f t="shared" si="197"/>
        <v/>
      </c>
      <c r="BH99" s="49" t="str">
        <f t="shared" si="197"/>
        <v/>
      </c>
      <c r="BI99" s="49" t="str">
        <f t="shared" si="198"/>
        <v/>
      </c>
      <c r="BJ99" s="49" t="str">
        <f t="shared" si="198"/>
        <v/>
      </c>
      <c r="BK99" s="49" t="str">
        <f t="shared" si="198"/>
        <v/>
      </c>
      <c r="BL99" s="49" t="str">
        <f t="shared" si="198"/>
        <v/>
      </c>
      <c r="BM99" s="49" t="str">
        <f t="shared" si="198"/>
        <v/>
      </c>
      <c r="BN99" s="49" t="str">
        <f t="shared" si="198"/>
        <v/>
      </c>
      <c r="BO99" s="49" t="str">
        <f t="shared" si="198"/>
        <v/>
      </c>
      <c r="BP99" s="49" t="str">
        <f t="shared" si="198"/>
        <v/>
      </c>
      <c r="BQ99" s="49" t="str">
        <f t="shared" si="198"/>
        <v/>
      </c>
      <c r="BR99" s="49" t="str">
        <f t="shared" si="198"/>
        <v/>
      </c>
      <c r="BS99" s="49" t="str">
        <f t="shared" si="198"/>
        <v/>
      </c>
      <c r="BT99" s="49" t="str">
        <f t="shared" si="198"/>
        <v/>
      </c>
      <c r="BU99" s="49" t="str">
        <f t="shared" si="198"/>
        <v/>
      </c>
      <c r="BV99" s="49" t="str">
        <f t="shared" si="198"/>
        <v/>
      </c>
      <c r="BW99" s="49" t="str">
        <f t="shared" si="198"/>
        <v/>
      </c>
      <c r="BX99" s="49" t="str">
        <f t="shared" si="198"/>
        <v/>
      </c>
      <c r="BY99" s="49" t="str">
        <f t="shared" si="193"/>
        <v/>
      </c>
      <c r="BZ99" s="49" t="str">
        <f t="shared" si="193"/>
        <v/>
      </c>
      <c r="CA99" s="49" t="str">
        <f t="shared" si="193"/>
        <v/>
      </c>
      <c r="CB99" s="49" t="str">
        <f t="shared" si="193"/>
        <v/>
      </c>
      <c r="CC99" s="49" t="str">
        <f t="shared" si="193"/>
        <v/>
      </c>
      <c r="CD99" s="49" t="str">
        <f t="shared" si="193"/>
        <v/>
      </c>
      <c r="CE99" s="49" t="str">
        <f t="shared" si="193"/>
        <v/>
      </c>
      <c r="CF99" s="49" t="str">
        <f t="shared" si="193"/>
        <v/>
      </c>
      <c r="CG99" s="49" t="str">
        <f t="shared" si="193"/>
        <v/>
      </c>
      <c r="CH99" s="49" t="str">
        <f t="shared" si="193"/>
        <v/>
      </c>
      <c r="CI99" s="49" t="str">
        <f t="shared" si="193"/>
        <v/>
      </c>
      <c r="CJ99" s="49" t="str">
        <f t="shared" si="193"/>
        <v/>
      </c>
      <c r="CK99" s="49" t="str">
        <f t="shared" si="193"/>
        <v/>
      </c>
      <c r="CL99" s="49" t="str">
        <f t="shared" si="193"/>
        <v/>
      </c>
      <c r="CM99" s="49" t="str">
        <f t="shared" si="193"/>
        <v/>
      </c>
      <c r="CN99" s="49" t="str">
        <f t="shared" si="199"/>
        <v/>
      </c>
      <c r="CO99" s="49" t="str">
        <f t="shared" si="199"/>
        <v/>
      </c>
      <c r="CP99" s="49" t="str">
        <f t="shared" si="199"/>
        <v/>
      </c>
      <c r="CQ99" s="49" t="str">
        <f t="shared" si="199"/>
        <v/>
      </c>
      <c r="CR99" s="49" t="str">
        <f t="shared" si="199"/>
        <v/>
      </c>
      <c r="CS99" s="49" t="str">
        <f t="shared" si="199"/>
        <v/>
      </c>
      <c r="CT99" s="49" t="str">
        <f t="shared" si="199"/>
        <v/>
      </c>
      <c r="CU99" s="49" t="str">
        <f t="shared" si="199"/>
        <v/>
      </c>
      <c r="CV99" s="49" t="str">
        <f t="shared" si="199"/>
        <v/>
      </c>
      <c r="CW99" s="49" t="str">
        <f t="shared" si="199"/>
        <v/>
      </c>
      <c r="CX99" s="49" t="str">
        <f t="shared" si="199"/>
        <v/>
      </c>
      <c r="CY99" s="49" t="str">
        <f t="shared" si="199"/>
        <v/>
      </c>
      <c r="CZ99" s="49" t="str">
        <f t="shared" si="199"/>
        <v/>
      </c>
      <c r="DA99" s="49" t="str">
        <f t="shared" si="199"/>
        <v/>
      </c>
      <c r="DB99" s="49" t="str">
        <f t="shared" si="199"/>
        <v/>
      </c>
      <c r="DC99" s="49" t="str">
        <f t="shared" si="199"/>
        <v/>
      </c>
      <c r="DD99" s="49" t="str">
        <f t="shared" si="194"/>
        <v/>
      </c>
      <c r="DE99" s="49" t="str">
        <f t="shared" si="194"/>
        <v/>
      </c>
      <c r="DF99" s="49" t="str">
        <f t="shared" si="194"/>
        <v/>
      </c>
      <c r="DG99" s="49" t="str">
        <f t="shared" si="194"/>
        <v/>
      </c>
      <c r="DH99" s="49" t="str">
        <f t="shared" si="194"/>
        <v/>
      </c>
      <c r="DI99" s="49" t="str">
        <f t="shared" si="194"/>
        <v/>
      </c>
      <c r="DJ99" s="49" t="str">
        <f t="shared" si="194"/>
        <v/>
      </c>
      <c r="DK99" s="49" t="str">
        <f t="shared" si="194"/>
        <v/>
      </c>
      <c r="DL99" s="49" t="str">
        <f t="shared" si="194"/>
        <v/>
      </c>
      <c r="DM99" s="49" t="str">
        <f t="shared" si="194"/>
        <v/>
      </c>
      <c r="DN99" s="49" t="str">
        <f t="shared" si="194"/>
        <v/>
      </c>
      <c r="DO99" s="49" t="str">
        <f t="shared" si="194"/>
        <v/>
      </c>
      <c r="DP99" s="49" t="str">
        <f t="shared" si="194"/>
        <v/>
      </c>
      <c r="DQ99" s="49" t="str">
        <f t="shared" si="194"/>
        <v/>
      </c>
      <c r="DR99" s="49" t="str">
        <f t="shared" si="194"/>
        <v/>
      </c>
      <c r="DS99" s="49" t="str">
        <f t="shared" si="200"/>
        <v/>
      </c>
      <c r="DT99" s="49" t="str">
        <f t="shared" si="200"/>
        <v/>
      </c>
      <c r="DU99" s="49" t="str">
        <f t="shared" si="200"/>
        <v/>
      </c>
      <c r="DV99" s="49" t="str">
        <f t="shared" si="200"/>
        <v/>
      </c>
      <c r="DW99" s="49" t="str">
        <f t="shared" si="200"/>
        <v/>
      </c>
      <c r="DX99" s="49" t="str">
        <f t="shared" si="200"/>
        <v/>
      </c>
      <c r="DY99" s="49" t="str">
        <f t="shared" si="200"/>
        <v/>
      </c>
      <c r="DZ99" s="183" t="str">
        <f t="shared" si="161"/>
        <v/>
      </c>
      <c r="EA99" s="49" t="str">
        <f t="shared" si="195"/>
        <v/>
      </c>
      <c r="EB99" s="49" t="str">
        <f t="shared" si="195"/>
        <v/>
      </c>
      <c r="EC99" s="49" t="str">
        <f t="shared" si="195"/>
        <v/>
      </c>
      <c r="ED99" s="49" t="str">
        <f t="shared" si="195"/>
        <v/>
      </c>
      <c r="EE99" s="49" t="str">
        <f t="shared" si="195"/>
        <v/>
      </c>
      <c r="EF99" s="49" t="str">
        <f t="shared" si="195"/>
        <v/>
      </c>
      <c r="EG99" s="49" t="str">
        <f t="shared" si="195"/>
        <v/>
      </c>
      <c r="EH99" s="49" t="str">
        <f t="shared" si="195"/>
        <v/>
      </c>
      <c r="EI99" s="49" t="str">
        <f t="shared" si="195"/>
        <v/>
      </c>
      <c r="EJ99" s="49" t="str">
        <f t="shared" si="195"/>
        <v/>
      </c>
      <c r="EK99" s="49" t="str">
        <f t="shared" si="195"/>
        <v/>
      </c>
      <c r="EL99" s="49" t="str">
        <f t="shared" si="195"/>
        <v/>
      </c>
      <c r="EM99" s="49" t="str">
        <f t="shared" si="195"/>
        <v/>
      </c>
      <c r="EN99" s="49" t="str">
        <f t="shared" si="195"/>
        <v/>
      </c>
      <c r="EO99" s="49" t="str">
        <f t="shared" si="195"/>
        <v/>
      </c>
      <c r="EP99" s="49" t="str">
        <f t="shared" si="162"/>
        <v/>
      </c>
      <c r="EQ99" s="49" t="str">
        <f t="shared" si="162"/>
        <v/>
      </c>
      <c r="ER99" s="49" t="str">
        <f t="shared" si="162"/>
        <v/>
      </c>
      <c r="ES99" s="49" t="str">
        <f t="shared" si="162"/>
        <v/>
      </c>
      <c r="ET99" s="49" t="str">
        <f t="shared" si="162"/>
        <v/>
      </c>
      <c r="EU99" s="49" t="str">
        <f t="shared" si="162"/>
        <v/>
      </c>
      <c r="EV99" s="49" t="str">
        <f t="shared" si="162"/>
        <v/>
      </c>
      <c r="EW99" s="49" t="str">
        <f t="shared" si="162"/>
        <v/>
      </c>
      <c r="EX99" s="49" t="str">
        <f t="shared" si="162"/>
        <v/>
      </c>
      <c r="EY99" s="49" t="str">
        <f t="shared" si="162"/>
        <v/>
      </c>
      <c r="EZ99" s="49" t="str">
        <f t="shared" si="162"/>
        <v/>
      </c>
      <c r="FA99" s="49" t="str">
        <f t="shared" si="162"/>
        <v/>
      </c>
      <c r="FB99" s="49" t="str">
        <f t="shared" si="162"/>
        <v/>
      </c>
      <c r="FC99" s="49" t="str">
        <f t="shared" si="162"/>
        <v/>
      </c>
      <c r="FD99" s="49" t="str">
        <f t="shared" si="162"/>
        <v/>
      </c>
      <c r="FE99" s="49" t="str">
        <f t="shared" si="162"/>
        <v/>
      </c>
      <c r="FF99" s="49" t="str">
        <f t="shared" si="205"/>
        <v/>
      </c>
      <c r="FG99" s="49" t="str">
        <f t="shared" si="205"/>
        <v/>
      </c>
      <c r="FH99" s="49" t="str">
        <f t="shared" si="205"/>
        <v/>
      </c>
      <c r="FI99" s="49" t="str">
        <f t="shared" si="203"/>
        <v/>
      </c>
      <c r="FJ99" s="49" t="str">
        <f t="shared" si="201"/>
        <v/>
      </c>
      <c r="FK99" s="49" t="str">
        <f t="shared" si="201"/>
        <v/>
      </c>
      <c r="FL99" s="49" t="str">
        <f t="shared" si="201"/>
        <v/>
      </c>
      <c r="FM99" s="49" t="str">
        <f t="shared" si="201"/>
        <v/>
      </c>
      <c r="FN99" s="49" t="str">
        <f t="shared" si="201"/>
        <v/>
      </c>
      <c r="FO99" s="49" t="str">
        <f t="shared" si="201"/>
        <v/>
      </c>
      <c r="FP99" s="49" t="str">
        <f t="shared" si="196"/>
        <v/>
      </c>
      <c r="FQ99" s="49" t="str">
        <f t="shared" si="196"/>
        <v/>
      </c>
      <c r="FR99" s="49" t="str">
        <f t="shared" si="196"/>
        <v/>
      </c>
      <c r="FS99" s="49" t="str">
        <f t="shared" si="196"/>
        <v/>
      </c>
      <c r="FT99" s="49" t="str">
        <f t="shared" si="196"/>
        <v/>
      </c>
      <c r="FU99" s="49" t="str">
        <f t="shared" si="172"/>
        <v/>
      </c>
      <c r="FV99" s="49" t="str">
        <f t="shared" si="172"/>
        <v/>
      </c>
      <c r="FW99" s="49" t="str">
        <f t="shared" si="172"/>
        <v/>
      </c>
      <c r="FX99" s="49" t="str">
        <f t="shared" si="172"/>
        <v/>
      </c>
      <c r="FY99" s="49" t="str">
        <f t="shared" si="172"/>
        <v/>
      </c>
      <c r="FZ99" s="49" t="str">
        <f t="shared" si="172"/>
        <v/>
      </c>
      <c r="GA99" s="49" t="str">
        <f t="shared" si="172"/>
        <v/>
      </c>
      <c r="GB99" s="49" t="str">
        <f t="shared" si="172"/>
        <v/>
      </c>
      <c r="GC99" s="49" t="str">
        <f t="shared" si="172"/>
        <v/>
      </c>
      <c r="GD99" s="49" t="str">
        <f t="shared" si="172"/>
        <v/>
      </c>
      <c r="GE99" s="49" t="str">
        <f t="shared" si="172"/>
        <v/>
      </c>
      <c r="GF99" s="49" t="str">
        <f t="shared" si="172"/>
        <v/>
      </c>
      <c r="GG99" s="49" t="str">
        <f t="shared" si="172"/>
        <v/>
      </c>
      <c r="GH99" s="49" t="str">
        <f t="shared" si="172"/>
        <v/>
      </c>
      <c r="GI99" s="49" t="str">
        <f t="shared" si="172"/>
        <v/>
      </c>
      <c r="GJ99" s="49" t="str">
        <f t="shared" si="172"/>
        <v/>
      </c>
      <c r="GK99" s="49" t="str">
        <f t="shared" si="204"/>
        <v/>
      </c>
      <c r="GL99" s="49" t="str">
        <f t="shared" si="184"/>
        <v/>
      </c>
      <c r="GM99" s="49" t="str">
        <f t="shared" si="184"/>
        <v/>
      </c>
      <c r="GN99" s="49" t="str">
        <f t="shared" si="176"/>
        <v/>
      </c>
      <c r="GO99" s="49" t="str">
        <f t="shared" si="176"/>
        <v/>
      </c>
      <c r="GP99" s="49" t="str">
        <f t="shared" si="176"/>
        <v/>
      </c>
      <c r="GQ99" s="49" t="str">
        <f t="shared" si="176"/>
        <v/>
      </c>
      <c r="GR99" s="49" t="str">
        <f t="shared" si="176"/>
        <v/>
      </c>
      <c r="GS99" s="49" t="str">
        <f t="shared" si="176"/>
        <v/>
      </c>
      <c r="GT99" s="49" t="str">
        <f t="shared" si="176"/>
        <v/>
      </c>
      <c r="GU99" s="49" t="str">
        <f t="shared" si="176"/>
        <v/>
      </c>
      <c r="GV99" s="49" t="str">
        <f t="shared" si="176"/>
        <v/>
      </c>
      <c r="GW99" s="49" t="str">
        <f t="shared" si="176"/>
        <v/>
      </c>
      <c r="GX99" s="49" t="str">
        <f t="shared" ref="GX99:HC103" si="207">IF(ISNONTEXT($AC99),GW99+$AC99,"")</f>
        <v/>
      </c>
      <c r="GY99" s="49" t="str">
        <f t="shared" si="207"/>
        <v/>
      </c>
      <c r="GZ99" s="49" t="str">
        <f t="shared" si="207"/>
        <v/>
      </c>
      <c r="HA99" s="49" t="str">
        <f t="shared" si="207"/>
        <v/>
      </c>
      <c r="HB99" s="49" t="str">
        <f t="shared" si="207"/>
        <v/>
      </c>
      <c r="HC99" s="49" t="str">
        <f t="shared" si="207"/>
        <v/>
      </c>
      <c r="HD99" s="49" t="str">
        <f t="shared" si="177"/>
        <v/>
      </c>
      <c r="HE99" s="49" t="str">
        <f t="shared" si="177"/>
        <v/>
      </c>
      <c r="HF99" s="49" t="str">
        <f t="shared" si="177"/>
        <v/>
      </c>
      <c r="HG99" s="49" t="str">
        <f t="shared" si="177"/>
        <v/>
      </c>
      <c r="HH99" s="49" t="str">
        <f t="shared" si="177"/>
        <v/>
      </c>
      <c r="HI99" s="49" t="str">
        <f t="shared" si="137"/>
        <v/>
      </c>
      <c r="HJ99" s="49" t="str">
        <f t="shared" si="137"/>
        <v/>
      </c>
      <c r="HK99" s="49" t="str">
        <f t="shared" si="137"/>
        <v/>
      </c>
      <c r="HL99" s="49" t="str">
        <f t="shared" si="137"/>
        <v/>
      </c>
      <c r="HM99" s="49" t="str">
        <f t="shared" si="107"/>
        <v/>
      </c>
      <c r="HN99" s="49" t="str">
        <f t="shared" si="107"/>
        <v/>
      </c>
      <c r="HO99" s="49" t="str">
        <f t="shared" si="107"/>
        <v/>
      </c>
      <c r="HP99" s="49" t="str">
        <f t="shared" si="107"/>
        <v/>
      </c>
      <c r="HQ99" s="49" t="str">
        <f t="shared" si="107"/>
        <v/>
      </c>
      <c r="HR99" s="49" t="str">
        <f t="shared" si="107"/>
        <v/>
      </c>
      <c r="HS99" s="49" t="str">
        <f t="shared" si="107"/>
        <v/>
      </c>
      <c r="HT99" s="49" t="str">
        <f t="shared" si="107"/>
        <v/>
      </c>
      <c r="HU99" s="49" t="str">
        <f t="shared" si="107"/>
        <v/>
      </c>
      <c r="HV99" s="49" t="str">
        <f t="shared" si="138"/>
        <v/>
      </c>
      <c r="HW99" s="169" t="e">
        <f t="shared" si="175"/>
        <v>#N/A</v>
      </c>
      <c r="HX99" s="169" t="e">
        <f t="shared" si="175"/>
        <v>#N/A</v>
      </c>
      <c r="HY99" s="169" t="e">
        <f t="shared" si="175"/>
        <v>#N/A</v>
      </c>
      <c r="HZ99" s="169" t="e">
        <f t="shared" si="175"/>
        <v>#N/A</v>
      </c>
      <c r="IA99" s="169" t="e">
        <f t="shared" si="206"/>
        <v>#N/A</v>
      </c>
      <c r="IB99" s="169" t="e">
        <f t="shared" si="206"/>
        <v>#N/A</v>
      </c>
      <c r="IC99" s="169" t="e">
        <f t="shared" si="206"/>
        <v>#N/A</v>
      </c>
      <c r="ID99" s="169" t="e">
        <f t="shared" si="206"/>
        <v>#N/A</v>
      </c>
      <c r="IE99" s="169" t="e">
        <f t="shared" si="206"/>
        <v>#N/A</v>
      </c>
      <c r="IF99" s="169" t="e">
        <f t="shared" si="206"/>
        <v>#N/A</v>
      </c>
      <c r="IG99" s="169" t="e">
        <f t="shared" si="206"/>
        <v>#N/A</v>
      </c>
      <c r="IH99" s="169" t="e">
        <f t="shared" si="206"/>
        <v>#N/A</v>
      </c>
      <c r="II99" s="169" t="e">
        <f t="shared" si="206"/>
        <v>#N/A</v>
      </c>
      <c r="IJ99" s="169" t="e">
        <f t="shared" si="206"/>
        <v>#N/A</v>
      </c>
      <c r="IK99" s="169" t="e">
        <f t="shared" si="206"/>
        <v>#N/A</v>
      </c>
      <c r="IL99" s="169" t="e">
        <f t="shared" si="206"/>
        <v>#N/A</v>
      </c>
      <c r="IM99" s="169" t="e">
        <f t="shared" si="206"/>
        <v>#N/A</v>
      </c>
      <c r="IN99" s="169" t="e">
        <f t="shared" si="206"/>
        <v>#N/A</v>
      </c>
      <c r="IO99" s="169" t="e">
        <f t="shared" si="206"/>
        <v>#N/A</v>
      </c>
      <c r="IP99" s="169" t="e">
        <f t="shared" si="206"/>
        <v>#N/A</v>
      </c>
      <c r="IQ99" s="169" t="e">
        <f t="shared" ref="IP99:JE104" si="208">IF(ISNONTEXT($R99),_xlfn.NORM.DIST(AX99,$N99,$R99,FALSE),NA())</f>
        <v>#N/A</v>
      </c>
      <c r="IR99" s="169" t="e">
        <f t="shared" si="208"/>
        <v>#N/A</v>
      </c>
      <c r="IS99" s="169" t="e">
        <f t="shared" si="208"/>
        <v>#N/A</v>
      </c>
      <c r="IT99" s="169" t="e">
        <f t="shared" si="208"/>
        <v>#N/A</v>
      </c>
      <c r="IU99" s="169" t="e">
        <f t="shared" si="208"/>
        <v>#N/A</v>
      </c>
      <c r="IV99" s="169" t="e">
        <f t="shared" si="208"/>
        <v>#N/A</v>
      </c>
      <c r="IW99" s="169" t="e">
        <f t="shared" si="208"/>
        <v>#N/A</v>
      </c>
      <c r="IX99" s="169" t="e">
        <f t="shared" si="208"/>
        <v>#N/A</v>
      </c>
      <c r="IY99" s="169" t="e">
        <f t="shared" si="208"/>
        <v>#N/A</v>
      </c>
      <c r="IZ99" s="169" t="e">
        <f t="shared" si="208"/>
        <v>#N/A</v>
      </c>
      <c r="JA99" s="169" t="e">
        <f t="shared" si="208"/>
        <v>#N/A</v>
      </c>
      <c r="JB99" s="169" t="e">
        <f t="shared" si="208"/>
        <v>#N/A</v>
      </c>
      <c r="JC99" s="169" t="e">
        <f t="shared" si="208"/>
        <v>#N/A</v>
      </c>
      <c r="JD99" s="169" t="e">
        <f t="shared" si="208"/>
        <v>#N/A</v>
      </c>
      <c r="JE99" s="169" t="e">
        <f t="shared" si="185"/>
        <v>#N/A</v>
      </c>
      <c r="JF99" s="169" t="e">
        <f t="shared" si="185"/>
        <v>#N/A</v>
      </c>
      <c r="JG99" s="169" t="e">
        <f t="shared" si="185"/>
        <v>#N/A</v>
      </c>
      <c r="JH99" s="169" t="e">
        <f t="shared" si="185"/>
        <v>#N/A</v>
      </c>
      <c r="JI99" s="169" t="e">
        <f t="shared" si="185"/>
        <v>#N/A</v>
      </c>
      <c r="JJ99" s="169" t="e">
        <f t="shared" si="185"/>
        <v>#N/A</v>
      </c>
      <c r="JK99" s="169" t="e">
        <f t="shared" si="185"/>
        <v>#N/A</v>
      </c>
      <c r="JL99" s="169" t="e">
        <f t="shared" si="185"/>
        <v>#N/A</v>
      </c>
      <c r="JM99" s="169" t="e">
        <f t="shared" si="185"/>
        <v>#N/A</v>
      </c>
      <c r="JN99" s="169" t="e">
        <f t="shared" si="185"/>
        <v>#N/A</v>
      </c>
      <c r="JO99" s="169" t="e">
        <f t="shared" si="185"/>
        <v>#N/A</v>
      </c>
      <c r="JP99" s="169" t="e">
        <f t="shared" si="185"/>
        <v>#N/A</v>
      </c>
      <c r="JQ99" s="169" t="e">
        <f t="shared" si="185"/>
        <v>#N/A</v>
      </c>
      <c r="JR99" s="169" t="e">
        <f t="shared" si="185"/>
        <v>#N/A</v>
      </c>
      <c r="JS99" s="169" t="e">
        <f t="shared" si="185"/>
        <v>#N/A</v>
      </c>
      <c r="JT99" s="169" t="e">
        <f t="shared" si="185"/>
        <v>#N/A</v>
      </c>
      <c r="JU99" s="169" t="e">
        <f t="shared" ref="JT99:KI104" si="209">IF(ISNONTEXT($R99),_xlfn.NORM.DIST(CB99,$N99,$R99,FALSE),NA())</f>
        <v>#N/A</v>
      </c>
      <c r="JV99" s="169" t="e">
        <f t="shared" si="209"/>
        <v>#N/A</v>
      </c>
      <c r="JW99" s="169" t="e">
        <f t="shared" si="209"/>
        <v>#N/A</v>
      </c>
      <c r="JX99" s="169" t="e">
        <f t="shared" si="209"/>
        <v>#N/A</v>
      </c>
      <c r="JY99" s="169" t="e">
        <f t="shared" si="209"/>
        <v>#N/A</v>
      </c>
      <c r="JZ99" s="169" t="e">
        <f t="shared" si="209"/>
        <v>#N/A</v>
      </c>
      <c r="KA99" s="169" t="e">
        <f t="shared" si="209"/>
        <v>#N/A</v>
      </c>
      <c r="KB99" s="169" t="e">
        <f t="shared" si="209"/>
        <v>#N/A</v>
      </c>
      <c r="KC99" s="169" t="e">
        <f t="shared" si="209"/>
        <v>#N/A</v>
      </c>
      <c r="KD99" s="169" t="e">
        <f t="shared" si="209"/>
        <v>#N/A</v>
      </c>
      <c r="KE99" s="169" t="e">
        <f t="shared" si="209"/>
        <v>#N/A</v>
      </c>
      <c r="KF99" s="169" t="e">
        <f t="shared" si="209"/>
        <v>#N/A</v>
      </c>
      <c r="KG99" s="169" t="e">
        <f t="shared" si="209"/>
        <v>#N/A</v>
      </c>
      <c r="KH99" s="169" t="e">
        <f t="shared" si="209"/>
        <v>#N/A</v>
      </c>
      <c r="KI99" s="169" t="e">
        <f t="shared" si="209"/>
        <v>#N/A</v>
      </c>
      <c r="KJ99" s="169" t="e">
        <f t="shared" si="186"/>
        <v>#N/A</v>
      </c>
      <c r="KK99" s="169" t="e">
        <f t="shared" si="186"/>
        <v>#N/A</v>
      </c>
      <c r="KL99" s="169" t="e">
        <f t="shared" si="186"/>
        <v>#N/A</v>
      </c>
      <c r="KM99" s="169" t="e">
        <f t="shared" si="186"/>
        <v>#N/A</v>
      </c>
      <c r="KN99" s="169" t="e">
        <f t="shared" si="186"/>
        <v>#N/A</v>
      </c>
      <c r="KO99" s="169" t="e">
        <f t="shared" si="186"/>
        <v>#N/A</v>
      </c>
      <c r="KP99" s="169" t="e">
        <f t="shared" si="186"/>
        <v>#N/A</v>
      </c>
      <c r="KQ99" s="169" t="e">
        <f t="shared" si="186"/>
        <v>#N/A</v>
      </c>
      <c r="KR99" s="169" t="e">
        <f t="shared" si="186"/>
        <v>#N/A</v>
      </c>
      <c r="KS99" s="169" t="e">
        <f t="shared" si="186"/>
        <v>#N/A</v>
      </c>
      <c r="KT99" s="169" t="e">
        <f t="shared" si="186"/>
        <v>#N/A</v>
      </c>
      <c r="KU99" s="169" t="e">
        <f t="shared" si="186"/>
        <v>#N/A</v>
      </c>
      <c r="KV99" s="169" t="e">
        <f t="shared" si="186"/>
        <v>#N/A</v>
      </c>
      <c r="KW99" s="169" t="e">
        <f t="shared" si="186"/>
        <v>#N/A</v>
      </c>
      <c r="KX99" s="169" t="e">
        <f t="shared" si="186"/>
        <v>#N/A</v>
      </c>
      <c r="KY99" s="169" t="e">
        <f t="shared" ref="KY99:LN104" si="210">IF(ISNONTEXT($R99),_xlfn.NORM.DIST(DF99,$N99,$R99,FALSE),NA())</f>
        <v>#N/A</v>
      </c>
      <c r="KZ99" s="169" t="e">
        <f t="shared" si="210"/>
        <v>#N/A</v>
      </c>
      <c r="LA99" s="169" t="e">
        <f t="shared" si="210"/>
        <v>#N/A</v>
      </c>
      <c r="LB99" s="169" t="e">
        <f t="shared" si="210"/>
        <v>#N/A</v>
      </c>
      <c r="LC99" s="169" t="e">
        <f t="shared" si="210"/>
        <v>#N/A</v>
      </c>
      <c r="LD99" s="169" t="e">
        <f t="shared" si="210"/>
        <v>#N/A</v>
      </c>
      <c r="LE99" s="169" t="e">
        <f t="shared" si="210"/>
        <v>#N/A</v>
      </c>
      <c r="LF99" s="169" t="e">
        <f t="shared" si="210"/>
        <v>#N/A</v>
      </c>
      <c r="LG99" s="169" t="e">
        <f t="shared" si="210"/>
        <v>#N/A</v>
      </c>
      <c r="LH99" s="169" t="e">
        <f t="shared" si="210"/>
        <v>#N/A</v>
      </c>
      <c r="LI99" s="169" t="e">
        <f t="shared" si="210"/>
        <v>#N/A</v>
      </c>
      <c r="LJ99" s="169" t="e">
        <f t="shared" si="210"/>
        <v>#N/A</v>
      </c>
      <c r="LK99" s="169" t="e">
        <f t="shared" si="210"/>
        <v>#N/A</v>
      </c>
      <c r="LL99" s="169" t="e">
        <f t="shared" si="210"/>
        <v>#N/A</v>
      </c>
      <c r="LM99" s="169" t="e">
        <f t="shared" si="210"/>
        <v>#N/A</v>
      </c>
      <c r="LN99" s="169" t="e">
        <f t="shared" si="210"/>
        <v>#N/A</v>
      </c>
      <c r="LO99" s="169" t="e">
        <f t="shared" si="187"/>
        <v>#N/A</v>
      </c>
      <c r="LP99" s="169" t="e">
        <f t="shared" si="187"/>
        <v>#N/A</v>
      </c>
      <c r="LQ99" s="169" t="e">
        <f t="shared" si="188"/>
        <v>#N/A</v>
      </c>
      <c r="LR99" s="169" t="e">
        <f t="shared" si="188"/>
        <v>#N/A</v>
      </c>
      <c r="LS99" s="169" t="e">
        <f t="shared" si="188"/>
        <v>#N/A</v>
      </c>
      <c r="LT99" s="169" t="e">
        <f t="shared" si="188"/>
        <v>#N/A</v>
      </c>
      <c r="LU99" s="169" t="e">
        <f t="shared" si="188"/>
        <v>#N/A</v>
      </c>
      <c r="LV99" s="169" t="e">
        <f t="shared" si="188"/>
        <v>#N/A</v>
      </c>
      <c r="LW99" s="169" t="e">
        <f t="shared" si="188"/>
        <v>#N/A</v>
      </c>
      <c r="LX99" s="169" t="e">
        <f t="shared" si="188"/>
        <v>#N/A</v>
      </c>
      <c r="LY99" s="169" t="e">
        <f t="shared" si="188"/>
        <v>#N/A</v>
      </c>
      <c r="LZ99" s="169" t="e">
        <f t="shared" si="188"/>
        <v>#N/A</v>
      </c>
      <c r="MA99" s="169" t="e">
        <f t="shared" si="188"/>
        <v>#N/A</v>
      </c>
      <c r="MB99" s="169" t="e">
        <f t="shared" si="188"/>
        <v>#N/A</v>
      </c>
      <c r="MC99" s="169" t="e">
        <f t="shared" si="188"/>
        <v>#N/A</v>
      </c>
      <c r="MD99" s="169" t="e">
        <f t="shared" si="188"/>
        <v>#N/A</v>
      </c>
      <c r="ME99" s="169" t="e">
        <f t="shared" si="188"/>
        <v>#N/A</v>
      </c>
      <c r="MF99" s="169" t="e">
        <f t="shared" si="188"/>
        <v>#N/A</v>
      </c>
      <c r="MG99" s="169" t="e">
        <f t="shared" ref="MF99:MU104" si="211">IF(ISNONTEXT($R99),_xlfn.NORM.DIST(EN99,$N99,$R99,FALSE),NA())</f>
        <v>#N/A</v>
      </c>
      <c r="MH99" s="169" t="e">
        <f t="shared" si="211"/>
        <v>#N/A</v>
      </c>
      <c r="MI99" s="169" t="e">
        <f t="shared" si="211"/>
        <v>#N/A</v>
      </c>
      <c r="MJ99" s="169" t="e">
        <f t="shared" si="211"/>
        <v>#N/A</v>
      </c>
      <c r="MK99" s="169" t="e">
        <f t="shared" si="211"/>
        <v>#N/A</v>
      </c>
      <c r="ML99" s="169" t="e">
        <f t="shared" si="211"/>
        <v>#N/A</v>
      </c>
      <c r="MM99" s="169" t="e">
        <f t="shared" si="211"/>
        <v>#N/A</v>
      </c>
      <c r="MN99" s="169" t="e">
        <f t="shared" si="211"/>
        <v>#N/A</v>
      </c>
      <c r="MO99" s="169" t="e">
        <f t="shared" si="211"/>
        <v>#N/A</v>
      </c>
      <c r="MP99" s="169" t="e">
        <f t="shared" si="211"/>
        <v>#N/A</v>
      </c>
      <c r="MQ99" s="169" t="e">
        <f t="shared" si="211"/>
        <v>#N/A</v>
      </c>
      <c r="MR99" s="169" t="e">
        <f t="shared" si="211"/>
        <v>#N/A</v>
      </c>
      <c r="MS99" s="169" t="e">
        <f t="shared" si="211"/>
        <v>#N/A</v>
      </c>
      <c r="MT99" s="169" t="e">
        <f t="shared" si="211"/>
        <v>#N/A</v>
      </c>
      <c r="MU99" s="169" t="e">
        <f t="shared" si="211"/>
        <v>#N/A</v>
      </c>
      <c r="MV99" s="169" t="e">
        <f t="shared" si="189"/>
        <v>#N/A</v>
      </c>
      <c r="MW99" s="169" t="e">
        <f t="shared" si="189"/>
        <v>#N/A</v>
      </c>
      <c r="MX99" s="169" t="e">
        <f t="shared" si="189"/>
        <v>#N/A</v>
      </c>
      <c r="MY99" s="169" t="e">
        <f t="shared" si="189"/>
        <v>#N/A</v>
      </c>
      <c r="MZ99" s="169" t="e">
        <f t="shared" si="189"/>
        <v>#N/A</v>
      </c>
      <c r="NA99" s="169" t="e">
        <f t="shared" si="189"/>
        <v>#N/A</v>
      </c>
      <c r="NB99" s="169" t="e">
        <f t="shared" si="189"/>
        <v>#N/A</v>
      </c>
      <c r="NC99" s="169" t="e">
        <f t="shared" si="189"/>
        <v>#N/A</v>
      </c>
      <c r="ND99" s="169" t="e">
        <f t="shared" si="189"/>
        <v>#N/A</v>
      </c>
      <c r="NE99" s="169" t="e">
        <f t="shared" si="189"/>
        <v>#N/A</v>
      </c>
      <c r="NF99" s="169" t="e">
        <f t="shared" si="189"/>
        <v>#N/A</v>
      </c>
      <c r="NG99" s="169" t="e">
        <f t="shared" si="189"/>
        <v>#N/A</v>
      </c>
      <c r="NH99" s="169" t="e">
        <f t="shared" si="189"/>
        <v>#N/A</v>
      </c>
      <c r="NI99" s="169" t="e">
        <f t="shared" si="189"/>
        <v>#N/A</v>
      </c>
      <c r="NJ99" s="169" t="e">
        <f t="shared" si="189"/>
        <v>#N/A</v>
      </c>
      <c r="NK99" s="169" t="e">
        <f t="shared" ref="NK99:NZ104" si="212">IF(ISNONTEXT($R99),_xlfn.NORM.DIST(FR99,$N99,$R99,FALSE),NA())</f>
        <v>#N/A</v>
      </c>
      <c r="NL99" s="169" t="e">
        <f t="shared" si="212"/>
        <v>#N/A</v>
      </c>
      <c r="NM99" s="169" t="e">
        <f t="shared" si="212"/>
        <v>#N/A</v>
      </c>
      <c r="NN99" s="169" t="e">
        <f t="shared" si="212"/>
        <v>#N/A</v>
      </c>
      <c r="NO99" s="169" t="e">
        <f t="shared" si="212"/>
        <v>#N/A</v>
      </c>
      <c r="NP99" s="169" t="e">
        <f t="shared" si="212"/>
        <v>#N/A</v>
      </c>
      <c r="NQ99" s="169" t="e">
        <f t="shared" si="212"/>
        <v>#N/A</v>
      </c>
      <c r="NR99" s="169" t="e">
        <f t="shared" si="212"/>
        <v>#N/A</v>
      </c>
      <c r="NS99" s="169" t="e">
        <f t="shared" si="212"/>
        <v>#N/A</v>
      </c>
      <c r="NT99" s="169" t="e">
        <f t="shared" si="212"/>
        <v>#N/A</v>
      </c>
      <c r="NU99" s="169" t="e">
        <f t="shared" si="212"/>
        <v>#N/A</v>
      </c>
      <c r="NV99" s="169" t="e">
        <f t="shared" si="212"/>
        <v>#N/A</v>
      </c>
      <c r="NW99" s="169" t="e">
        <f t="shared" si="212"/>
        <v>#N/A</v>
      </c>
      <c r="NX99" s="169" t="e">
        <f t="shared" si="212"/>
        <v>#N/A</v>
      </c>
      <c r="NY99" s="169" t="e">
        <f t="shared" si="212"/>
        <v>#N/A</v>
      </c>
      <c r="NZ99" s="169" t="e">
        <f t="shared" si="212"/>
        <v>#N/A</v>
      </c>
      <c r="OA99" s="169" t="e">
        <f t="shared" si="190"/>
        <v>#N/A</v>
      </c>
      <c r="OB99" s="169" t="e">
        <f t="shared" si="190"/>
        <v>#N/A</v>
      </c>
      <c r="OC99" s="169" t="e">
        <f t="shared" si="191"/>
        <v>#N/A</v>
      </c>
      <c r="OD99" s="169" t="e">
        <f t="shared" si="191"/>
        <v>#N/A</v>
      </c>
      <c r="OE99" s="169" t="e">
        <f t="shared" si="191"/>
        <v>#N/A</v>
      </c>
      <c r="OF99" s="169" t="e">
        <f t="shared" si="191"/>
        <v>#N/A</v>
      </c>
      <c r="OG99" s="169" t="e">
        <f t="shared" si="191"/>
        <v>#N/A</v>
      </c>
      <c r="OH99" s="169" t="e">
        <f t="shared" si="191"/>
        <v>#N/A</v>
      </c>
      <c r="OI99" s="169" t="e">
        <f t="shared" si="191"/>
        <v>#N/A</v>
      </c>
      <c r="OJ99" s="169" t="e">
        <f t="shared" si="191"/>
        <v>#N/A</v>
      </c>
      <c r="OK99" s="169" t="e">
        <f t="shared" si="191"/>
        <v>#N/A</v>
      </c>
      <c r="OL99" s="169" t="e">
        <f t="shared" si="191"/>
        <v>#N/A</v>
      </c>
      <c r="OM99" s="169" t="e">
        <f t="shared" si="191"/>
        <v>#N/A</v>
      </c>
      <c r="ON99" s="169" t="e">
        <f t="shared" si="191"/>
        <v>#N/A</v>
      </c>
      <c r="OO99" s="169" t="e">
        <f t="shared" si="191"/>
        <v>#N/A</v>
      </c>
      <c r="OP99" s="169" t="e">
        <f t="shared" si="191"/>
        <v>#N/A</v>
      </c>
      <c r="OQ99" s="169" t="e">
        <f t="shared" si="191"/>
        <v>#N/A</v>
      </c>
      <c r="OR99" s="169" t="e">
        <f t="shared" si="191"/>
        <v>#N/A</v>
      </c>
      <c r="OS99" s="169" t="e">
        <f t="shared" ref="OR99:PG104" si="213">IF(ISNONTEXT($R99),_xlfn.NORM.DIST(GZ99,$N99,$R99,FALSE),NA())</f>
        <v>#N/A</v>
      </c>
      <c r="OT99" s="169" t="e">
        <f t="shared" si="213"/>
        <v>#N/A</v>
      </c>
      <c r="OU99" s="169" t="e">
        <f t="shared" si="213"/>
        <v>#N/A</v>
      </c>
      <c r="OV99" s="169" t="e">
        <f t="shared" si="213"/>
        <v>#N/A</v>
      </c>
      <c r="OW99" s="169" t="e">
        <f t="shared" si="213"/>
        <v>#N/A</v>
      </c>
      <c r="OX99" s="169" t="e">
        <f t="shared" si="213"/>
        <v>#N/A</v>
      </c>
      <c r="OY99" s="169" t="e">
        <f t="shared" si="213"/>
        <v>#N/A</v>
      </c>
      <c r="OZ99" s="169" t="e">
        <f t="shared" si="213"/>
        <v>#N/A</v>
      </c>
      <c r="PA99" s="169" t="e">
        <f t="shared" si="213"/>
        <v>#N/A</v>
      </c>
      <c r="PB99" s="169" t="e">
        <f t="shared" si="213"/>
        <v>#N/A</v>
      </c>
      <c r="PC99" s="169" t="e">
        <f t="shared" si="213"/>
        <v>#N/A</v>
      </c>
      <c r="PD99" s="169" t="e">
        <f t="shared" si="213"/>
        <v>#N/A</v>
      </c>
      <c r="PE99" s="169" t="e">
        <f t="shared" si="213"/>
        <v>#N/A</v>
      </c>
      <c r="PF99" s="169" t="e">
        <f t="shared" si="213"/>
        <v>#N/A</v>
      </c>
      <c r="PG99" s="169" t="e">
        <f t="shared" si="213"/>
        <v>#N/A</v>
      </c>
      <c r="PH99" s="169" t="e">
        <f t="shared" si="192"/>
        <v>#N/A</v>
      </c>
      <c r="PI99" s="169" t="e">
        <f t="shared" si="192"/>
        <v>#N/A</v>
      </c>
      <c r="PJ99" s="169" t="e">
        <f t="shared" si="192"/>
        <v>#N/A</v>
      </c>
      <c r="PK99" s="169" t="e">
        <f t="shared" si="192"/>
        <v>#N/A</v>
      </c>
      <c r="PL99" s="169" t="e">
        <f t="shared" si="192"/>
        <v>#N/A</v>
      </c>
      <c r="PM99" s="169" t="e">
        <f t="shared" si="192"/>
        <v>#N/A</v>
      </c>
      <c r="PN99" s="169" t="e">
        <f t="shared" si="192"/>
        <v>#N/A</v>
      </c>
      <c r="PO99" s="169" t="e">
        <f t="shared" si="192"/>
        <v>#N/A</v>
      </c>
    </row>
    <row r="100" spans="1:431" hidden="1" x14ac:dyDescent="0.75">
      <c r="A100" s="390"/>
      <c r="B100" s="396" t="str">
        <f>IF($R100="","",ROUND(_xlfn.NORM.INV(ABS(VLOOKUP($T$1,VLookups!$A$43:$B$44,2,FALSE)-B$2),$N100,$R100),0))</f>
        <v/>
      </c>
      <c r="C100" s="403" t="str">
        <f>IF(OR(D99="",B100=""),"",WORKDAY(C99,B99,$B$109:$B$148))</f>
        <v/>
      </c>
      <c r="D100" s="404" t="str">
        <f>IFERROR(IF(B100="","",WORKDAY(C100,B100-1,$B$109:$B$148)),"")</f>
        <v/>
      </c>
      <c r="E100" s="109"/>
      <c r="F100" s="117"/>
      <c r="G100" s="122" t="str">
        <f t="shared" si="157"/>
        <v/>
      </c>
      <c r="H100" s="95"/>
      <c r="I100" s="122" t="str">
        <f t="shared" si="158"/>
        <v/>
      </c>
      <c r="J100" s="117"/>
      <c r="K100" s="110"/>
      <c r="L100" s="124" t="str">
        <f t="shared" si="145"/>
        <v/>
      </c>
      <c r="M100" s="124" t="str">
        <f t="shared" si="146"/>
        <v/>
      </c>
      <c r="N100" s="73" t="str">
        <f t="shared" si="159"/>
        <v/>
      </c>
      <c r="O100" s="23"/>
      <c r="P100" s="57"/>
      <c r="Q100" s="280"/>
      <c r="R100" s="74" t="str">
        <f>IF(AND(G100&gt;0,H100&gt;0,I100&gt;0),IF(ISBLANK(Q100),IF(ISBLANK(O100),"",(I100-G100)*VLOOKUP(O100,VLookups!$A$4:$B$13,2,FALSE)),Q100),"")</f>
        <v/>
      </c>
      <c r="S100" s="75" t="str">
        <f t="shared" si="147"/>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0"/>
        <v/>
      </c>
      <c r="AD100" s="49" t="str">
        <f t="shared" si="202"/>
        <v/>
      </c>
      <c r="AE100" s="49" t="str">
        <f t="shared" si="202"/>
        <v/>
      </c>
      <c r="AF100" s="49" t="str">
        <f t="shared" si="202"/>
        <v/>
      </c>
      <c r="AG100" s="49" t="str">
        <f t="shared" si="202"/>
        <v/>
      </c>
      <c r="AH100" s="49" t="str">
        <f t="shared" si="202"/>
        <v/>
      </c>
      <c r="AI100" s="49" t="str">
        <f t="shared" si="202"/>
        <v/>
      </c>
      <c r="AJ100" s="49" t="str">
        <f t="shared" si="202"/>
        <v/>
      </c>
      <c r="AK100" s="49" t="str">
        <f t="shared" si="202"/>
        <v/>
      </c>
      <c r="AL100" s="49" t="str">
        <f t="shared" si="202"/>
        <v/>
      </c>
      <c r="AM100" s="49" t="str">
        <f t="shared" si="202"/>
        <v/>
      </c>
      <c r="AN100" s="49" t="str">
        <f t="shared" si="202"/>
        <v/>
      </c>
      <c r="AO100" s="49" t="str">
        <f t="shared" si="202"/>
        <v/>
      </c>
      <c r="AP100" s="49" t="str">
        <f t="shared" si="202"/>
        <v/>
      </c>
      <c r="AQ100" s="49" t="str">
        <f t="shared" si="202"/>
        <v/>
      </c>
      <c r="AR100" s="49" t="str">
        <f t="shared" si="202"/>
        <v/>
      </c>
      <c r="AS100" s="49" t="str">
        <f t="shared" si="202"/>
        <v/>
      </c>
      <c r="AT100" s="49" t="str">
        <f t="shared" si="197"/>
        <v/>
      </c>
      <c r="AU100" s="49" t="str">
        <f t="shared" si="197"/>
        <v/>
      </c>
      <c r="AV100" s="49" t="str">
        <f t="shared" si="197"/>
        <v/>
      </c>
      <c r="AW100" s="49" t="str">
        <f t="shared" si="197"/>
        <v/>
      </c>
      <c r="AX100" s="49" t="str">
        <f t="shared" si="197"/>
        <v/>
      </c>
      <c r="AY100" s="49" t="str">
        <f t="shared" si="197"/>
        <v/>
      </c>
      <c r="AZ100" s="49" t="str">
        <f t="shared" si="197"/>
        <v/>
      </c>
      <c r="BA100" s="49" t="str">
        <f t="shared" si="197"/>
        <v/>
      </c>
      <c r="BB100" s="49" t="str">
        <f t="shared" si="197"/>
        <v/>
      </c>
      <c r="BC100" s="49" t="str">
        <f t="shared" si="197"/>
        <v/>
      </c>
      <c r="BD100" s="49" t="str">
        <f t="shared" si="197"/>
        <v/>
      </c>
      <c r="BE100" s="49" t="str">
        <f t="shared" si="197"/>
        <v/>
      </c>
      <c r="BF100" s="49" t="str">
        <f t="shared" si="197"/>
        <v/>
      </c>
      <c r="BG100" s="49" t="str">
        <f t="shared" si="197"/>
        <v/>
      </c>
      <c r="BH100" s="49" t="str">
        <f t="shared" si="197"/>
        <v/>
      </c>
      <c r="BI100" s="49" t="str">
        <f t="shared" si="198"/>
        <v/>
      </c>
      <c r="BJ100" s="49" t="str">
        <f t="shared" si="198"/>
        <v/>
      </c>
      <c r="BK100" s="49" t="str">
        <f t="shared" si="198"/>
        <v/>
      </c>
      <c r="BL100" s="49" t="str">
        <f t="shared" si="198"/>
        <v/>
      </c>
      <c r="BM100" s="49" t="str">
        <f t="shared" si="198"/>
        <v/>
      </c>
      <c r="BN100" s="49" t="str">
        <f t="shared" si="198"/>
        <v/>
      </c>
      <c r="BO100" s="49" t="str">
        <f t="shared" si="198"/>
        <v/>
      </c>
      <c r="BP100" s="49" t="str">
        <f t="shared" si="198"/>
        <v/>
      </c>
      <c r="BQ100" s="49" t="str">
        <f t="shared" si="198"/>
        <v/>
      </c>
      <c r="BR100" s="49" t="str">
        <f t="shared" si="198"/>
        <v/>
      </c>
      <c r="BS100" s="49" t="str">
        <f t="shared" si="198"/>
        <v/>
      </c>
      <c r="BT100" s="49" t="str">
        <f t="shared" si="198"/>
        <v/>
      </c>
      <c r="BU100" s="49" t="str">
        <f t="shared" si="198"/>
        <v/>
      </c>
      <c r="BV100" s="49" t="str">
        <f t="shared" si="198"/>
        <v/>
      </c>
      <c r="BW100" s="49" t="str">
        <f t="shared" si="198"/>
        <v/>
      </c>
      <c r="BX100" s="49" t="str">
        <f t="shared" si="198"/>
        <v/>
      </c>
      <c r="BY100" s="49" t="str">
        <f t="shared" si="193"/>
        <v/>
      </c>
      <c r="BZ100" s="49" t="str">
        <f t="shared" si="193"/>
        <v/>
      </c>
      <c r="CA100" s="49" t="str">
        <f t="shared" si="193"/>
        <v/>
      </c>
      <c r="CB100" s="49" t="str">
        <f t="shared" si="193"/>
        <v/>
      </c>
      <c r="CC100" s="49" t="str">
        <f t="shared" si="193"/>
        <v/>
      </c>
      <c r="CD100" s="49" t="str">
        <f t="shared" si="193"/>
        <v/>
      </c>
      <c r="CE100" s="49" t="str">
        <f t="shared" si="193"/>
        <v/>
      </c>
      <c r="CF100" s="49" t="str">
        <f t="shared" si="193"/>
        <v/>
      </c>
      <c r="CG100" s="49" t="str">
        <f t="shared" si="193"/>
        <v/>
      </c>
      <c r="CH100" s="49" t="str">
        <f t="shared" si="193"/>
        <v/>
      </c>
      <c r="CI100" s="49" t="str">
        <f t="shared" si="193"/>
        <v/>
      </c>
      <c r="CJ100" s="49" t="str">
        <f t="shared" si="193"/>
        <v/>
      </c>
      <c r="CK100" s="49" t="str">
        <f t="shared" si="193"/>
        <v/>
      </c>
      <c r="CL100" s="49" t="str">
        <f t="shared" si="193"/>
        <v/>
      </c>
      <c r="CM100" s="49" t="str">
        <f t="shared" si="193"/>
        <v/>
      </c>
      <c r="CN100" s="49" t="str">
        <f t="shared" si="199"/>
        <v/>
      </c>
      <c r="CO100" s="49" t="str">
        <f t="shared" si="199"/>
        <v/>
      </c>
      <c r="CP100" s="49" t="str">
        <f t="shared" si="199"/>
        <v/>
      </c>
      <c r="CQ100" s="49" t="str">
        <f t="shared" si="199"/>
        <v/>
      </c>
      <c r="CR100" s="49" t="str">
        <f t="shared" si="199"/>
        <v/>
      </c>
      <c r="CS100" s="49" t="str">
        <f t="shared" si="199"/>
        <v/>
      </c>
      <c r="CT100" s="49" t="str">
        <f t="shared" si="199"/>
        <v/>
      </c>
      <c r="CU100" s="49" t="str">
        <f t="shared" si="199"/>
        <v/>
      </c>
      <c r="CV100" s="49" t="str">
        <f t="shared" si="199"/>
        <v/>
      </c>
      <c r="CW100" s="49" t="str">
        <f t="shared" si="199"/>
        <v/>
      </c>
      <c r="CX100" s="49" t="str">
        <f t="shared" si="199"/>
        <v/>
      </c>
      <c r="CY100" s="49" t="str">
        <f t="shared" si="199"/>
        <v/>
      </c>
      <c r="CZ100" s="49" t="str">
        <f t="shared" si="199"/>
        <v/>
      </c>
      <c r="DA100" s="49" t="str">
        <f t="shared" si="199"/>
        <v/>
      </c>
      <c r="DB100" s="49" t="str">
        <f t="shared" si="199"/>
        <v/>
      </c>
      <c r="DC100" s="49" t="str">
        <f t="shared" si="199"/>
        <v/>
      </c>
      <c r="DD100" s="49" t="str">
        <f t="shared" si="194"/>
        <v/>
      </c>
      <c r="DE100" s="49" t="str">
        <f t="shared" si="194"/>
        <v/>
      </c>
      <c r="DF100" s="49" t="str">
        <f t="shared" si="194"/>
        <v/>
      </c>
      <c r="DG100" s="49" t="str">
        <f t="shared" si="194"/>
        <v/>
      </c>
      <c r="DH100" s="49" t="str">
        <f t="shared" si="194"/>
        <v/>
      </c>
      <c r="DI100" s="49" t="str">
        <f t="shared" si="194"/>
        <v/>
      </c>
      <c r="DJ100" s="49" t="str">
        <f t="shared" si="194"/>
        <v/>
      </c>
      <c r="DK100" s="49" t="str">
        <f t="shared" si="194"/>
        <v/>
      </c>
      <c r="DL100" s="49" t="str">
        <f t="shared" si="194"/>
        <v/>
      </c>
      <c r="DM100" s="49" t="str">
        <f t="shared" si="194"/>
        <v/>
      </c>
      <c r="DN100" s="49" t="str">
        <f t="shared" si="194"/>
        <v/>
      </c>
      <c r="DO100" s="49" t="str">
        <f t="shared" si="194"/>
        <v/>
      </c>
      <c r="DP100" s="49" t="str">
        <f t="shared" si="194"/>
        <v/>
      </c>
      <c r="DQ100" s="49" t="str">
        <f t="shared" si="194"/>
        <v/>
      </c>
      <c r="DR100" s="49" t="str">
        <f t="shared" si="194"/>
        <v/>
      </c>
      <c r="DS100" s="49" t="str">
        <f t="shared" si="200"/>
        <v/>
      </c>
      <c r="DT100" s="49" t="str">
        <f t="shared" si="200"/>
        <v/>
      </c>
      <c r="DU100" s="49" t="str">
        <f t="shared" si="200"/>
        <v/>
      </c>
      <c r="DV100" s="49" t="str">
        <f t="shared" si="200"/>
        <v/>
      </c>
      <c r="DW100" s="49" t="str">
        <f t="shared" si="200"/>
        <v/>
      </c>
      <c r="DX100" s="49" t="str">
        <f t="shared" si="200"/>
        <v/>
      </c>
      <c r="DY100" s="49" t="str">
        <f t="shared" si="200"/>
        <v/>
      </c>
      <c r="DZ100" s="183" t="str">
        <f t="shared" si="161"/>
        <v/>
      </c>
      <c r="EA100" s="49" t="str">
        <f t="shared" si="195"/>
        <v/>
      </c>
      <c r="EB100" s="49" t="str">
        <f t="shared" si="195"/>
        <v/>
      </c>
      <c r="EC100" s="49" t="str">
        <f t="shared" si="195"/>
        <v/>
      </c>
      <c r="ED100" s="49" t="str">
        <f t="shared" si="195"/>
        <v/>
      </c>
      <c r="EE100" s="49" t="str">
        <f t="shared" si="195"/>
        <v/>
      </c>
      <c r="EF100" s="49" t="str">
        <f t="shared" si="195"/>
        <v/>
      </c>
      <c r="EG100" s="49" t="str">
        <f t="shared" si="195"/>
        <v/>
      </c>
      <c r="EH100" s="49" t="str">
        <f t="shared" si="195"/>
        <v/>
      </c>
      <c r="EI100" s="49" t="str">
        <f t="shared" si="195"/>
        <v/>
      </c>
      <c r="EJ100" s="49" t="str">
        <f t="shared" si="195"/>
        <v/>
      </c>
      <c r="EK100" s="49" t="str">
        <f t="shared" si="195"/>
        <v/>
      </c>
      <c r="EL100" s="49" t="str">
        <f t="shared" si="195"/>
        <v/>
      </c>
      <c r="EM100" s="49" t="str">
        <f t="shared" si="195"/>
        <v/>
      </c>
      <c r="EN100" s="49" t="str">
        <f t="shared" si="195"/>
        <v/>
      </c>
      <c r="EO100" s="49" t="str">
        <f t="shared" si="195"/>
        <v/>
      </c>
      <c r="EP100" s="49" t="str">
        <f t="shared" si="162"/>
        <v/>
      </c>
      <c r="EQ100" s="49" t="str">
        <f t="shared" si="162"/>
        <v/>
      </c>
      <c r="ER100" s="49" t="str">
        <f t="shared" si="162"/>
        <v/>
      </c>
      <c r="ES100" s="49" t="str">
        <f t="shared" si="162"/>
        <v/>
      </c>
      <c r="ET100" s="49" t="str">
        <f t="shared" si="162"/>
        <v/>
      </c>
      <c r="EU100" s="49" t="str">
        <f t="shared" si="162"/>
        <v/>
      </c>
      <c r="EV100" s="49" t="str">
        <f t="shared" si="162"/>
        <v/>
      </c>
      <c r="EW100" s="49" t="str">
        <f t="shared" si="162"/>
        <v/>
      </c>
      <c r="EX100" s="49" t="str">
        <f t="shared" si="162"/>
        <v/>
      </c>
      <c r="EY100" s="49" t="str">
        <f t="shared" si="162"/>
        <v/>
      </c>
      <c r="EZ100" s="49" t="str">
        <f t="shared" si="162"/>
        <v/>
      </c>
      <c r="FA100" s="49" t="str">
        <f t="shared" si="162"/>
        <v/>
      </c>
      <c r="FB100" s="49" t="str">
        <f t="shared" si="162"/>
        <v/>
      </c>
      <c r="FC100" s="49" t="str">
        <f t="shared" si="162"/>
        <v/>
      </c>
      <c r="FD100" s="49" t="str">
        <f t="shared" si="162"/>
        <v/>
      </c>
      <c r="FE100" s="49" t="str">
        <f t="shared" si="162"/>
        <v/>
      </c>
      <c r="FF100" s="49" t="str">
        <f t="shared" si="205"/>
        <v/>
      </c>
      <c r="FG100" s="49" t="str">
        <f t="shared" si="205"/>
        <v/>
      </c>
      <c r="FH100" s="49" t="str">
        <f t="shared" si="205"/>
        <v/>
      </c>
      <c r="FI100" s="49" t="str">
        <f t="shared" si="203"/>
        <v/>
      </c>
      <c r="FJ100" s="49" t="str">
        <f t="shared" si="201"/>
        <v/>
      </c>
      <c r="FK100" s="49" t="str">
        <f t="shared" si="201"/>
        <v/>
      </c>
      <c r="FL100" s="49" t="str">
        <f t="shared" si="201"/>
        <v/>
      </c>
      <c r="FM100" s="49" t="str">
        <f t="shared" si="201"/>
        <v/>
      </c>
      <c r="FN100" s="49" t="str">
        <f t="shared" si="201"/>
        <v/>
      </c>
      <c r="FO100" s="49" t="str">
        <f t="shared" si="201"/>
        <v/>
      </c>
      <c r="FP100" s="49" t="str">
        <f t="shared" si="196"/>
        <v/>
      </c>
      <c r="FQ100" s="49" t="str">
        <f t="shared" si="196"/>
        <v/>
      </c>
      <c r="FR100" s="49" t="str">
        <f t="shared" si="196"/>
        <v/>
      </c>
      <c r="FS100" s="49" t="str">
        <f t="shared" si="196"/>
        <v/>
      </c>
      <c r="FT100" s="49" t="str">
        <f t="shared" si="196"/>
        <v/>
      </c>
      <c r="FU100" s="49" t="str">
        <f t="shared" si="172"/>
        <v/>
      </c>
      <c r="FV100" s="49" t="str">
        <f t="shared" si="172"/>
        <v/>
      </c>
      <c r="FW100" s="49" t="str">
        <f t="shared" si="172"/>
        <v/>
      </c>
      <c r="FX100" s="49" t="str">
        <f t="shared" si="172"/>
        <v/>
      </c>
      <c r="FY100" s="49" t="str">
        <f t="shared" si="172"/>
        <v/>
      </c>
      <c r="FZ100" s="49" t="str">
        <f t="shared" si="172"/>
        <v/>
      </c>
      <c r="GA100" s="49" t="str">
        <f t="shared" si="172"/>
        <v/>
      </c>
      <c r="GB100" s="49" t="str">
        <f t="shared" si="172"/>
        <v/>
      </c>
      <c r="GC100" s="49" t="str">
        <f t="shared" si="172"/>
        <v/>
      </c>
      <c r="GD100" s="49" t="str">
        <f t="shared" si="172"/>
        <v/>
      </c>
      <c r="GE100" s="49" t="str">
        <f t="shared" si="172"/>
        <v/>
      </c>
      <c r="GF100" s="49" t="str">
        <f t="shared" si="172"/>
        <v/>
      </c>
      <c r="GG100" s="49" t="str">
        <f t="shared" si="172"/>
        <v/>
      </c>
      <c r="GH100" s="49" t="str">
        <f t="shared" si="172"/>
        <v/>
      </c>
      <c r="GI100" s="49" t="str">
        <f t="shared" si="172"/>
        <v/>
      </c>
      <c r="GJ100" s="49" t="str">
        <f t="shared" si="172"/>
        <v/>
      </c>
      <c r="GK100" s="49" t="str">
        <f t="shared" si="204"/>
        <v/>
      </c>
      <c r="GL100" s="49" t="str">
        <f t="shared" si="184"/>
        <v/>
      </c>
      <c r="GM100" s="49" t="str">
        <f t="shared" si="184"/>
        <v/>
      </c>
      <c r="GN100" s="49" t="str">
        <f t="shared" si="184"/>
        <v/>
      </c>
      <c r="GO100" s="49" t="str">
        <f t="shared" si="184"/>
        <v/>
      </c>
      <c r="GP100" s="49" t="str">
        <f t="shared" si="184"/>
        <v/>
      </c>
      <c r="GQ100" s="49" t="str">
        <f t="shared" si="184"/>
        <v/>
      </c>
      <c r="GR100" s="49" t="str">
        <f t="shared" si="184"/>
        <v/>
      </c>
      <c r="GS100" s="49" t="str">
        <f t="shared" si="184"/>
        <v/>
      </c>
      <c r="GT100" s="49" t="str">
        <f t="shared" si="184"/>
        <v/>
      </c>
      <c r="GU100" s="49" t="str">
        <f t="shared" si="184"/>
        <v/>
      </c>
      <c r="GV100" s="49" t="str">
        <f t="shared" si="184"/>
        <v/>
      </c>
      <c r="GW100" s="49" t="str">
        <f t="shared" si="184"/>
        <v/>
      </c>
      <c r="GX100" s="49" t="str">
        <f t="shared" si="207"/>
        <v/>
      </c>
      <c r="GY100" s="49" t="str">
        <f t="shared" si="207"/>
        <v/>
      </c>
      <c r="GZ100" s="49" t="str">
        <f t="shared" si="207"/>
        <v/>
      </c>
      <c r="HA100" s="49" t="str">
        <f t="shared" si="207"/>
        <v/>
      </c>
      <c r="HB100" s="49" t="str">
        <f t="shared" si="207"/>
        <v/>
      </c>
      <c r="HC100" s="49" t="str">
        <f t="shared" si="207"/>
        <v/>
      </c>
      <c r="HD100" s="49" t="str">
        <f t="shared" si="177"/>
        <v/>
      </c>
      <c r="HE100" s="49" t="str">
        <f t="shared" si="177"/>
        <v/>
      </c>
      <c r="HF100" s="49" t="str">
        <f t="shared" si="177"/>
        <v/>
      </c>
      <c r="HG100" s="49" t="str">
        <f t="shared" si="177"/>
        <v/>
      </c>
      <c r="HH100" s="49" t="str">
        <f t="shared" si="177"/>
        <v/>
      </c>
      <c r="HI100" s="49" t="str">
        <f t="shared" si="137"/>
        <v/>
      </c>
      <c r="HJ100" s="49" t="str">
        <f t="shared" si="137"/>
        <v/>
      </c>
      <c r="HK100" s="49" t="str">
        <f t="shared" si="137"/>
        <v/>
      </c>
      <c r="HL100" s="49" t="str">
        <f t="shared" si="137"/>
        <v/>
      </c>
      <c r="HM100" s="49" t="str">
        <f t="shared" si="107"/>
        <v/>
      </c>
      <c r="HN100" s="49" t="str">
        <f t="shared" si="107"/>
        <v/>
      </c>
      <c r="HO100" s="49" t="str">
        <f t="shared" si="107"/>
        <v/>
      </c>
      <c r="HP100" s="49" t="str">
        <f t="shared" si="107"/>
        <v/>
      </c>
      <c r="HQ100" s="49" t="str">
        <f t="shared" si="107"/>
        <v/>
      </c>
      <c r="HR100" s="49" t="str">
        <f t="shared" si="107"/>
        <v/>
      </c>
      <c r="HS100" s="49" t="str">
        <f t="shared" si="107"/>
        <v/>
      </c>
      <c r="HT100" s="49" t="str">
        <f t="shared" si="107"/>
        <v/>
      </c>
      <c r="HU100" s="49" t="str">
        <f t="shared" si="107"/>
        <v/>
      </c>
      <c r="HV100" s="49" t="str">
        <f t="shared" si="138"/>
        <v/>
      </c>
      <c r="HW100" s="169" t="e">
        <f t="shared" si="175"/>
        <v>#N/A</v>
      </c>
      <c r="HX100" s="169" t="e">
        <f t="shared" si="175"/>
        <v>#N/A</v>
      </c>
      <c r="HY100" s="169" t="e">
        <f t="shared" si="175"/>
        <v>#N/A</v>
      </c>
      <c r="HZ100" s="169" t="e">
        <f t="shared" si="175"/>
        <v>#N/A</v>
      </c>
      <c r="IA100" s="169" t="e">
        <f t="shared" si="206"/>
        <v>#N/A</v>
      </c>
      <c r="IB100" s="169" t="e">
        <f t="shared" si="206"/>
        <v>#N/A</v>
      </c>
      <c r="IC100" s="169" t="e">
        <f t="shared" si="206"/>
        <v>#N/A</v>
      </c>
      <c r="ID100" s="169" t="e">
        <f t="shared" si="206"/>
        <v>#N/A</v>
      </c>
      <c r="IE100" s="169" t="e">
        <f t="shared" si="206"/>
        <v>#N/A</v>
      </c>
      <c r="IF100" s="169" t="e">
        <f t="shared" si="206"/>
        <v>#N/A</v>
      </c>
      <c r="IG100" s="169" t="e">
        <f t="shared" si="206"/>
        <v>#N/A</v>
      </c>
      <c r="IH100" s="169" t="e">
        <f t="shared" si="206"/>
        <v>#N/A</v>
      </c>
      <c r="II100" s="169" t="e">
        <f t="shared" si="206"/>
        <v>#N/A</v>
      </c>
      <c r="IJ100" s="169" t="e">
        <f t="shared" si="206"/>
        <v>#N/A</v>
      </c>
      <c r="IK100" s="169" t="e">
        <f t="shared" si="206"/>
        <v>#N/A</v>
      </c>
      <c r="IL100" s="169" t="e">
        <f t="shared" si="206"/>
        <v>#N/A</v>
      </c>
      <c r="IM100" s="169" t="e">
        <f t="shared" si="206"/>
        <v>#N/A</v>
      </c>
      <c r="IN100" s="169" t="e">
        <f t="shared" si="206"/>
        <v>#N/A</v>
      </c>
      <c r="IO100" s="169" t="e">
        <f t="shared" si="206"/>
        <v>#N/A</v>
      </c>
      <c r="IP100" s="169" t="e">
        <f t="shared" si="208"/>
        <v>#N/A</v>
      </c>
      <c r="IQ100" s="169" t="e">
        <f t="shared" si="208"/>
        <v>#N/A</v>
      </c>
      <c r="IR100" s="169" t="e">
        <f t="shared" si="208"/>
        <v>#N/A</v>
      </c>
      <c r="IS100" s="169" t="e">
        <f t="shared" si="208"/>
        <v>#N/A</v>
      </c>
      <c r="IT100" s="169" t="e">
        <f t="shared" si="208"/>
        <v>#N/A</v>
      </c>
      <c r="IU100" s="169" t="e">
        <f t="shared" si="208"/>
        <v>#N/A</v>
      </c>
      <c r="IV100" s="169" t="e">
        <f t="shared" si="208"/>
        <v>#N/A</v>
      </c>
      <c r="IW100" s="169" t="e">
        <f t="shared" si="208"/>
        <v>#N/A</v>
      </c>
      <c r="IX100" s="169" t="e">
        <f t="shared" si="208"/>
        <v>#N/A</v>
      </c>
      <c r="IY100" s="169" t="e">
        <f t="shared" si="208"/>
        <v>#N/A</v>
      </c>
      <c r="IZ100" s="169" t="e">
        <f t="shared" si="208"/>
        <v>#N/A</v>
      </c>
      <c r="JA100" s="169" t="e">
        <f t="shared" si="208"/>
        <v>#N/A</v>
      </c>
      <c r="JB100" s="169" t="e">
        <f t="shared" si="208"/>
        <v>#N/A</v>
      </c>
      <c r="JC100" s="169" t="e">
        <f t="shared" si="208"/>
        <v>#N/A</v>
      </c>
      <c r="JD100" s="169" t="e">
        <f t="shared" si="208"/>
        <v>#N/A</v>
      </c>
      <c r="JE100" s="169" t="e">
        <f t="shared" si="208"/>
        <v>#N/A</v>
      </c>
      <c r="JF100" s="169" t="e">
        <f t="shared" ref="JE100:JS104" si="214">IF(ISNONTEXT($R100),_xlfn.NORM.DIST(BM100,$N100,$R100,FALSE),NA())</f>
        <v>#N/A</v>
      </c>
      <c r="JG100" s="169" t="e">
        <f t="shared" si="214"/>
        <v>#N/A</v>
      </c>
      <c r="JH100" s="169" t="e">
        <f t="shared" si="214"/>
        <v>#N/A</v>
      </c>
      <c r="JI100" s="169" t="e">
        <f t="shared" si="214"/>
        <v>#N/A</v>
      </c>
      <c r="JJ100" s="169" t="e">
        <f t="shared" si="214"/>
        <v>#N/A</v>
      </c>
      <c r="JK100" s="169" t="e">
        <f t="shared" si="214"/>
        <v>#N/A</v>
      </c>
      <c r="JL100" s="169" t="e">
        <f t="shared" si="214"/>
        <v>#N/A</v>
      </c>
      <c r="JM100" s="169" t="e">
        <f t="shared" si="214"/>
        <v>#N/A</v>
      </c>
      <c r="JN100" s="169" t="e">
        <f t="shared" si="214"/>
        <v>#N/A</v>
      </c>
      <c r="JO100" s="169" t="e">
        <f t="shared" si="214"/>
        <v>#N/A</v>
      </c>
      <c r="JP100" s="169" t="e">
        <f t="shared" si="214"/>
        <v>#N/A</v>
      </c>
      <c r="JQ100" s="169" t="e">
        <f t="shared" si="214"/>
        <v>#N/A</v>
      </c>
      <c r="JR100" s="169" t="e">
        <f t="shared" si="214"/>
        <v>#N/A</v>
      </c>
      <c r="JS100" s="169" t="e">
        <f t="shared" si="214"/>
        <v>#N/A</v>
      </c>
      <c r="JT100" s="169" t="e">
        <f t="shared" si="209"/>
        <v>#N/A</v>
      </c>
      <c r="JU100" s="169" t="e">
        <f t="shared" si="209"/>
        <v>#N/A</v>
      </c>
      <c r="JV100" s="169" t="e">
        <f t="shared" si="209"/>
        <v>#N/A</v>
      </c>
      <c r="JW100" s="169" t="e">
        <f t="shared" si="209"/>
        <v>#N/A</v>
      </c>
      <c r="JX100" s="169" t="e">
        <f t="shared" si="209"/>
        <v>#N/A</v>
      </c>
      <c r="JY100" s="169" t="e">
        <f t="shared" si="209"/>
        <v>#N/A</v>
      </c>
      <c r="JZ100" s="169" t="e">
        <f t="shared" si="209"/>
        <v>#N/A</v>
      </c>
      <c r="KA100" s="169" t="e">
        <f t="shared" si="209"/>
        <v>#N/A</v>
      </c>
      <c r="KB100" s="169" t="e">
        <f t="shared" si="209"/>
        <v>#N/A</v>
      </c>
      <c r="KC100" s="169" t="e">
        <f t="shared" si="209"/>
        <v>#N/A</v>
      </c>
      <c r="KD100" s="169" t="e">
        <f t="shared" si="209"/>
        <v>#N/A</v>
      </c>
      <c r="KE100" s="169" t="e">
        <f t="shared" si="209"/>
        <v>#N/A</v>
      </c>
      <c r="KF100" s="169" t="e">
        <f t="shared" si="209"/>
        <v>#N/A</v>
      </c>
      <c r="KG100" s="169" t="e">
        <f t="shared" si="209"/>
        <v>#N/A</v>
      </c>
      <c r="KH100" s="169" t="e">
        <f t="shared" si="209"/>
        <v>#N/A</v>
      </c>
      <c r="KI100" s="169" t="e">
        <f t="shared" si="209"/>
        <v>#N/A</v>
      </c>
      <c r="KJ100" s="169" t="e">
        <f t="shared" ref="KJ100:KY104" si="215">IF(ISNONTEXT($R100),_xlfn.NORM.DIST(CQ100,$N100,$R100,FALSE),NA())</f>
        <v>#N/A</v>
      </c>
      <c r="KK100" s="169" t="e">
        <f t="shared" si="215"/>
        <v>#N/A</v>
      </c>
      <c r="KL100" s="169" t="e">
        <f t="shared" si="215"/>
        <v>#N/A</v>
      </c>
      <c r="KM100" s="169" t="e">
        <f t="shared" si="215"/>
        <v>#N/A</v>
      </c>
      <c r="KN100" s="169" t="e">
        <f t="shared" si="215"/>
        <v>#N/A</v>
      </c>
      <c r="KO100" s="169" t="e">
        <f t="shared" si="215"/>
        <v>#N/A</v>
      </c>
      <c r="KP100" s="169" t="e">
        <f t="shared" si="215"/>
        <v>#N/A</v>
      </c>
      <c r="KQ100" s="169" t="e">
        <f t="shared" si="215"/>
        <v>#N/A</v>
      </c>
      <c r="KR100" s="169" t="e">
        <f t="shared" si="215"/>
        <v>#N/A</v>
      </c>
      <c r="KS100" s="169" t="e">
        <f t="shared" si="215"/>
        <v>#N/A</v>
      </c>
      <c r="KT100" s="169" t="e">
        <f t="shared" si="215"/>
        <v>#N/A</v>
      </c>
      <c r="KU100" s="169" t="e">
        <f t="shared" si="215"/>
        <v>#N/A</v>
      </c>
      <c r="KV100" s="169" t="e">
        <f t="shared" si="215"/>
        <v>#N/A</v>
      </c>
      <c r="KW100" s="169" t="e">
        <f t="shared" si="215"/>
        <v>#N/A</v>
      </c>
      <c r="KX100" s="169" t="e">
        <f t="shared" si="215"/>
        <v>#N/A</v>
      </c>
      <c r="KY100" s="169" t="e">
        <f t="shared" si="215"/>
        <v>#N/A</v>
      </c>
      <c r="KZ100" s="169" t="e">
        <f t="shared" si="210"/>
        <v>#N/A</v>
      </c>
      <c r="LA100" s="169" t="e">
        <f t="shared" si="210"/>
        <v>#N/A</v>
      </c>
      <c r="LB100" s="169" t="e">
        <f t="shared" si="210"/>
        <v>#N/A</v>
      </c>
      <c r="LC100" s="169" t="e">
        <f t="shared" si="210"/>
        <v>#N/A</v>
      </c>
      <c r="LD100" s="169" t="e">
        <f t="shared" si="210"/>
        <v>#N/A</v>
      </c>
      <c r="LE100" s="169" t="e">
        <f t="shared" si="210"/>
        <v>#N/A</v>
      </c>
      <c r="LF100" s="169" t="e">
        <f t="shared" si="210"/>
        <v>#N/A</v>
      </c>
      <c r="LG100" s="169" t="e">
        <f t="shared" si="210"/>
        <v>#N/A</v>
      </c>
      <c r="LH100" s="169" t="e">
        <f t="shared" si="210"/>
        <v>#N/A</v>
      </c>
      <c r="LI100" s="169" t="e">
        <f t="shared" si="210"/>
        <v>#N/A</v>
      </c>
      <c r="LJ100" s="169" t="e">
        <f t="shared" si="210"/>
        <v>#N/A</v>
      </c>
      <c r="LK100" s="169" t="e">
        <f t="shared" si="210"/>
        <v>#N/A</v>
      </c>
      <c r="LL100" s="169" t="e">
        <f t="shared" si="210"/>
        <v>#N/A</v>
      </c>
      <c r="LM100" s="169" t="e">
        <f t="shared" si="210"/>
        <v>#N/A</v>
      </c>
      <c r="LN100" s="169" t="e">
        <f t="shared" si="210"/>
        <v>#N/A</v>
      </c>
      <c r="LO100" s="169" t="e">
        <f t="shared" ref="LO100:MD104" si="216">IF(ISNONTEXT($R100),_xlfn.NORM.DIST(DV100,$N100,$R100,FALSE),NA())</f>
        <v>#N/A</v>
      </c>
      <c r="LP100" s="169" t="e">
        <f t="shared" si="216"/>
        <v>#N/A</v>
      </c>
      <c r="LQ100" s="169" t="e">
        <f t="shared" si="216"/>
        <v>#N/A</v>
      </c>
      <c r="LR100" s="169" t="e">
        <f t="shared" si="216"/>
        <v>#N/A</v>
      </c>
      <c r="LS100" s="169" t="e">
        <f t="shared" si="216"/>
        <v>#N/A</v>
      </c>
      <c r="LT100" s="169" t="e">
        <f t="shared" si="216"/>
        <v>#N/A</v>
      </c>
      <c r="LU100" s="169" t="e">
        <f t="shared" si="216"/>
        <v>#N/A</v>
      </c>
      <c r="LV100" s="169" t="e">
        <f t="shared" si="216"/>
        <v>#N/A</v>
      </c>
      <c r="LW100" s="169" t="e">
        <f t="shared" si="216"/>
        <v>#N/A</v>
      </c>
      <c r="LX100" s="169" t="e">
        <f t="shared" si="216"/>
        <v>#N/A</v>
      </c>
      <c r="LY100" s="169" t="e">
        <f t="shared" si="216"/>
        <v>#N/A</v>
      </c>
      <c r="LZ100" s="169" t="e">
        <f t="shared" si="216"/>
        <v>#N/A</v>
      </c>
      <c r="MA100" s="169" t="e">
        <f t="shared" si="216"/>
        <v>#N/A</v>
      </c>
      <c r="MB100" s="169" t="e">
        <f t="shared" si="216"/>
        <v>#N/A</v>
      </c>
      <c r="MC100" s="169" t="e">
        <f t="shared" si="216"/>
        <v>#N/A</v>
      </c>
      <c r="MD100" s="169" t="e">
        <f t="shared" si="216"/>
        <v>#N/A</v>
      </c>
      <c r="ME100" s="169" t="e">
        <f t="shared" ref="LQ100:ME104" si="217">IF(ISNONTEXT($R100),_xlfn.NORM.DIST(EL100,$N100,$R100,FALSE),NA())</f>
        <v>#N/A</v>
      </c>
      <c r="MF100" s="169" t="e">
        <f t="shared" si="211"/>
        <v>#N/A</v>
      </c>
      <c r="MG100" s="169" t="e">
        <f t="shared" si="211"/>
        <v>#N/A</v>
      </c>
      <c r="MH100" s="169" t="e">
        <f t="shared" si="211"/>
        <v>#N/A</v>
      </c>
      <c r="MI100" s="169" t="e">
        <f t="shared" si="211"/>
        <v>#N/A</v>
      </c>
      <c r="MJ100" s="169" t="e">
        <f t="shared" si="211"/>
        <v>#N/A</v>
      </c>
      <c r="MK100" s="169" t="e">
        <f t="shared" si="211"/>
        <v>#N/A</v>
      </c>
      <c r="ML100" s="169" t="e">
        <f t="shared" si="211"/>
        <v>#N/A</v>
      </c>
      <c r="MM100" s="169" t="e">
        <f t="shared" si="211"/>
        <v>#N/A</v>
      </c>
      <c r="MN100" s="169" t="e">
        <f t="shared" si="211"/>
        <v>#N/A</v>
      </c>
      <c r="MO100" s="169" t="e">
        <f t="shared" si="211"/>
        <v>#N/A</v>
      </c>
      <c r="MP100" s="169" t="e">
        <f t="shared" si="211"/>
        <v>#N/A</v>
      </c>
      <c r="MQ100" s="169" t="e">
        <f t="shared" si="211"/>
        <v>#N/A</v>
      </c>
      <c r="MR100" s="169" t="e">
        <f t="shared" si="211"/>
        <v>#N/A</v>
      </c>
      <c r="MS100" s="169" t="e">
        <f t="shared" si="211"/>
        <v>#N/A</v>
      </c>
      <c r="MT100" s="169" t="e">
        <f t="shared" si="211"/>
        <v>#N/A</v>
      </c>
      <c r="MU100" s="169" t="e">
        <f t="shared" si="211"/>
        <v>#N/A</v>
      </c>
      <c r="MV100" s="169" t="e">
        <f t="shared" ref="MV100:NK104" si="218">IF(ISNONTEXT($R100),_xlfn.NORM.DIST(FC100,$N100,$R100,FALSE),NA())</f>
        <v>#N/A</v>
      </c>
      <c r="MW100" s="169" t="e">
        <f t="shared" si="218"/>
        <v>#N/A</v>
      </c>
      <c r="MX100" s="169" t="e">
        <f t="shared" si="218"/>
        <v>#N/A</v>
      </c>
      <c r="MY100" s="169" t="e">
        <f t="shared" si="218"/>
        <v>#N/A</v>
      </c>
      <c r="MZ100" s="169" t="e">
        <f t="shared" si="218"/>
        <v>#N/A</v>
      </c>
      <c r="NA100" s="169" t="e">
        <f t="shared" si="218"/>
        <v>#N/A</v>
      </c>
      <c r="NB100" s="169" t="e">
        <f t="shared" si="218"/>
        <v>#N/A</v>
      </c>
      <c r="NC100" s="169" t="e">
        <f t="shared" si="218"/>
        <v>#N/A</v>
      </c>
      <c r="ND100" s="169" t="e">
        <f t="shared" si="218"/>
        <v>#N/A</v>
      </c>
      <c r="NE100" s="169" t="e">
        <f t="shared" si="218"/>
        <v>#N/A</v>
      </c>
      <c r="NF100" s="169" t="e">
        <f t="shared" si="218"/>
        <v>#N/A</v>
      </c>
      <c r="NG100" s="169" t="e">
        <f t="shared" si="218"/>
        <v>#N/A</v>
      </c>
      <c r="NH100" s="169" t="e">
        <f t="shared" si="218"/>
        <v>#N/A</v>
      </c>
      <c r="NI100" s="169" t="e">
        <f t="shared" si="218"/>
        <v>#N/A</v>
      </c>
      <c r="NJ100" s="169" t="e">
        <f t="shared" si="218"/>
        <v>#N/A</v>
      </c>
      <c r="NK100" s="169" t="e">
        <f t="shared" si="218"/>
        <v>#N/A</v>
      </c>
      <c r="NL100" s="169" t="e">
        <f t="shared" si="212"/>
        <v>#N/A</v>
      </c>
      <c r="NM100" s="169" t="e">
        <f t="shared" si="212"/>
        <v>#N/A</v>
      </c>
      <c r="NN100" s="169" t="e">
        <f t="shared" si="212"/>
        <v>#N/A</v>
      </c>
      <c r="NO100" s="169" t="e">
        <f t="shared" si="212"/>
        <v>#N/A</v>
      </c>
      <c r="NP100" s="169" t="e">
        <f t="shared" si="212"/>
        <v>#N/A</v>
      </c>
      <c r="NQ100" s="169" t="e">
        <f t="shared" si="212"/>
        <v>#N/A</v>
      </c>
      <c r="NR100" s="169" t="e">
        <f t="shared" si="212"/>
        <v>#N/A</v>
      </c>
      <c r="NS100" s="169" t="e">
        <f t="shared" si="212"/>
        <v>#N/A</v>
      </c>
      <c r="NT100" s="169" t="e">
        <f t="shared" si="212"/>
        <v>#N/A</v>
      </c>
      <c r="NU100" s="169" t="e">
        <f t="shared" si="212"/>
        <v>#N/A</v>
      </c>
      <c r="NV100" s="169" t="e">
        <f t="shared" si="212"/>
        <v>#N/A</v>
      </c>
      <c r="NW100" s="169" t="e">
        <f t="shared" si="212"/>
        <v>#N/A</v>
      </c>
      <c r="NX100" s="169" t="e">
        <f t="shared" si="212"/>
        <v>#N/A</v>
      </c>
      <c r="NY100" s="169" t="e">
        <f t="shared" si="212"/>
        <v>#N/A</v>
      </c>
      <c r="NZ100" s="169" t="e">
        <f t="shared" si="212"/>
        <v>#N/A</v>
      </c>
      <c r="OA100" s="169" t="e">
        <f t="shared" ref="OA100:OP104" si="219">IF(ISNONTEXT($R100),_xlfn.NORM.DIST(GH100,$N100,$R100,FALSE),NA())</f>
        <v>#N/A</v>
      </c>
      <c r="OB100" s="169" t="e">
        <f t="shared" si="219"/>
        <v>#N/A</v>
      </c>
      <c r="OC100" s="169" t="e">
        <f t="shared" si="219"/>
        <v>#N/A</v>
      </c>
      <c r="OD100" s="169" t="e">
        <f t="shared" si="219"/>
        <v>#N/A</v>
      </c>
      <c r="OE100" s="169" t="e">
        <f t="shared" si="219"/>
        <v>#N/A</v>
      </c>
      <c r="OF100" s="169" t="e">
        <f t="shared" si="219"/>
        <v>#N/A</v>
      </c>
      <c r="OG100" s="169" t="e">
        <f t="shared" si="219"/>
        <v>#N/A</v>
      </c>
      <c r="OH100" s="169" t="e">
        <f t="shared" si="219"/>
        <v>#N/A</v>
      </c>
      <c r="OI100" s="169" t="e">
        <f t="shared" si="219"/>
        <v>#N/A</v>
      </c>
      <c r="OJ100" s="169" t="e">
        <f t="shared" si="219"/>
        <v>#N/A</v>
      </c>
      <c r="OK100" s="169" t="e">
        <f t="shared" si="219"/>
        <v>#N/A</v>
      </c>
      <c r="OL100" s="169" t="e">
        <f t="shared" si="219"/>
        <v>#N/A</v>
      </c>
      <c r="OM100" s="169" t="e">
        <f t="shared" si="219"/>
        <v>#N/A</v>
      </c>
      <c r="ON100" s="169" t="e">
        <f t="shared" si="219"/>
        <v>#N/A</v>
      </c>
      <c r="OO100" s="169" t="e">
        <f t="shared" si="219"/>
        <v>#N/A</v>
      </c>
      <c r="OP100" s="169" t="e">
        <f t="shared" si="219"/>
        <v>#N/A</v>
      </c>
      <c r="OQ100" s="169" t="e">
        <f t="shared" ref="OC100:OQ104" si="220">IF(ISNONTEXT($R100),_xlfn.NORM.DIST(GX100,$N100,$R100,FALSE),NA())</f>
        <v>#N/A</v>
      </c>
      <c r="OR100" s="169" t="e">
        <f t="shared" si="213"/>
        <v>#N/A</v>
      </c>
      <c r="OS100" s="169" t="e">
        <f t="shared" si="213"/>
        <v>#N/A</v>
      </c>
      <c r="OT100" s="169" t="e">
        <f t="shared" si="213"/>
        <v>#N/A</v>
      </c>
      <c r="OU100" s="169" t="e">
        <f t="shared" si="213"/>
        <v>#N/A</v>
      </c>
      <c r="OV100" s="169" t="e">
        <f t="shared" si="213"/>
        <v>#N/A</v>
      </c>
      <c r="OW100" s="169" t="e">
        <f t="shared" si="213"/>
        <v>#N/A</v>
      </c>
      <c r="OX100" s="169" t="e">
        <f t="shared" si="213"/>
        <v>#N/A</v>
      </c>
      <c r="OY100" s="169" t="e">
        <f t="shared" si="213"/>
        <v>#N/A</v>
      </c>
      <c r="OZ100" s="169" t="e">
        <f t="shared" si="213"/>
        <v>#N/A</v>
      </c>
      <c r="PA100" s="169" t="e">
        <f t="shared" si="213"/>
        <v>#N/A</v>
      </c>
      <c r="PB100" s="169" t="e">
        <f t="shared" si="213"/>
        <v>#N/A</v>
      </c>
      <c r="PC100" s="169" t="e">
        <f t="shared" si="213"/>
        <v>#N/A</v>
      </c>
      <c r="PD100" s="169" t="e">
        <f t="shared" si="213"/>
        <v>#N/A</v>
      </c>
      <c r="PE100" s="169" t="e">
        <f t="shared" si="213"/>
        <v>#N/A</v>
      </c>
      <c r="PF100" s="169" t="e">
        <f t="shared" si="213"/>
        <v>#N/A</v>
      </c>
      <c r="PG100" s="169" t="e">
        <f t="shared" si="213"/>
        <v>#N/A</v>
      </c>
      <c r="PH100" s="169" t="e">
        <f t="shared" ref="PH100:PO104" si="221">IF(ISNONTEXT($R100),_xlfn.NORM.DIST(HO100,$N100,$R100,FALSE),NA())</f>
        <v>#N/A</v>
      </c>
      <c r="PI100" s="169" t="e">
        <f t="shared" si="221"/>
        <v>#N/A</v>
      </c>
      <c r="PJ100" s="169" t="e">
        <f t="shared" si="221"/>
        <v>#N/A</v>
      </c>
      <c r="PK100" s="169" t="e">
        <f t="shared" si="221"/>
        <v>#N/A</v>
      </c>
      <c r="PL100" s="169" t="e">
        <f t="shared" si="221"/>
        <v>#N/A</v>
      </c>
      <c r="PM100" s="169" t="e">
        <f t="shared" si="221"/>
        <v>#N/A</v>
      </c>
      <c r="PN100" s="169" t="e">
        <f t="shared" si="221"/>
        <v>#N/A</v>
      </c>
      <c r="PO100" s="169" t="e">
        <f t="shared" si="221"/>
        <v>#N/A</v>
      </c>
    </row>
    <row r="101" spans="1:431" hidden="1" x14ac:dyDescent="0.75">
      <c r="A101" s="390"/>
      <c r="B101" s="396" t="str">
        <f>IF($R101="","",ROUND(_xlfn.NORM.INV(ABS(VLOOKUP($T$1,VLookups!$A$43:$B$44,2,FALSE)-B$2),$N101,$R101),0))</f>
        <v/>
      </c>
      <c r="C101" s="403" t="str">
        <f>IF(OR(D100="",B101=""),"",WORKDAY(C100,B100,$B$109:$B$148))</f>
        <v/>
      </c>
      <c r="D101" s="404" t="str">
        <f>IFERROR(IF(B101="","",WORKDAY(C101,B101-1,$B$109:$B$148)),"")</f>
        <v/>
      </c>
      <c r="E101" s="109"/>
      <c r="F101" s="117"/>
      <c r="G101" s="122" t="str">
        <f t="shared" si="157"/>
        <v/>
      </c>
      <c r="H101" s="95"/>
      <c r="I101" s="122" t="str">
        <f t="shared" si="158"/>
        <v/>
      </c>
      <c r="J101" s="117"/>
      <c r="K101" s="110"/>
      <c r="L101" s="124" t="str">
        <f t="shared" si="145"/>
        <v/>
      </c>
      <c r="M101" s="124" t="str">
        <f t="shared" si="146"/>
        <v/>
      </c>
      <c r="N101" s="73" t="str">
        <f t="shared" si="159"/>
        <v/>
      </c>
      <c r="O101" s="23"/>
      <c r="P101" s="57"/>
      <c r="Q101" s="280"/>
      <c r="R101" s="74" t="str">
        <f>IF(AND(G101&gt;0,H101&gt;0,I101&gt;0),IF(ISBLANK(Q101),IF(ISBLANK(O101),"",(I101-G101)*VLOOKUP(O101,VLookups!$A$4:$B$13,2,FALSE)),Q101),"")</f>
        <v/>
      </c>
      <c r="S101" s="75" t="str">
        <f t="shared" si="147"/>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0"/>
        <v/>
      </c>
      <c r="AD101" s="49" t="str">
        <f t="shared" si="202"/>
        <v/>
      </c>
      <c r="AE101" s="49" t="str">
        <f t="shared" si="202"/>
        <v/>
      </c>
      <c r="AF101" s="49" t="str">
        <f t="shared" si="202"/>
        <v/>
      </c>
      <c r="AG101" s="49" t="str">
        <f t="shared" si="202"/>
        <v/>
      </c>
      <c r="AH101" s="49" t="str">
        <f t="shared" si="202"/>
        <v/>
      </c>
      <c r="AI101" s="49" t="str">
        <f t="shared" si="202"/>
        <v/>
      </c>
      <c r="AJ101" s="49" t="str">
        <f t="shared" si="202"/>
        <v/>
      </c>
      <c r="AK101" s="49" t="str">
        <f t="shared" si="202"/>
        <v/>
      </c>
      <c r="AL101" s="49" t="str">
        <f t="shared" si="202"/>
        <v/>
      </c>
      <c r="AM101" s="49" t="str">
        <f t="shared" si="202"/>
        <v/>
      </c>
      <c r="AN101" s="49" t="str">
        <f t="shared" si="202"/>
        <v/>
      </c>
      <c r="AO101" s="49" t="str">
        <f t="shared" si="202"/>
        <v/>
      </c>
      <c r="AP101" s="49" t="str">
        <f t="shared" si="202"/>
        <v/>
      </c>
      <c r="AQ101" s="49" t="str">
        <f t="shared" si="202"/>
        <v/>
      </c>
      <c r="AR101" s="49" t="str">
        <f t="shared" si="202"/>
        <v/>
      </c>
      <c r="AS101" s="49" t="str">
        <f t="shared" si="202"/>
        <v/>
      </c>
      <c r="AT101" s="49" t="str">
        <f t="shared" si="197"/>
        <v/>
      </c>
      <c r="AU101" s="49" t="str">
        <f t="shared" si="197"/>
        <v/>
      </c>
      <c r="AV101" s="49" t="str">
        <f t="shared" si="197"/>
        <v/>
      </c>
      <c r="AW101" s="49" t="str">
        <f t="shared" si="197"/>
        <v/>
      </c>
      <c r="AX101" s="49" t="str">
        <f t="shared" si="197"/>
        <v/>
      </c>
      <c r="AY101" s="49" t="str">
        <f t="shared" si="197"/>
        <v/>
      </c>
      <c r="AZ101" s="49" t="str">
        <f t="shared" si="197"/>
        <v/>
      </c>
      <c r="BA101" s="49" t="str">
        <f t="shared" si="197"/>
        <v/>
      </c>
      <c r="BB101" s="49" t="str">
        <f t="shared" si="197"/>
        <v/>
      </c>
      <c r="BC101" s="49" t="str">
        <f t="shared" si="197"/>
        <v/>
      </c>
      <c r="BD101" s="49" t="str">
        <f t="shared" si="197"/>
        <v/>
      </c>
      <c r="BE101" s="49" t="str">
        <f t="shared" si="197"/>
        <v/>
      </c>
      <c r="BF101" s="49" t="str">
        <f t="shared" si="197"/>
        <v/>
      </c>
      <c r="BG101" s="49" t="str">
        <f t="shared" si="197"/>
        <v/>
      </c>
      <c r="BH101" s="49" t="str">
        <f t="shared" si="197"/>
        <v/>
      </c>
      <c r="BI101" s="49" t="str">
        <f t="shared" si="198"/>
        <v/>
      </c>
      <c r="BJ101" s="49" t="str">
        <f t="shared" si="198"/>
        <v/>
      </c>
      <c r="BK101" s="49" t="str">
        <f t="shared" si="198"/>
        <v/>
      </c>
      <c r="BL101" s="49" t="str">
        <f t="shared" si="198"/>
        <v/>
      </c>
      <c r="BM101" s="49" t="str">
        <f t="shared" si="198"/>
        <v/>
      </c>
      <c r="BN101" s="49" t="str">
        <f t="shared" si="198"/>
        <v/>
      </c>
      <c r="BO101" s="49" t="str">
        <f t="shared" si="198"/>
        <v/>
      </c>
      <c r="BP101" s="49" t="str">
        <f t="shared" si="198"/>
        <v/>
      </c>
      <c r="BQ101" s="49" t="str">
        <f t="shared" si="198"/>
        <v/>
      </c>
      <c r="BR101" s="49" t="str">
        <f t="shared" si="198"/>
        <v/>
      </c>
      <c r="BS101" s="49" t="str">
        <f t="shared" si="198"/>
        <v/>
      </c>
      <c r="BT101" s="49" t="str">
        <f t="shared" si="198"/>
        <v/>
      </c>
      <c r="BU101" s="49" t="str">
        <f t="shared" si="198"/>
        <v/>
      </c>
      <c r="BV101" s="49" t="str">
        <f t="shared" si="198"/>
        <v/>
      </c>
      <c r="BW101" s="49" t="str">
        <f t="shared" si="198"/>
        <v/>
      </c>
      <c r="BX101" s="49" t="str">
        <f t="shared" si="198"/>
        <v/>
      </c>
      <c r="BY101" s="49" t="str">
        <f t="shared" si="193"/>
        <v/>
      </c>
      <c r="BZ101" s="49" t="str">
        <f t="shared" si="193"/>
        <v/>
      </c>
      <c r="CA101" s="49" t="str">
        <f t="shared" si="193"/>
        <v/>
      </c>
      <c r="CB101" s="49" t="str">
        <f t="shared" si="193"/>
        <v/>
      </c>
      <c r="CC101" s="49" t="str">
        <f t="shared" si="193"/>
        <v/>
      </c>
      <c r="CD101" s="49" t="str">
        <f t="shared" si="193"/>
        <v/>
      </c>
      <c r="CE101" s="49" t="str">
        <f t="shared" si="193"/>
        <v/>
      </c>
      <c r="CF101" s="49" t="str">
        <f t="shared" si="193"/>
        <v/>
      </c>
      <c r="CG101" s="49" t="str">
        <f t="shared" si="193"/>
        <v/>
      </c>
      <c r="CH101" s="49" t="str">
        <f t="shared" si="193"/>
        <v/>
      </c>
      <c r="CI101" s="49" t="str">
        <f t="shared" si="193"/>
        <v/>
      </c>
      <c r="CJ101" s="49" t="str">
        <f t="shared" si="193"/>
        <v/>
      </c>
      <c r="CK101" s="49" t="str">
        <f t="shared" si="193"/>
        <v/>
      </c>
      <c r="CL101" s="49" t="str">
        <f t="shared" si="193"/>
        <v/>
      </c>
      <c r="CM101" s="49" t="str">
        <f t="shared" si="193"/>
        <v/>
      </c>
      <c r="CN101" s="49" t="str">
        <f t="shared" si="199"/>
        <v/>
      </c>
      <c r="CO101" s="49" t="str">
        <f t="shared" si="199"/>
        <v/>
      </c>
      <c r="CP101" s="49" t="str">
        <f t="shared" si="199"/>
        <v/>
      </c>
      <c r="CQ101" s="49" t="str">
        <f t="shared" si="199"/>
        <v/>
      </c>
      <c r="CR101" s="49" t="str">
        <f t="shared" si="199"/>
        <v/>
      </c>
      <c r="CS101" s="49" t="str">
        <f t="shared" si="199"/>
        <v/>
      </c>
      <c r="CT101" s="49" t="str">
        <f t="shared" si="199"/>
        <v/>
      </c>
      <c r="CU101" s="49" t="str">
        <f t="shared" si="199"/>
        <v/>
      </c>
      <c r="CV101" s="49" t="str">
        <f t="shared" si="199"/>
        <v/>
      </c>
      <c r="CW101" s="49" t="str">
        <f t="shared" si="199"/>
        <v/>
      </c>
      <c r="CX101" s="49" t="str">
        <f t="shared" si="199"/>
        <v/>
      </c>
      <c r="CY101" s="49" t="str">
        <f t="shared" si="199"/>
        <v/>
      </c>
      <c r="CZ101" s="49" t="str">
        <f t="shared" si="199"/>
        <v/>
      </c>
      <c r="DA101" s="49" t="str">
        <f t="shared" si="199"/>
        <v/>
      </c>
      <c r="DB101" s="49" t="str">
        <f t="shared" si="199"/>
        <v/>
      </c>
      <c r="DC101" s="49" t="str">
        <f t="shared" si="199"/>
        <v/>
      </c>
      <c r="DD101" s="49" t="str">
        <f t="shared" si="194"/>
        <v/>
      </c>
      <c r="DE101" s="49" t="str">
        <f t="shared" si="194"/>
        <v/>
      </c>
      <c r="DF101" s="49" t="str">
        <f t="shared" si="194"/>
        <v/>
      </c>
      <c r="DG101" s="49" t="str">
        <f t="shared" si="194"/>
        <v/>
      </c>
      <c r="DH101" s="49" t="str">
        <f t="shared" si="194"/>
        <v/>
      </c>
      <c r="DI101" s="49" t="str">
        <f t="shared" si="194"/>
        <v/>
      </c>
      <c r="DJ101" s="49" t="str">
        <f t="shared" si="194"/>
        <v/>
      </c>
      <c r="DK101" s="49" t="str">
        <f t="shared" si="194"/>
        <v/>
      </c>
      <c r="DL101" s="49" t="str">
        <f t="shared" si="194"/>
        <v/>
      </c>
      <c r="DM101" s="49" t="str">
        <f t="shared" si="194"/>
        <v/>
      </c>
      <c r="DN101" s="49" t="str">
        <f t="shared" si="194"/>
        <v/>
      </c>
      <c r="DO101" s="49" t="str">
        <f t="shared" si="194"/>
        <v/>
      </c>
      <c r="DP101" s="49" t="str">
        <f t="shared" si="194"/>
        <v/>
      </c>
      <c r="DQ101" s="49" t="str">
        <f t="shared" si="194"/>
        <v/>
      </c>
      <c r="DR101" s="49" t="str">
        <f t="shared" si="194"/>
        <v/>
      </c>
      <c r="DS101" s="49" t="str">
        <f t="shared" si="200"/>
        <v/>
      </c>
      <c r="DT101" s="49" t="str">
        <f t="shared" si="200"/>
        <v/>
      </c>
      <c r="DU101" s="49" t="str">
        <f t="shared" si="200"/>
        <v/>
      </c>
      <c r="DV101" s="49" t="str">
        <f t="shared" si="200"/>
        <v/>
      </c>
      <c r="DW101" s="49" t="str">
        <f t="shared" si="200"/>
        <v/>
      </c>
      <c r="DX101" s="49" t="str">
        <f t="shared" si="200"/>
        <v/>
      </c>
      <c r="DY101" s="49" t="str">
        <f t="shared" si="200"/>
        <v/>
      </c>
      <c r="DZ101" s="183" t="str">
        <f t="shared" si="161"/>
        <v/>
      </c>
      <c r="EA101" s="49" t="str">
        <f t="shared" si="195"/>
        <v/>
      </c>
      <c r="EB101" s="49" t="str">
        <f t="shared" si="195"/>
        <v/>
      </c>
      <c r="EC101" s="49" t="str">
        <f t="shared" si="195"/>
        <v/>
      </c>
      <c r="ED101" s="49" t="str">
        <f t="shared" si="195"/>
        <v/>
      </c>
      <c r="EE101" s="49" t="str">
        <f t="shared" si="195"/>
        <v/>
      </c>
      <c r="EF101" s="49" t="str">
        <f t="shared" si="195"/>
        <v/>
      </c>
      <c r="EG101" s="49" t="str">
        <f t="shared" si="195"/>
        <v/>
      </c>
      <c r="EH101" s="49" t="str">
        <f t="shared" si="195"/>
        <v/>
      </c>
      <c r="EI101" s="49" t="str">
        <f t="shared" si="195"/>
        <v/>
      </c>
      <c r="EJ101" s="49" t="str">
        <f t="shared" si="195"/>
        <v/>
      </c>
      <c r="EK101" s="49" t="str">
        <f t="shared" si="195"/>
        <v/>
      </c>
      <c r="EL101" s="49" t="str">
        <f t="shared" si="195"/>
        <v/>
      </c>
      <c r="EM101" s="49" t="str">
        <f t="shared" si="195"/>
        <v/>
      </c>
      <c r="EN101" s="49" t="str">
        <f t="shared" si="195"/>
        <v/>
      </c>
      <c r="EO101" s="49" t="str">
        <f t="shared" si="195"/>
        <v/>
      </c>
      <c r="EP101" s="49" t="str">
        <f t="shared" si="162"/>
        <v/>
      </c>
      <c r="EQ101" s="49" t="str">
        <f t="shared" si="162"/>
        <v/>
      </c>
      <c r="ER101" s="49" t="str">
        <f t="shared" si="162"/>
        <v/>
      </c>
      <c r="ES101" s="49" t="str">
        <f t="shared" si="162"/>
        <v/>
      </c>
      <c r="ET101" s="49" t="str">
        <f t="shared" si="162"/>
        <v/>
      </c>
      <c r="EU101" s="49" t="str">
        <f t="shared" si="162"/>
        <v/>
      </c>
      <c r="EV101" s="49" t="str">
        <f t="shared" si="162"/>
        <v/>
      </c>
      <c r="EW101" s="49" t="str">
        <f t="shared" si="162"/>
        <v/>
      </c>
      <c r="EX101" s="49" t="str">
        <f t="shared" si="162"/>
        <v/>
      </c>
      <c r="EY101" s="49" t="str">
        <f t="shared" si="162"/>
        <v/>
      </c>
      <c r="EZ101" s="49" t="str">
        <f t="shared" si="162"/>
        <v/>
      </c>
      <c r="FA101" s="49" t="str">
        <f t="shared" si="162"/>
        <v/>
      </c>
      <c r="FB101" s="49" t="str">
        <f t="shared" si="162"/>
        <v/>
      </c>
      <c r="FC101" s="49" t="str">
        <f t="shared" si="162"/>
        <v/>
      </c>
      <c r="FD101" s="49" t="str">
        <f t="shared" si="162"/>
        <v/>
      </c>
      <c r="FE101" s="49" t="str">
        <f t="shared" si="162"/>
        <v/>
      </c>
      <c r="FF101" s="49" t="str">
        <f t="shared" si="205"/>
        <v/>
      </c>
      <c r="FG101" s="49" t="str">
        <f t="shared" si="205"/>
        <v/>
      </c>
      <c r="FH101" s="49" t="str">
        <f t="shared" si="205"/>
        <v/>
      </c>
      <c r="FI101" s="49" t="str">
        <f t="shared" si="203"/>
        <v/>
      </c>
      <c r="FJ101" s="49" t="str">
        <f t="shared" si="201"/>
        <v/>
      </c>
      <c r="FK101" s="49" t="str">
        <f t="shared" si="201"/>
        <v/>
      </c>
      <c r="FL101" s="49" t="str">
        <f t="shared" si="201"/>
        <v/>
      </c>
      <c r="FM101" s="49" t="str">
        <f t="shared" si="201"/>
        <v/>
      </c>
      <c r="FN101" s="49" t="str">
        <f t="shared" si="201"/>
        <v/>
      </c>
      <c r="FO101" s="49" t="str">
        <f t="shared" si="201"/>
        <v/>
      </c>
      <c r="FP101" s="49" t="str">
        <f t="shared" si="196"/>
        <v/>
      </c>
      <c r="FQ101" s="49" t="str">
        <f t="shared" si="196"/>
        <v/>
      </c>
      <c r="FR101" s="49" t="str">
        <f t="shared" si="196"/>
        <v/>
      </c>
      <c r="FS101" s="49" t="str">
        <f t="shared" si="196"/>
        <v/>
      </c>
      <c r="FT101" s="49" t="str">
        <f t="shared" si="196"/>
        <v/>
      </c>
      <c r="FU101" s="49" t="str">
        <f t="shared" si="172"/>
        <v/>
      </c>
      <c r="FV101" s="49" t="str">
        <f t="shared" si="172"/>
        <v/>
      </c>
      <c r="FW101" s="49" t="str">
        <f t="shared" si="172"/>
        <v/>
      </c>
      <c r="FX101" s="49" t="str">
        <f t="shared" si="172"/>
        <v/>
      </c>
      <c r="FY101" s="49" t="str">
        <f t="shared" si="172"/>
        <v/>
      </c>
      <c r="FZ101" s="49" t="str">
        <f t="shared" si="172"/>
        <v/>
      </c>
      <c r="GA101" s="49" t="str">
        <f t="shared" si="172"/>
        <v/>
      </c>
      <c r="GB101" s="49" t="str">
        <f t="shared" si="172"/>
        <v/>
      </c>
      <c r="GC101" s="49" t="str">
        <f t="shared" si="172"/>
        <v/>
      </c>
      <c r="GD101" s="49" t="str">
        <f t="shared" si="172"/>
        <v/>
      </c>
      <c r="GE101" s="49" t="str">
        <f t="shared" si="172"/>
        <v/>
      </c>
      <c r="GF101" s="49" t="str">
        <f t="shared" si="172"/>
        <v/>
      </c>
      <c r="GG101" s="49" t="str">
        <f t="shared" si="172"/>
        <v/>
      </c>
      <c r="GH101" s="49" t="str">
        <f t="shared" si="172"/>
        <v/>
      </c>
      <c r="GI101" s="49" t="str">
        <f t="shared" si="172"/>
        <v/>
      </c>
      <c r="GJ101" s="49" t="str">
        <f t="shared" si="172"/>
        <v/>
      </c>
      <c r="GK101" s="49" t="str">
        <f t="shared" si="204"/>
        <v/>
      </c>
      <c r="GL101" s="49" t="str">
        <f t="shared" si="184"/>
        <v/>
      </c>
      <c r="GM101" s="49" t="str">
        <f t="shared" si="184"/>
        <v/>
      </c>
      <c r="GN101" s="49" t="str">
        <f t="shared" si="184"/>
        <v/>
      </c>
      <c r="GO101" s="49" t="str">
        <f t="shared" si="184"/>
        <v/>
      </c>
      <c r="GP101" s="49" t="str">
        <f t="shared" si="184"/>
        <v/>
      </c>
      <c r="GQ101" s="49" t="str">
        <f t="shared" si="184"/>
        <v/>
      </c>
      <c r="GR101" s="49" t="str">
        <f t="shared" si="184"/>
        <v/>
      </c>
      <c r="GS101" s="49" t="str">
        <f t="shared" si="184"/>
        <v/>
      </c>
      <c r="GT101" s="49" t="str">
        <f t="shared" si="184"/>
        <v/>
      </c>
      <c r="GU101" s="49" t="str">
        <f t="shared" si="184"/>
        <v/>
      </c>
      <c r="GV101" s="49" t="str">
        <f t="shared" si="184"/>
        <v/>
      </c>
      <c r="GW101" s="49" t="str">
        <f t="shared" si="184"/>
        <v/>
      </c>
      <c r="GX101" s="49" t="str">
        <f t="shared" si="207"/>
        <v/>
      </c>
      <c r="GY101" s="49" t="str">
        <f t="shared" si="207"/>
        <v/>
      </c>
      <c r="GZ101" s="49" t="str">
        <f t="shared" si="207"/>
        <v/>
      </c>
      <c r="HA101" s="49" t="str">
        <f t="shared" si="207"/>
        <v/>
      </c>
      <c r="HB101" s="49" t="str">
        <f t="shared" si="207"/>
        <v/>
      </c>
      <c r="HC101" s="49" t="str">
        <f t="shared" si="207"/>
        <v/>
      </c>
      <c r="HD101" s="49" t="str">
        <f t="shared" si="177"/>
        <v/>
      </c>
      <c r="HE101" s="49" t="str">
        <f t="shared" si="177"/>
        <v/>
      </c>
      <c r="HF101" s="49" t="str">
        <f t="shared" si="177"/>
        <v/>
      </c>
      <c r="HG101" s="49" t="str">
        <f t="shared" si="177"/>
        <v/>
      </c>
      <c r="HH101" s="49" t="str">
        <f t="shared" si="177"/>
        <v/>
      </c>
      <c r="HI101" s="49" t="str">
        <f t="shared" si="137"/>
        <v/>
      </c>
      <c r="HJ101" s="49" t="str">
        <f t="shared" si="137"/>
        <v/>
      </c>
      <c r="HK101" s="49" t="str">
        <f t="shared" si="137"/>
        <v/>
      </c>
      <c r="HL101" s="49" t="str">
        <f t="shared" si="137"/>
        <v/>
      </c>
      <c r="HM101" s="49" t="str">
        <f t="shared" si="107"/>
        <v/>
      </c>
      <c r="HN101" s="49" t="str">
        <f t="shared" si="107"/>
        <v/>
      </c>
      <c r="HO101" s="49" t="str">
        <f t="shared" si="107"/>
        <v/>
      </c>
      <c r="HP101" s="49" t="str">
        <f t="shared" si="107"/>
        <v/>
      </c>
      <c r="HQ101" s="49" t="str">
        <f t="shared" si="107"/>
        <v/>
      </c>
      <c r="HR101" s="49" t="str">
        <f t="shared" si="107"/>
        <v/>
      </c>
      <c r="HS101" s="49" t="str">
        <f t="shared" si="107"/>
        <v/>
      </c>
      <c r="HT101" s="49" t="str">
        <f t="shared" si="107"/>
        <v/>
      </c>
      <c r="HU101" s="49" t="str">
        <f t="shared" si="107"/>
        <v/>
      </c>
      <c r="HV101" s="49" t="str">
        <f t="shared" si="138"/>
        <v/>
      </c>
      <c r="HW101" s="169" t="e">
        <f t="shared" si="175"/>
        <v>#N/A</v>
      </c>
      <c r="HX101" s="169" t="e">
        <f t="shared" si="175"/>
        <v>#N/A</v>
      </c>
      <c r="HY101" s="169" t="e">
        <f t="shared" si="175"/>
        <v>#N/A</v>
      </c>
      <c r="HZ101" s="169" t="e">
        <f t="shared" si="175"/>
        <v>#N/A</v>
      </c>
      <c r="IA101" s="169" t="e">
        <f t="shared" si="206"/>
        <v>#N/A</v>
      </c>
      <c r="IB101" s="169" t="e">
        <f t="shared" si="206"/>
        <v>#N/A</v>
      </c>
      <c r="IC101" s="169" t="e">
        <f t="shared" si="206"/>
        <v>#N/A</v>
      </c>
      <c r="ID101" s="169" t="e">
        <f t="shared" si="206"/>
        <v>#N/A</v>
      </c>
      <c r="IE101" s="169" t="e">
        <f t="shared" si="206"/>
        <v>#N/A</v>
      </c>
      <c r="IF101" s="169" t="e">
        <f t="shared" si="206"/>
        <v>#N/A</v>
      </c>
      <c r="IG101" s="169" t="e">
        <f t="shared" si="206"/>
        <v>#N/A</v>
      </c>
      <c r="IH101" s="169" t="e">
        <f t="shared" si="206"/>
        <v>#N/A</v>
      </c>
      <c r="II101" s="169" t="e">
        <f t="shared" si="206"/>
        <v>#N/A</v>
      </c>
      <c r="IJ101" s="169" t="e">
        <f t="shared" si="206"/>
        <v>#N/A</v>
      </c>
      <c r="IK101" s="169" t="e">
        <f t="shared" si="206"/>
        <v>#N/A</v>
      </c>
      <c r="IL101" s="169" t="e">
        <f t="shared" si="206"/>
        <v>#N/A</v>
      </c>
      <c r="IM101" s="169" t="e">
        <f t="shared" si="206"/>
        <v>#N/A</v>
      </c>
      <c r="IN101" s="169" t="e">
        <f t="shared" si="206"/>
        <v>#N/A</v>
      </c>
      <c r="IO101" s="169" t="e">
        <f t="shared" si="206"/>
        <v>#N/A</v>
      </c>
      <c r="IP101" s="169" t="e">
        <f t="shared" si="208"/>
        <v>#N/A</v>
      </c>
      <c r="IQ101" s="169" t="e">
        <f t="shared" si="208"/>
        <v>#N/A</v>
      </c>
      <c r="IR101" s="169" t="e">
        <f t="shared" si="208"/>
        <v>#N/A</v>
      </c>
      <c r="IS101" s="169" t="e">
        <f t="shared" si="208"/>
        <v>#N/A</v>
      </c>
      <c r="IT101" s="169" t="e">
        <f t="shared" si="208"/>
        <v>#N/A</v>
      </c>
      <c r="IU101" s="169" t="e">
        <f t="shared" si="208"/>
        <v>#N/A</v>
      </c>
      <c r="IV101" s="169" t="e">
        <f t="shared" si="208"/>
        <v>#N/A</v>
      </c>
      <c r="IW101" s="169" t="e">
        <f t="shared" si="208"/>
        <v>#N/A</v>
      </c>
      <c r="IX101" s="169" t="e">
        <f t="shared" si="208"/>
        <v>#N/A</v>
      </c>
      <c r="IY101" s="169" t="e">
        <f t="shared" si="208"/>
        <v>#N/A</v>
      </c>
      <c r="IZ101" s="169" t="e">
        <f t="shared" si="208"/>
        <v>#N/A</v>
      </c>
      <c r="JA101" s="169" t="e">
        <f t="shared" si="208"/>
        <v>#N/A</v>
      </c>
      <c r="JB101" s="169" t="e">
        <f t="shared" si="208"/>
        <v>#N/A</v>
      </c>
      <c r="JC101" s="169" t="e">
        <f t="shared" si="208"/>
        <v>#N/A</v>
      </c>
      <c r="JD101" s="169" t="e">
        <f t="shared" si="208"/>
        <v>#N/A</v>
      </c>
      <c r="JE101" s="169" t="e">
        <f t="shared" si="214"/>
        <v>#N/A</v>
      </c>
      <c r="JF101" s="169" t="e">
        <f t="shared" si="214"/>
        <v>#N/A</v>
      </c>
      <c r="JG101" s="169" t="e">
        <f t="shared" si="214"/>
        <v>#N/A</v>
      </c>
      <c r="JH101" s="169" t="e">
        <f t="shared" si="214"/>
        <v>#N/A</v>
      </c>
      <c r="JI101" s="169" t="e">
        <f t="shared" si="214"/>
        <v>#N/A</v>
      </c>
      <c r="JJ101" s="169" t="e">
        <f t="shared" si="214"/>
        <v>#N/A</v>
      </c>
      <c r="JK101" s="169" t="e">
        <f t="shared" si="214"/>
        <v>#N/A</v>
      </c>
      <c r="JL101" s="169" t="e">
        <f t="shared" si="214"/>
        <v>#N/A</v>
      </c>
      <c r="JM101" s="169" t="e">
        <f t="shared" si="214"/>
        <v>#N/A</v>
      </c>
      <c r="JN101" s="169" t="e">
        <f t="shared" si="214"/>
        <v>#N/A</v>
      </c>
      <c r="JO101" s="169" t="e">
        <f t="shared" si="214"/>
        <v>#N/A</v>
      </c>
      <c r="JP101" s="169" t="e">
        <f t="shared" si="214"/>
        <v>#N/A</v>
      </c>
      <c r="JQ101" s="169" t="e">
        <f t="shared" si="214"/>
        <v>#N/A</v>
      </c>
      <c r="JR101" s="169" t="e">
        <f t="shared" si="214"/>
        <v>#N/A</v>
      </c>
      <c r="JS101" s="169" t="e">
        <f t="shared" si="214"/>
        <v>#N/A</v>
      </c>
      <c r="JT101" s="169" t="e">
        <f t="shared" si="209"/>
        <v>#N/A</v>
      </c>
      <c r="JU101" s="169" t="e">
        <f t="shared" si="209"/>
        <v>#N/A</v>
      </c>
      <c r="JV101" s="169" t="e">
        <f t="shared" si="209"/>
        <v>#N/A</v>
      </c>
      <c r="JW101" s="169" t="e">
        <f t="shared" si="209"/>
        <v>#N/A</v>
      </c>
      <c r="JX101" s="169" t="e">
        <f t="shared" si="209"/>
        <v>#N/A</v>
      </c>
      <c r="JY101" s="169" t="e">
        <f t="shared" si="209"/>
        <v>#N/A</v>
      </c>
      <c r="JZ101" s="169" t="e">
        <f t="shared" si="209"/>
        <v>#N/A</v>
      </c>
      <c r="KA101" s="169" t="e">
        <f t="shared" si="209"/>
        <v>#N/A</v>
      </c>
      <c r="KB101" s="169" t="e">
        <f t="shared" si="209"/>
        <v>#N/A</v>
      </c>
      <c r="KC101" s="169" t="e">
        <f t="shared" si="209"/>
        <v>#N/A</v>
      </c>
      <c r="KD101" s="169" t="e">
        <f t="shared" si="209"/>
        <v>#N/A</v>
      </c>
      <c r="KE101" s="169" t="e">
        <f t="shared" si="209"/>
        <v>#N/A</v>
      </c>
      <c r="KF101" s="169" t="e">
        <f t="shared" si="209"/>
        <v>#N/A</v>
      </c>
      <c r="KG101" s="169" t="e">
        <f t="shared" si="209"/>
        <v>#N/A</v>
      </c>
      <c r="KH101" s="169" t="e">
        <f t="shared" si="209"/>
        <v>#N/A</v>
      </c>
      <c r="KI101" s="169" t="e">
        <f t="shared" si="209"/>
        <v>#N/A</v>
      </c>
      <c r="KJ101" s="169" t="e">
        <f t="shared" si="215"/>
        <v>#N/A</v>
      </c>
      <c r="KK101" s="169" t="e">
        <f t="shared" si="215"/>
        <v>#N/A</v>
      </c>
      <c r="KL101" s="169" t="e">
        <f t="shared" si="215"/>
        <v>#N/A</v>
      </c>
      <c r="KM101" s="169" t="e">
        <f t="shared" si="215"/>
        <v>#N/A</v>
      </c>
      <c r="KN101" s="169" t="e">
        <f t="shared" si="215"/>
        <v>#N/A</v>
      </c>
      <c r="KO101" s="169" t="e">
        <f t="shared" si="215"/>
        <v>#N/A</v>
      </c>
      <c r="KP101" s="169" t="e">
        <f t="shared" si="215"/>
        <v>#N/A</v>
      </c>
      <c r="KQ101" s="169" t="e">
        <f t="shared" si="215"/>
        <v>#N/A</v>
      </c>
      <c r="KR101" s="169" t="e">
        <f t="shared" si="215"/>
        <v>#N/A</v>
      </c>
      <c r="KS101" s="169" t="e">
        <f t="shared" si="215"/>
        <v>#N/A</v>
      </c>
      <c r="KT101" s="169" t="e">
        <f t="shared" si="215"/>
        <v>#N/A</v>
      </c>
      <c r="KU101" s="169" t="e">
        <f t="shared" si="215"/>
        <v>#N/A</v>
      </c>
      <c r="KV101" s="169" t="e">
        <f t="shared" si="215"/>
        <v>#N/A</v>
      </c>
      <c r="KW101" s="169" t="e">
        <f t="shared" si="215"/>
        <v>#N/A</v>
      </c>
      <c r="KX101" s="169" t="e">
        <f t="shared" si="215"/>
        <v>#N/A</v>
      </c>
      <c r="KY101" s="169" t="e">
        <f t="shared" si="215"/>
        <v>#N/A</v>
      </c>
      <c r="KZ101" s="169" t="e">
        <f t="shared" si="210"/>
        <v>#N/A</v>
      </c>
      <c r="LA101" s="169" t="e">
        <f t="shared" si="210"/>
        <v>#N/A</v>
      </c>
      <c r="LB101" s="169" t="e">
        <f t="shared" si="210"/>
        <v>#N/A</v>
      </c>
      <c r="LC101" s="169" t="e">
        <f t="shared" si="210"/>
        <v>#N/A</v>
      </c>
      <c r="LD101" s="169" t="e">
        <f t="shared" si="210"/>
        <v>#N/A</v>
      </c>
      <c r="LE101" s="169" t="e">
        <f t="shared" si="210"/>
        <v>#N/A</v>
      </c>
      <c r="LF101" s="169" t="e">
        <f t="shared" si="210"/>
        <v>#N/A</v>
      </c>
      <c r="LG101" s="169" t="e">
        <f t="shared" si="210"/>
        <v>#N/A</v>
      </c>
      <c r="LH101" s="169" t="e">
        <f t="shared" si="210"/>
        <v>#N/A</v>
      </c>
      <c r="LI101" s="169" t="e">
        <f t="shared" si="210"/>
        <v>#N/A</v>
      </c>
      <c r="LJ101" s="169" t="e">
        <f t="shared" si="210"/>
        <v>#N/A</v>
      </c>
      <c r="LK101" s="169" t="e">
        <f t="shared" si="210"/>
        <v>#N/A</v>
      </c>
      <c r="LL101" s="169" t="e">
        <f t="shared" si="210"/>
        <v>#N/A</v>
      </c>
      <c r="LM101" s="169" t="e">
        <f t="shared" si="210"/>
        <v>#N/A</v>
      </c>
      <c r="LN101" s="169" t="e">
        <f t="shared" si="210"/>
        <v>#N/A</v>
      </c>
      <c r="LO101" s="169" t="e">
        <f t="shared" si="216"/>
        <v>#N/A</v>
      </c>
      <c r="LP101" s="169" t="e">
        <f t="shared" si="216"/>
        <v>#N/A</v>
      </c>
      <c r="LQ101" s="169" t="e">
        <f t="shared" si="217"/>
        <v>#N/A</v>
      </c>
      <c r="LR101" s="169" t="e">
        <f t="shared" si="217"/>
        <v>#N/A</v>
      </c>
      <c r="LS101" s="169" t="e">
        <f t="shared" si="217"/>
        <v>#N/A</v>
      </c>
      <c r="LT101" s="169" t="e">
        <f t="shared" si="217"/>
        <v>#N/A</v>
      </c>
      <c r="LU101" s="169" t="e">
        <f t="shared" si="217"/>
        <v>#N/A</v>
      </c>
      <c r="LV101" s="169" t="e">
        <f t="shared" si="217"/>
        <v>#N/A</v>
      </c>
      <c r="LW101" s="169" t="e">
        <f t="shared" si="217"/>
        <v>#N/A</v>
      </c>
      <c r="LX101" s="169" t="e">
        <f t="shared" si="217"/>
        <v>#N/A</v>
      </c>
      <c r="LY101" s="169" t="e">
        <f t="shared" si="217"/>
        <v>#N/A</v>
      </c>
      <c r="LZ101" s="169" t="e">
        <f t="shared" si="217"/>
        <v>#N/A</v>
      </c>
      <c r="MA101" s="169" t="e">
        <f t="shared" si="217"/>
        <v>#N/A</v>
      </c>
      <c r="MB101" s="169" t="e">
        <f t="shared" si="217"/>
        <v>#N/A</v>
      </c>
      <c r="MC101" s="169" t="e">
        <f t="shared" si="217"/>
        <v>#N/A</v>
      </c>
      <c r="MD101" s="169" t="e">
        <f t="shared" si="217"/>
        <v>#N/A</v>
      </c>
      <c r="ME101" s="169" t="e">
        <f t="shared" si="217"/>
        <v>#N/A</v>
      </c>
      <c r="MF101" s="169" t="e">
        <f t="shared" si="211"/>
        <v>#N/A</v>
      </c>
      <c r="MG101" s="169" t="e">
        <f t="shared" si="211"/>
        <v>#N/A</v>
      </c>
      <c r="MH101" s="169" t="e">
        <f t="shared" si="211"/>
        <v>#N/A</v>
      </c>
      <c r="MI101" s="169" t="e">
        <f t="shared" si="211"/>
        <v>#N/A</v>
      </c>
      <c r="MJ101" s="169" t="e">
        <f t="shared" si="211"/>
        <v>#N/A</v>
      </c>
      <c r="MK101" s="169" t="e">
        <f t="shared" si="211"/>
        <v>#N/A</v>
      </c>
      <c r="ML101" s="169" t="e">
        <f t="shared" si="211"/>
        <v>#N/A</v>
      </c>
      <c r="MM101" s="169" t="e">
        <f t="shared" si="211"/>
        <v>#N/A</v>
      </c>
      <c r="MN101" s="169" t="e">
        <f t="shared" si="211"/>
        <v>#N/A</v>
      </c>
      <c r="MO101" s="169" t="e">
        <f t="shared" si="211"/>
        <v>#N/A</v>
      </c>
      <c r="MP101" s="169" t="e">
        <f t="shared" si="211"/>
        <v>#N/A</v>
      </c>
      <c r="MQ101" s="169" t="e">
        <f t="shared" si="211"/>
        <v>#N/A</v>
      </c>
      <c r="MR101" s="169" t="e">
        <f t="shared" si="211"/>
        <v>#N/A</v>
      </c>
      <c r="MS101" s="169" t="e">
        <f t="shared" si="211"/>
        <v>#N/A</v>
      </c>
      <c r="MT101" s="169" t="e">
        <f t="shared" si="211"/>
        <v>#N/A</v>
      </c>
      <c r="MU101" s="169" t="e">
        <f t="shared" si="211"/>
        <v>#N/A</v>
      </c>
      <c r="MV101" s="169" t="e">
        <f t="shared" si="218"/>
        <v>#N/A</v>
      </c>
      <c r="MW101" s="169" t="e">
        <f t="shared" si="218"/>
        <v>#N/A</v>
      </c>
      <c r="MX101" s="169" t="e">
        <f t="shared" si="218"/>
        <v>#N/A</v>
      </c>
      <c r="MY101" s="169" t="e">
        <f t="shared" si="218"/>
        <v>#N/A</v>
      </c>
      <c r="MZ101" s="169" t="e">
        <f t="shared" si="218"/>
        <v>#N/A</v>
      </c>
      <c r="NA101" s="169" t="e">
        <f t="shared" si="218"/>
        <v>#N/A</v>
      </c>
      <c r="NB101" s="169" t="e">
        <f t="shared" si="218"/>
        <v>#N/A</v>
      </c>
      <c r="NC101" s="169" t="e">
        <f t="shared" si="218"/>
        <v>#N/A</v>
      </c>
      <c r="ND101" s="169" t="e">
        <f t="shared" si="218"/>
        <v>#N/A</v>
      </c>
      <c r="NE101" s="169" t="e">
        <f t="shared" si="218"/>
        <v>#N/A</v>
      </c>
      <c r="NF101" s="169" t="e">
        <f t="shared" si="218"/>
        <v>#N/A</v>
      </c>
      <c r="NG101" s="169" t="e">
        <f t="shared" si="218"/>
        <v>#N/A</v>
      </c>
      <c r="NH101" s="169" t="e">
        <f t="shared" si="218"/>
        <v>#N/A</v>
      </c>
      <c r="NI101" s="169" t="e">
        <f t="shared" si="218"/>
        <v>#N/A</v>
      </c>
      <c r="NJ101" s="169" t="e">
        <f t="shared" si="218"/>
        <v>#N/A</v>
      </c>
      <c r="NK101" s="169" t="e">
        <f t="shared" si="218"/>
        <v>#N/A</v>
      </c>
      <c r="NL101" s="169" t="e">
        <f t="shared" si="212"/>
        <v>#N/A</v>
      </c>
      <c r="NM101" s="169" t="e">
        <f t="shared" si="212"/>
        <v>#N/A</v>
      </c>
      <c r="NN101" s="169" t="e">
        <f t="shared" si="212"/>
        <v>#N/A</v>
      </c>
      <c r="NO101" s="169" t="e">
        <f t="shared" si="212"/>
        <v>#N/A</v>
      </c>
      <c r="NP101" s="169" t="e">
        <f t="shared" si="212"/>
        <v>#N/A</v>
      </c>
      <c r="NQ101" s="169" t="e">
        <f t="shared" si="212"/>
        <v>#N/A</v>
      </c>
      <c r="NR101" s="169" t="e">
        <f t="shared" si="212"/>
        <v>#N/A</v>
      </c>
      <c r="NS101" s="169" t="e">
        <f t="shared" si="212"/>
        <v>#N/A</v>
      </c>
      <c r="NT101" s="169" t="e">
        <f t="shared" si="212"/>
        <v>#N/A</v>
      </c>
      <c r="NU101" s="169" t="e">
        <f t="shared" si="212"/>
        <v>#N/A</v>
      </c>
      <c r="NV101" s="169" t="e">
        <f t="shared" si="212"/>
        <v>#N/A</v>
      </c>
      <c r="NW101" s="169" t="e">
        <f t="shared" si="212"/>
        <v>#N/A</v>
      </c>
      <c r="NX101" s="169" t="e">
        <f t="shared" si="212"/>
        <v>#N/A</v>
      </c>
      <c r="NY101" s="169" t="e">
        <f t="shared" si="212"/>
        <v>#N/A</v>
      </c>
      <c r="NZ101" s="169" t="e">
        <f t="shared" si="212"/>
        <v>#N/A</v>
      </c>
      <c r="OA101" s="169" t="e">
        <f t="shared" si="219"/>
        <v>#N/A</v>
      </c>
      <c r="OB101" s="169" t="e">
        <f t="shared" si="219"/>
        <v>#N/A</v>
      </c>
      <c r="OC101" s="169" t="e">
        <f t="shared" si="220"/>
        <v>#N/A</v>
      </c>
      <c r="OD101" s="169" t="e">
        <f t="shared" si="220"/>
        <v>#N/A</v>
      </c>
      <c r="OE101" s="169" t="e">
        <f t="shared" si="220"/>
        <v>#N/A</v>
      </c>
      <c r="OF101" s="169" t="e">
        <f t="shared" si="220"/>
        <v>#N/A</v>
      </c>
      <c r="OG101" s="169" t="e">
        <f t="shared" si="220"/>
        <v>#N/A</v>
      </c>
      <c r="OH101" s="169" t="e">
        <f t="shared" si="220"/>
        <v>#N/A</v>
      </c>
      <c r="OI101" s="169" t="e">
        <f t="shared" si="220"/>
        <v>#N/A</v>
      </c>
      <c r="OJ101" s="169" t="e">
        <f t="shared" si="220"/>
        <v>#N/A</v>
      </c>
      <c r="OK101" s="169" t="e">
        <f t="shared" si="220"/>
        <v>#N/A</v>
      </c>
      <c r="OL101" s="169" t="e">
        <f t="shared" si="220"/>
        <v>#N/A</v>
      </c>
      <c r="OM101" s="169" t="e">
        <f t="shared" si="220"/>
        <v>#N/A</v>
      </c>
      <c r="ON101" s="169" t="e">
        <f t="shared" si="220"/>
        <v>#N/A</v>
      </c>
      <c r="OO101" s="169" t="e">
        <f t="shared" si="220"/>
        <v>#N/A</v>
      </c>
      <c r="OP101" s="169" t="e">
        <f t="shared" si="220"/>
        <v>#N/A</v>
      </c>
      <c r="OQ101" s="169" t="e">
        <f t="shared" si="220"/>
        <v>#N/A</v>
      </c>
      <c r="OR101" s="169" t="e">
        <f t="shared" si="213"/>
        <v>#N/A</v>
      </c>
      <c r="OS101" s="169" t="e">
        <f t="shared" si="213"/>
        <v>#N/A</v>
      </c>
      <c r="OT101" s="169" t="e">
        <f t="shared" si="213"/>
        <v>#N/A</v>
      </c>
      <c r="OU101" s="169" t="e">
        <f t="shared" si="213"/>
        <v>#N/A</v>
      </c>
      <c r="OV101" s="169" t="e">
        <f t="shared" si="213"/>
        <v>#N/A</v>
      </c>
      <c r="OW101" s="169" t="e">
        <f t="shared" si="213"/>
        <v>#N/A</v>
      </c>
      <c r="OX101" s="169" t="e">
        <f t="shared" si="213"/>
        <v>#N/A</v>
      </c>
      <c r="OY101" s="169" t="e">
        <f t="shared" si="213"/>
        <v>#N/A</v>
      </c>
      <c r="OZ101" s="169" t="e">
        <f t="shared" si="213"/>
        <v>#N/A</v>
      </c>
      <c r="PA101" s="169" t="e">
        <f t="shared" si="213"/>
        <v>#N/A</v>
      </c>
      <c r="PB101" s="169" t="e">
        <f t="shared" si="213"/>
        <v>#N/A</v>
      </c>
      <c r="PC101" s="169" t="e">
        <f t="shared" si="213"/>
        <v>#N/A</v>
      </c>
      <c r="PD101" s="169" t="e">
        <f t="shared" si="213"/>
        <v>#N/A</v>
      </c>
      <c r="PE101" s="169" t="e">
        <f t="shared" si="213"/>
        <v>#N/A</v>
      </c>
      <c r="PF101" s="169" t="e">
        <f t="shared" si="213"/>
        <v>#N/A</v>
      </c>
      <c r="PG101" s="169" t="e">
        <f t="shared" si="213"/>
        <v>#N/A</v>
      </c>
      <c r="PH101" s="169" t="e">
        <f t="shared" si="221"/>
        <v>#N/A</v>
      </c>
      <c r="PI101" s="169" t="e">
        <f t="shared" si="221"/>
        <v>#N/A</v>
      </c>
      <c r="PJ101" s="169" t="e">
        <f t="shared" si="221"/>
        <v>#N/A</v>
      </c>
      <c r="PK101" s="169" t="e">
        <f t="shared" si="221"/>
        <v>#N/A</v>
      </c>
      <c r="PL101" s="169" t="e">
        <f t="shared" si="221"/>
        <v>#N/A</v>
      </c>
      <c r="PM101" s="169" t="e">
        <f t="shared" si="221"/>
        <v>#N/A</v>
      </c>
      <c r="PN101" s="169" t="e">
        <f t="shared" si="221"/>
        <v>#N/A</v>
      </c>
      <c r="PO101" s="169" t="e">
        <f t="shared" si="221"/>
        <v>#N/A</v>
      </c>
    </row>
    <row r="102" spans="1:431" hidden="1" x14ac:dyDescent="0.75">
      <c r="A102" s="390"/>
      <c r="B102" s="396" t="str">
        <f>IF($R102="","",ROUND(_xlfn.NORM.INV(ABS(VLOOKUP($T$1,VLookups!$A$43:$B$44,2,FALSE)-B$2),$N102,$R102),0))</f>
        <v/>
      </c>
      <c r="C102" s="403" t="str">
        <f>IF(OR(D101="",B102=""),"",WORKDAY(C101,B101,$B$109:$B$148))</f>
        <v/>
      </c>
      <c r="D102" s="404" t="str">
        <f>IFERROR(IF(B102="","",WORKDAY(C102,B102-1,$B$109:$B$148)),"")</f>
        <v/>
      </c>
      <c r="E102" s="109"/>
      <c r="F102" s="117"/>
      <c r="G102" s="122" t="str">
        <f t="shared" si="157"/>
        <v/>
      </c>
      <c r="H102" s="95"/>
      <c r="I102" s="122" t="str">
        <f t="shared" si="158"/>
        <v/>
      </c>
      <c r="J102" s="117"/>
      <c r="K102" s="110"/>
      <c r="L102" s="124" t="str">
        <f t="shared" si="145"/>
        <v/>
      </c>
      <c r="M102" s="124" t="str">
        <f t="shared" si="146"/>
        <v/>
      </c>
      <c r="N102" s="73" t="str">
        <f t="shared" si="159"/>
        <v/>
      </c>
      <c r="O102" s="23"/>
      <c r="P102" s="57"/>
      <c r="Q102" s="280"/>
      <c r="R102" s="74" t="str">
        <f>IF(AND(G102&gt;0,H102&gt;0,I102&gt;0),IF(ISBLANK(Q102),IF(ISBLANK(O102),"",(I102-G102)*VLOOKUP(O102,VLookups!$A$4:$B$13,2,FALSE)),Q102),"")</f>
        <v/>
      </c>
      <c r="S102" s="75" t="str">
        <f t="shared" si="147"/>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0"/>
        <v/>
      </c>
      <c r="AD102" s="49" t="str">
        <f t="shared" si="202"/>
        <v/>
      </c>
      <c r="AE102" s="49" t="str">
        <f t="shared" si="202"/>
        <v/>
      </c>
      <c r="AF102" s="49" t="str">
        <f t="shared" si="202"/>
        <v/>
      </c>
      <c r="AG102" s="49" t="str">
        <f t="shared" si="202"/>
        <v/>
      </c>
      <c r="AH102" s="49" t="str">
        <f t="shared" si="202"/>
        <v/>
      </c>
      <c r="AI102" s="49" t="str">
        <f t="shared" si="202"/>
        <v/>
      </c>
      <c r="AJ102" s="49" t="str">
        <f t="shared" si="202"/>
        <v/>
      </c>
      <c r="AK102" s="49" t="str">
        <f t="shared" si="202"/>
        <v/>
      </c>
      <c r="AL102" s="49" t="str">
        <f t="shared" si="202"/>
        <v/>
      </c>
      <c r="AM102" s="49" t="str">
        <f t="shared" si="202"/>
        <v/>
      </c>
      <c r="AN102" s="49" t="str">
        <f t="shared" si="202"/>
        <v/>
      </c>
      <c r="AO102" s="49" t="str">
        <f t="shared" si="202"/>
        <v/>
      </c>
      <c r="AP102" s="49" t="str">
        <f t="shared" si="202"/>
        <v/>
      </c>
      <c r="AQ102" s="49" t="str">
        <f t="shared" si="202"/>
        <v/>
      </c>
      <c r="AR102" s="49" t="str">
        <f t="shared" si="202"/>
        <v/>
      </c>
      <c r="AS102" s="49" t="str">
        <f t="shared" si="202"/>
        <v/>
      </c>
      <c r="AT102" s="49" t="str">
        <f t="shared" si="197"/>
        <v/>
      </c>
      <c r="AU102" s="49" t="str">
        <f t="shared" si="197"/>
        <v/>
      </c>
      <c r="AV102" s="49" t="str">
        <f t="shared" si="197"/>
        <v/>
      </c>
      <c r="AW102" s="49" t="str">
        <f t="shared" si="197"/>
        <v/>
      </c>
      <c r="AX102" s="49" t="str">
        <f t="shared" si="197"/>
        <v/>
      </c>
      <c r="AY102" s="49" t="str">
        <f t="shared" si="197"/>
        <v/>
      </c>
      <c r="AZ102" s="49" t="str">
        <f t="shared" si="197"/>
        <v/>
      </c>
      <c r="BA102" s="49" t="str">
        <f t="shared" si="197"/>
        <v/>
      </c>
      <c r="BB102" s="49" t="str">
        <f t="shared" si="197"/>
        <v/>
      </c>
      <c r="BC102" s="49" t="str">
        <f t="shared" si="197"/>
        <v/>
      </c>
      <c r="BD102" s="49" t="str">
        <f t="shared" si="197"/>
        <v/>
      </c>
      <c r="BE102" s="49" t="str">
        <f t="shared" si="197"/>
        <v/>
      </c>
      <c r="BF102" s="49" t="str">
        <f t="shared" si="197"/>
        <v/>
      </c>
      <c r="BG102" s="49" t="str">
        <f t="shared" si="197"/>
        <v/>
      </c>
      <c r="BH102" s="49" t="str">
        <f t="shared" si="197"/>
        <v/>
      </c>
      <c r="BI102" s="49" t="str">
        <f t="shared" si="198"/>
        <v/>
      </c>
      <c r="BJ102" s="49" t="str">
        <f t="shared" si="198"/>
        <v/>
      </c>
      <c r="BK102" s="49" t="str">
        <f t="shared" si="198"/>
        <v/>
      </c>
      <c r="BL102" s="49" t="str">
        <f t="shared" si="198"/>
        <v/>
      </c>
      <c r="BM102" s="49" t="str">
        <f t="shared" si="198"/>
        <v/>
      </c>
      <c r="BN102" s="49" t="str">
        <f t="shared" si="198"/>
        <v/>
      </c>
      <c r="BO102" s="49" t="str">
        <f t="shared" si="198"/>
        <v/>
      </c>
      <c r="BP102" s="49" t="str">
        <f t="shared" si="198"/>
        <v/>
      </c>
      <c r="BQ102" s="49" t="str">
        <f t="shared" si="198"/>
        <v/>
      </c>
      <c r="BR102" s="49" t="str">
        <f t="shared" si="198"/>
        <v/>
      </c>
      <c r="BS102" s="49" t="str">
        <f t="shared" si="198"/>
        <v/>
      </c>
      <c r="BT102" s="49" t="str">
        <f t="shared" si="198"/>
        <v/>
      </c>
      <c r="BU102" s="49" t="str">
        <f t="shared" si="198"/>
        <v/>
      </c>
      <c r="BV102" s="49" t="str">
        <f t="shared" si="198"/>
        <v/>
      </c>
      <c r="BW102" s="49" t="str">
        <f t="shared" si="198"/>
        <v/>
      </c>
      <c r="BX102" s="49" t="str">
        <f t="shared" si="198"/>
        <v/>
      </c>
      <c r="BY102" s="49" t="str">
        <f t="shared" si="193"/>
        <v/>
      </c>
      <c r="BZ102" s="49" t="str">
        <f t="shared" si="193"/>
        <v/>
      </c>
      <c r="CA102" s="49" t="str">
        <f t="shared" si="193"/>
        <v/>
      </c>
      <c r="CB102" s="49" t="str">
        <f t="shared" si="193"/>
        <v/>
      </c>
      <c r="CC102" s="49" t="str">
        <f t="shared" si="193"/>
        <v/>
      </c>
      <c r="CD102" s="49" t="str">
        <f t="shared" si="193"/>
        <v/>
      </c>
      <c r="CE102" s="49" t="str">
        <f t="shared" si="193"/>
        <v/>
      </c>
      <c r="CF102" s="49" t="str">
        <f t="shared" si="193"/>
        <v/>
      </c>
      <c r="CG102" s="49" t="str">
        <f t="shared" si="193"/>
        <v/>
      </c>
      <c r="CH102" s="49" t="str">
        <f t="shared" si="193"/>
        <v/>
      </c>
      <c r="CI102" s="49" t="str">
        <f t="shared" si="193"/>
        <v/>
      </c>
      <c r="CJ102" s="49" t="str">
        <f t="shared" si="193"/>
        <v/>
      </c>
      <c r="CK102" s="49" t="str">
        <f t="shared" si="193"/>
        <v/>
      </c>
      <c r="CL102" s="49" t="str">
        <f t="shared" si="193"/>
        <v/>
      </c>
      <c r="CM102" s="49" t="str">
        <f t="shared" si="193"/>
        <v/>
      </c>
      <c r="CN102" s="49" t="str">
        <f t="shared" si="199"/>
        <v/>
      </c>
      <c r="CO102" s="49" t="str">
        <f t="shared" si="199"/>
        <v/>
      </c>
      <c r="CP102" s="49" t="str">
        <f t="shared" si="199"/>
        <v/>
      </c>
      <c r="CQ102" s="49" t="str">
        <f t="shared" si="199"/>
        <v/>
      </c>
      <c r="CR102" s="49" t="str">
        <f t="shared" si="199"/>
        <v/>
      </c>
      <c r="CS102" s="49" t="str">
        <f t="shared" si="199"/>
        <v/>
      </c>
      <c r="CT102" s="49" t="str">
        <f t="shared" si="199"/>
        <v/>
      </c>
      <c r="CU102" s="49" t="str">
        <f t="shared" si="199"/>
        <v/>
      </c>
      <c r="CV102" s="49" t="str">
        <f t="shared" si="199"/>
        <v/>
      </c>
      <c r="CW102" s="49" t="str">
        <f t="shared" si="199"/>
        <v/>
      </c>
      <c r="CX102" s="49" t="str">
        <f t="shared" si="199"/>
        <v/>
      </c>
      <c r="CY102" s="49" t="str">
        <f t="shared" si="199"/>
        <v/>
      </c>
      <c r="CZ102" s="49" t="str">
        <f t="shared" si="199"/>
        <v/>
      </c>
      <c r="DA102" s="49" t="str">
        <f t="shared" si="199"/>
        <v/>
      </c>
      <c r="DB102" s="49" t="str">
        <f t="shared" si="199"/>
        <v/>
      </c>
      <c r="DC102" s="49" t="str">
        <f t="shared" si="199"/>
        <v/>
      </c>
      <c r="DD102" s="49" t="str">
        <f t="shared" si="194"/>
        <v/>
      </c>
      <c r="DE102" s="49" t="str">
        <f t="shared" si="194"/>
        <v/>
      </c>
      <c r="DF102" s="49" t="str">
        <f t="shared" si="194"/>
        <v/>
      </c>
      <c r="DG102" s="49" t="str">
        <f t="shared" si="194"/>
        <v/>
      </c>
      <c r="DH102" s="49" t="str">
        <f t="shared" si="194"/>
        <v/>
      </c>
      <c r="DI102" s="49" t="str">
        <f t="shared" si="194"/>
        <v/>
      </c>
      <c r="DJ102" s="49" t="str">
        <f t="shared" si="194"/>
        <v/>
      </c>
      <c r="DK102" s="49" t="str">
        <f t="shared" si="194"/>
        <v/>
      </c>
      <c r="DL102" s="49" t="str">
        <f t="shared" si="194"/>
        <v/>
      </c>
      <c r="DM102" s="49" t="str">
        <f t="shared" si="194"/>
        <v/>
      </c>
      <c r="DN102" s="49" t="str">
        <f t="shared" si="194"/>
        <v/>
      </c>
      <c r="DO102" s="49" t="str">
        <f t="shared" si="194"/>
        <v/>
      </c>
      <c r="DP102" s="49" t="str">
        <f t="shared" si="194"/>
        <v/>
      </c>
      <c r="DQ102" s="49" t="str">
        <f t="shared" si="194"/>
        <v/>
      </c>
      <c r="DR102" s="49" t="str">
        <f t="shared" si="194"/>
        <v/>
      </c>
      <c r="DS102" s="49" t="str">
        <f t="shared" si="200"/>
        <v/>
      </c>
      <c r="DT102" s="49" t="str">
        <f t="shared" si="200"/>
        <v/>
      </c>
      <c r="DU102" s="49" t="str">
        <f t="shared" si="200"/>
        <v/>
      </c>
      <c r="DV102" s="49" t="str">
        <f t="shared" si="200"/>
        <v/>
      </c>
      <c r="DW102" s="49" t="str">
        <f t="shared" si="200"/>
        <v/>
      </c>
      <c r="DX102" s="49" t="str">
        <f t="shared" si="200"/>
        <v/>
      </c>
      <c r="DY102" s="49" t="str">
        <f t="shared" si="200"/>
        <v/>
      </c>
      <c r="DZ102" s="183" t="str">
        <f t="shared" si="161"/>
        <v/>
      </c>
      <c r="EA102" s="49" t="str">
        <f t="shared" si="195"/>
        <v/>
      </c>
      <c r="EB102" s="49" t="str">
        <f t="shared" si="195"/>
        <v/>
      </c>
      <c r="EC102" s="49" t="str">
        <f t="shared" si="195"/>
        <v/>
      </c>
      <c r="ED102" s="49" t="str">
        <f t="shared" si="195"/>
        <v/>
      </c>
      <c r="EE102" s="49" t="str">
        <f t="shared" si="195"/>
        <v/>
      </c>
      <c r="EF102" s="49" t="str">
        <f t="shared" si="195"/>
        <v/>
      </c>
      <c r="EG102" s="49" t="str">
        <f t="shared" si="195"/>
        <v/>
      </c>
      <c r="EH102" s="49" t="str">
        <f t="shared" si="195"/>
        <v/>
      </c>
      <c r="EI102" s="49" t="str">
        <f t="shared" si="195"/>
        <v/>
      </c>
      <c r="EJ102" s="49" t="str">
        <f t="shared" si="195"/>
        <v/>
      </c>
      <c r="EK102" s="49" t="str">
        <f t="shared" si="195"/>
        <v/>
      </c>
      <c r="EL102" s="49" t="str">
        <f t="shared" si="195"/>
        <v/>
      </c>
      <c r="EM102" s="49" t="str">
        <f t="shared" si="195"/>
        <v/>
      </c>
      <c r="EN102" s="49" t="str">
        <f t="shared" si="195"/>
        <v/>
      </c>
      <c r="EO102" s="49" t="str">
        <f t="shared" si="195"/>
        <v/>
      </c>
      <c r="EP102" s="49" t="str">
        <f t="shared" si="162"/>
        <v/>
      </c>
      <c r="EQ102" s="49" t="str">
        <f t="shared" si="162"/>
        <v/>
      </c>
      <c r="ER102" s="49" t="str">
        <f t="shared" si="162"/>
        <v/>
      </c>
      <c r="ES102" s="49" t="str">
        <f t="shared" si="162"/>
        <v/>
      </c>
      <c r="ET102" s="49" t="str">
        <f t="shared" si="162"/>
        <v/>
      </c>
      <c r="EU102" s="49" t="str">
        <f t="shared" si="162"/>
        <v/>
      </c>
      <c r="EV102" s="49" t="str">
        <f t="shared" si="162"/>
        <v/>
      </c>
      <c r="EW102" s="49" t="str">
        <f t="shared" si="162"/>
        <v/>
      </c>
      <c r="EX102" s="49" t="str">
        <f t="shared" si="162"/>
        <v/>
      </c>
      <c r="EY102" s="49" t="str">
        <f t="shared" si="162"/>
        <v/>
      </c>
      <c r="EZ102" s="49" t="str">
        <f t="shared" si="162"/>
        <v/>
      </c>
      <c r="FA102" s="49" t="str">
        <f t="shared" si="162"/>
        <v/>
      </c>
      <c r="FB102" s="49" t="str">
        <f t="shared" si="162"/>
        <v/>
      </c>
      <c r="FC102" s="49" t="str">
        <f t="shared" si="162"/>
        <v/>
      </c>
      <c r="FD102" s="49" t="str">
        <f t="shared" si="162"/>
        <v/>
      </c>
      <c r="FE102" s="49" t="str">
        <f t="shared" si="162"/>
        <v/>
      </c>
      <c r="FF102" s="49" t="str">
        <f t="shared" si="205"/>
        <v/>
      </c>
      <c r="FG102" s="49" t="str">
        <f t="shared" si="205"/>
        <v/>
      </c>
      <c r="FH102" s="49" t="str">
        <f t="shared" si="205"/>
        <v/>
      </c>
      <c r="FI102" s="49" t="str">
        <f t="shared" si="203"/>
        <v/>
      </c>
      <c r="FJ102" s="49" t="str">
        <f t="shared" si="201"/>
        <v/>
      </c>
      <c r="FK102" s="49" t="str">
        <f t="shared" si="201"/>
        <v/>
      </c>
      <c r="FL102" s="49" t="str">
        <f t="shared" si="201"/>
        <v/>
      </c>
      <c r="FM102" s="49" t="str">
        <f t="shared" si="201"/>
        <v/>
      </c>
      <c r="FN102" s="49" t="str">
        <f t="shared" si="201"/>
        <v/>
      </c>
      <c r="FO102" s="49" t="str">
        <f t="shared" si="201"/>
        <v/>
      </c>
      <c r="FP102" s="49" t="str">
        <f t="shared" si="196"/>
        <v/>
      </c>
      <c r="FQ102" s="49" t="str">
        <f t="shared" si="196"/>
        <v/>
      </c>
      <c r="FR102" s="49" t="str">
        <f t="shared" si="196"/>
        <v/>
      </c>
      <c r="FS102" s="49" t="str">
        <f t="shared" si="196"/>
        <v/>
      </c>
      <c r="FT102" s="49" t="str">
        <f t="shared" si="196"/>
        <v/>
      </c>
      <c r="FU102" s="49" t="str">
        <f t="shared" si="172"/>
        <v/>
      </c>
      <c r="FV102" s="49" t="str">
        <f t="shared" si="172"/>
        <v/>
      </c>
      <c r="FW102" s="49" t="str">
        <f t="shared" si="172"/>
        <v/>
      </c>
      <c r="FX102" s="49" t="str">
        <f t="shared" si="172"/>
        <v/>
      </c>
      <c r="FY102" s="49" t="str">
        <f t="shared" si="172"/>
        <v/>
      </c>
      <c r="FZ102" s="49" t="str">
        <f t="shared" si="172"/>
        <v/>
      </c>
      <c r="GA102" s="49" t="str">
        <f t="shared" si="172"/>
        <v/>
      </c>
      <c r="GB102" s="49" t="str">
        <f t="shared" si="172"/>
        <v/>
      </c>
      <c r="GC102" s="49" t="str">
        <f t="shared" si="172"/>
        <v/>
      </c>
      <c r="GD102" s="49" t="str">
        <f t="shared" si="172"/>
        <v/>
      </c>
      <c r="GE102" s="49" t="str">
        <f t="shared" si="172"/>
        <v/>
      </c>
      <c r="GF102" s="49" t="str">
        <f t="shared" si="172"/>
        <v/>
      </c>
      <c r="GG102" s="49" t="str">
        <f t="shared" si="172"/>
        <v/>
      </c>
      <c r="GH102" s="49" t="str">
        <f t="shared" si="172"/>
        <v/>
      </c>
      <c r="GI102" s="49" t="str">
        <f t="shared" si="172"/>
        <v/>
      </c>
      <c r="GJ102" s="49" t="str">
        <f t="shared" si="172"/>
        <v/>
      </c>
      <c r="GK102" s="49" t="str">
        <f t="shared" si="204"/>
        <v/>
      </c>
      <c r="GL102" s="49" t="str">
        <f t="shared" si="184"/>
        <v/>
      </c>
      <c r="GM102" s="49" t="str">
        <f t="shared" si="184"/>
        <v/>
      </c>
      <c r="GN102" s="49" t="str">
        <f t="shared" si="184"/>
        <v/>
      </c>
      <c r="GO102" s="49" t="str">
        <f t="shared" si="184"/>
        <v/>
      </c>
      <c r="GP102" s="49" t="str">
        <f t="shared" si="184"/>
        <v/>
      </c>
      <c r="GQ102" s="49" t="str">
        <f t="shared" si="184"/>
        <v/>
      </c>
      <c r="GR102" s="49" t="str">
        <f t="shared" si="184"/>
        <v/>
      </c>
      <c r="GS102" s="49" t="str">
        <f t="shared" si="184"/>
        <v/>
      </c>
      <c r="GT102" s="49" t="str">
        <f t="shared" si="184"/>
        <v/>
      </c>
      <c r="GU102" s="49" t="str">
        <f t="shared" si="184"/>
        <v/>
      </c>
      <c r="GV102" s="49" t="str">
        <f t="shared" si="184"/>
        <v/>
      </c>
      <c r="GW102" s="49" t="str">
        <f t="shared" si="184"/>
        <v/>
      </c>
      <c r="GX102" s="49" t="str">
        <f t="shared" si="207"/>
        <v/>
      </c>
      <c r="GY102" s="49" t="str">
        <f t="shared" si="207"/>
        <v/>
      </c>
      <c r="GZ102" s="49" t="str">
        <f t="shared" si="207"/>
        <v/>
      </c>
      <c r="HA102" s="49" t="str">
        <f t="shared" si="207"/>
        <v/>
      </c>
      <c r="HB102" s="49" t="str">
        <f t="shared" si="207"/>
        <v/>
      </c>
      <c r="HC102" s="49" t="str">
        <f t="shared" si="207"/>
        <v/>
      </c>
      <c r="HD102" s="49" t="str">
        <f t="shared" si="177"/>
        <v/>
      </c>
      <c r="HE102" s="49" t="str">
        <f t="shared" si="177"/>
        <v/>
      </c>
      <c r="HF102" s="49" t="str">
        <f t="shared" si="177"/>
        <v/>
      </c>
      <c r="HG102" s="49" t="str">
        <f t="shared" si="177"/>
        <v/>
      </c>
      <c r="HH102" s="49" t="str">
        <f t="shared" si="177"/>
        <v/>
      </c>
      <c r="HI102" s="49" t="str">
        <f t="shared" si="137"/>
        <v/>
      </c>
      <c r="HJ102" s="49" t="str">
        <f t="shared" si="137"/>
        <v/>
      </c>
      <c r="HK102" s="49" t="str">
        <f t="shared" si="137"/>
        <v/>
      </c>
      <c r="HL102" s="49" t="str">
        <f t="shared" si="137"/>
        <v/>
      </c>
      <c r="HM102" s="49" t="str">
        <f t="shared" si="107"/>
        <v/>
      </c>
      <c r="HN102" s="49" t="str">
        <f t="shared" si="107"/>
        <v/>
      </c>
      <c r="HO102" s="49" t="str">
        <f t="shared" si="107"/>
        <v/>
      </c>
      <c r="HP102" s="49" t="str">
        <f t="shared" si="107"/>
        <v/>
      </c>
      <c r="HQ102" s="49" t="str">
        <f t="shared" si="107"/>
        <v/>
      </c>
      <c r="HR102" s="49" t="str">
        <f t="shared" si="107"/>
        <v/>
      </c>
      <c r="HS102" s="49" t="str">
        <f t="shared" si="107"/>
        <v/>
      </c>
      <c r="HT102" s="49" t="str">
        <f t="shared" si="107"/>
        <v/>
      </c>
      <c r="HU102" s="49" t="str">
        <f t="shared" si="107"/>
        <v/>
      </c>
      <c r="HV102" s="49" t="str">
        <f t="shared" si="138"/>
        <v/>
      </c>
      <c r="HW102" s="169" t="e">
        <f t="shared" si="175"/>
        <v>#N/A</v>
      </c>
      <c r="HX102" s="169" t="e">
        <f t="shared" si="175"/>
        <v>#N/A</v>
      </c>
      <c r="HY102" s="169" t="e">
        <f t="shared" si="175"/>
        <v>#N/A</v>
      </c>
      <c r="HZ102" s="169" t="e">
        <f t="shared" si="175"/>
        <v>#N/A</v>
      </c>
      <c r="IA102" s="169" t="e">
        <f t="shared" si="206"/>
        <v>#N/A</v>
      </c>
      <c r="IB102" s="169" t="e">
        <f t="shared" si="206"/>
        <v>#N/A</v>
      </c>
      <c r="IC102" s="169" t="e">
        <f t="shared" si="206"/>
        <v>#N/A</v>
      </c>
      <c r="ID102" s="169" t="e">
        <f t="shared" si="206"/>
        <v>#N/A</v>
      </c>
      <c r="IE102" s="169" t="e">
        <f t="shared" si="206"/>
        <v>#N/A</v>
      </c>
      <c r="IF102" s="169" t="e">
        <f t="shared" si="206"/>
        <v>#N/A</v>
      </c>
      <c r="IG102" s="169" t="e">
        <f t="shared" si="206"/>
        <v>#N/A</v>
      </c>
      <c r="IH102" s="169" t="e">
        <f t="shared" si="206"/>
        <v>#N/A</v>
      </c>
      <c r="II102" s="169" t="e">
        <f t="shared" si="206"/>
        <v>#N/A</v>
      </c>
      <c r="IJ102" s="169" t="e">
        <f t="shared" si="206"/>
        <v>#N/A</v>
      </c>
      <c r="IK102" s="169" t="e">
        <f t="shared" si="206"/>
        <v>#N/A</v>
      </c>
      <c r="IL102" s="169" t="e">
        <f t="shared" si="206"/>
        <v>#N/A</v>
      </c>
      <c r="IM102" s="169" t="e">
        <f t="shared" si="206"/>
        <v>#N/A</v>
      </c>
      <c r="IN102" s="169" t="e">
        <f t="shared" si="206"/>
        <v>#N/A</v>
      </c>
      <c r="IO102" s="169" t="e">
        <f t="shared" si="206"/>
        <v>#N/A</v>
      </c>
      <c r="IP102" s="169" t="e">
        <f t="shared" si="208"/>
        <v>#N/A</v>
      </c>
      <c r="IQ102" s="169" t="e">
        <f t="shared" si="208"/>
        <v>#N/A</v>
      </c>
      <c r="IR102" s="169" t="e">
        <f t="shared" si="208"/>
        <v>#N/A</v>
      </c>
      <c r="IS102" s="169" t="e">
        <f t="shared" si="208"/>
        <v>#N/A</v>
      </c>
      <c r="IT102" s="169" t="e">
        <f t="shared" si="208"/>
        <v>#N/A</v>
      </c>
      <c r="IU102" s="169" t="e">
        <f t="shared" si="208"/>
        <v>#N/A</v>
      </c>
      <c r="IV102" s="169" t="e">
        <f t="shared" si="208"/>
        <v>#N/A</v>
      </c>
      <c r="IW102" s="169" t="e">
        <f t="shared" si="208"/>
        <v>#N/A</v>
      </c>
      <c r="IX102" s="169" t="e">
        <f t="shared" si="208"/>
        <v>#N/A</v>
      </c>
      <c r="IY102" s="169" t="e">
        <f t="shared" si="208"/>
        <v>#N/A</v>
      </c>
      <c r="IZ102" s="169" t="e">
        <f t="shared" si="208"/>
        <v>#N/A</v>
      </c>
      <c r="JA102" s="169" t="e">
        <f t="shared" si="208"/>
        <v>#N/A</v>
      </c>
      <c r="JB102" s="169" t="e">
        <f t="shared" si="208"/>
        <v>#N/A</v>
      </c>
      <c r="JC102" s="169" t="e">
        <f t="shared" si="208"/>
        <v>#N/A</v>
      </c>
      <c r="JD102" s="169" t="e">
        <f t="shared" si="208"/>
        <v>#N/A</v>
      </c>
      <c r="JE102" s="169" t="e">
        <f t="shared" si="214"/>
        <v>#N/A</v>
      </c>
      <c r="JF102" s="169" t="e">
        <f t="shared" si="214"/>
        <v>#N/A</v>
      </c>
      <c r="JG102" s="169" t="e">
        <f t="shared" si="214"/>
        <v>#N/A</v>
      </c>
      <c r="JH102" s="169" t="e">
        <f t="shared" si="214"/>
        <v>#N/A</v>
      </c>
      <c r="JI102" s="169" t="e">
        <f t="shared" si="214"/>
        <v>#N/A</v>
      </c>
      <c r="JJ102" s="169" t="e">
        <f t="shared" si="214"/>
        <v>#N/A</v>
      </c>
      <c r="JK102" s="169" t="e">
        <f t="shared" si="214"/>
        <v>#N/A</v>
      </c>
      <c r="JL102" s="169" t="e">
        <f t="shared" si="214"/>
        <v>#N/A</v>
      </c>
      <c r="JM102" s="169" t="e">
        <f t="shared" si="214"/>
        <v>#N/A</v>
      </c>
      <c r="JN102" s="169" t="e">
        <f t="shared" si="214"/>
        <v>#N/A</v>
      </c>
      <c r="JO102" s="169" t="e">
        <f t="shared" si="214"/>
        <v>#N/A</v>
      </c>
      <c r="JP102" s="169" t="e">
        <f t="shared" si="214"/>
        <v>#N/A</v>
      </c>
      <c r="JQ102" s="169" t="e">
        <f t="shared" si="214"/>
        <v>#N/A</v>
      </c>
      <c r="JR102" s="169" t="e">
        <f t="shared" si="214"/>
        <v>#N/A</v>
      </c>
      <c r="JS102" s="169" t="e">
        <f t="shared" si="214"/>
        <v>#N/A</v>
      </c>
      <c r="JT102" s="169" t="e">
        <f t="shared" si="209"/>
        <v>#N/A</v>
      </c>
      <c r="JU102" s="169" t="e">
        <f t="shared" si="209"/>
        <v>#N/A</v>
      </c>
      <c r="JV102" s="169" t="e">
        <f t="shared" si="209"/>
        <v>#N/A</v>
      </c>
      <c r="JW102" s="169" t="e">
        <f t="shared" si="209"/>
        <v>#N/A</v>
      </c>
      <c r="JX102" s="169" t="e">
        <f t="shared" si="209"/>
        <v>#N/A</v>
      </c>
      <c r="JY102" s="169" t="e">
        <f t="shared" si="209"/>
        <v>#N/A</v>
      </c>
      <c r="JZ102" s="169" t="e">
        <f t="shared" si="209"/>
        <v>#N/A</v>
      </c>
      <c r="KA102" s="169" t="e">
        <f t="shared" si="209"/>
        <v>#N/A</v>
      </c>
      <c r="KB102" s="169" t="e">
        <f t="shared" si="209"/>
        <v>#N/A</v>
      </c>
      <c r="KC102" s="169" t="e">
        <f t="shared" si="209"/>
        <v>#N/A</v>
      </c>
      <c r="KD102" s="169" t="e">
        <f t="shared" si="209"/>
        <v>#N/A</v>
      </c>
      <c r="KE102" s="169" t="e">
        <f t="shared" si="209"/>
        <v>#N/A</v>
      </c>
      <c r="KF102" s="169" t="e">
        <f t="shared" si="209"/>
        <v>#N/A</v>
      </c>
      <c r="KG102" s="169" t="e">
        <f t="shared" si="209"/>
        <v>#N/A</v>
      </c>
      <c r="KH102" s="169" t="e">
        <f t="shared" si="209"/>
        <v>#N/A</v>
      </c>
      <c r="KI102" s="169" t="e">
        <f t="shared" si="209"/>
        <v>#N/A</v>
      </c>
      <c r="KJ102" s="169" t="e">
        <f t="shared" si="215"/>
        <v>#N/A</v>
      </c>
      <c r="KK102" s="169" t="e">
        <f t="shared" si="215"/>
        <v>#N/A</v>
      </c>
      <c r="KL102" s="169" t="e">
        <f t="shared" si="215"/>
        <v>#N/A</v>
      </c>
      <c r="KM102" s="169" t="e">
        <f t="shared" si="215"/>
        <v>#N/A</v>
      </c>
      <c r="KN102" s="169" t="e">
        <f t="shared" si="215"/>
        <v>#N/A</v>
      </c>
      <c r="KO102" s="169" t="e">
        <f t="shared" si="215"/>
        <v>#N/A</v>
      </c>
      <c r="KP102" s="169" t="e">
        <f t="shared" si="215"/>
        <v>#N/A</v>
      </c>
      <c r="KQ102" s="169" t="e">
        <f t="shared" si="215"/>
        <v>#N/A</v>
      </c>
      <c r="KR102" s="169" t="e">
        <f t="shared" si="215"/>
        <v>#N/A</v>
      </c>
      <c r="KS102" s="169" t="e">
        <f t="shared" si="215"/>
        <v>#N/A</v>
      </c>
      <c r="KT102" s="169" t="e">
        <f t="shared" si="215"/>
        <v>#N/A</v>
      </c>
      <c r="KU102" s="169" t="e">
        <f t="shared" si="215"/>
        <v>#N/A</v>
      </c>
      <c r="KV102" s="169" t="e">
        <f t="shared" si="215"/>
        <v>#N/A</v>
      </c>
      <c r="KW102" s="169" t="e">
        <f t="shared" si="215"/>
        <v>#N/A</v>
      </c>
      <c r="KX102" s="169" t="e">
        <f t="shared" si="215"/>
        <v>#N/A</v>
      </c>
      <c r="KY102" s="169" t="e">
        <f t="shared" si="215"/>
        <v>#N/A</v>
      </c>
      <c r="KZ102" s="169" t="e">
        <f t="shared" si="210"/>
        <v>#N/A</v>
      </c>
      <c r="LA102" s="169" t="e">
        <f t="shared" si="210"/>
        <v>#N/A</v>
      </c>
      <c r="LB102" s="169" t="e">
        <f t="shared" si="210"/>
        <v>#N/A</v>
      </c>
      <c r="LC102" s="169" t="e">
        <f t="shared" si="210"/>
        <v>#N/A</v>
      </c>
      <c r="LD102" s="169" t="e">
        <f t="shared" si="210"/>
        <v>#N/A</v>
      </c>
      <c r="LE102" s="169" t="e">
        <f t="shared" si="210"/>
        <v>#N/A</v>
      </c>
      <c r="LF102" s="169" t="e">
        <f t="shared" si="210"/>
        <v>#N/A</v>
      </c>
      <c r="LG102" s="169" t="e">
        <f t="shared" si="210"/>
        <v>#N/A</v>
      </c>
      <c r="LH102" s="169" t="e">
        <f t="shared" si="210"/>
        <v>#N/A</v>
      </c>
      <c r="LI102" s="169" t="e">
        <f t="shared" si="210"/>
        <v>#N/A</v>
      </c>
      <c r="LJ102" s="169" t="e">
        <f t="shared" si="210"/>
        <v>#N/A</v>
      </c>
      <c r="LK102" s="169" t="e">
        <f t="shared" si="210"/>
        <v>#N/A</v>
      </c>
      <c r="LL102" s="169" t="e">
        <f t="shared" si="210"/>
        <v>#N/A</v>
      </c>
      <c r="LM102" s="169" t="e">
        <f t="shared" si="210"/>
        <v>#N/A</v>
      </c>
      <c r="LN102" s="169" t="e">
        <f t="shared" si="210"/>
        <v>#N/A</v>
      </c>
      <c r="LO102" s="169" t="e">
        <f t="shared" si="216"/>
        <v>#N/A</v>
      </c>
      <c r="LP102" s="169" t="e">
        <f t="shared" si="216"/>
        <v>#N/A</v>
      </c>
      <c r="LQ102" s="169" t="e">
        <f t="shared" si="217"/>
        <v>#N/A</v>
      </c>
      <c r="LR102" s="169" t="e">
        <f t="shared" si="217"/>
        <v>#N/A</v>
      </c>
      <c r="LS102" s="169" t="e">
        <f t="shared" si="217"/>
        <v>#N/A</v>
      </c>
      <c r="LT102" s="169" t="e">
        <f t="shared" si="217"/>
        <v>#N/A</v>
      </c>
      <c r="LU102" s="169" t="e">
        <f t="shared" si="217"/>
        <v>#N/A</v>
      </c>
      <c r="LV102" s="169" t="e">
        <f t="shared" si="217"/>
        <v>#N/A</v>
      </c>
      <c r="LW102" s="169" t="e">
        <f t="shared" si="217"/>
        <v>#N/A</v>
      </c>
      <c r="LX102" s="169" t="e">
        <f t="shared" si="217"/>
        <v>#N/A</v>
      </c>
      <c r="LY102" s="169" t="e">
        <f t="shared" si="217"/>
        <v>#N/A</v>
      </c>
      <c r="LZ102" s="169" t="e">
        <f t="shared" si="217"/>
        <v>#N/A</v>
      </c>
      <c r="MA102" s="169" t="e">
        <f t="shared" si="217"/>
        <v>#N/A</v>
      </c>
      <c r="MB102" s="169" t="e">
        <f t="shared" si="217"/>
        <v>#N/A</v>
      </c>
      <c r="MC102" s="169" t="e">
        <f t="shared" si="217"/>
        <v>#N/A</v>
      </c>
      <c r="MD102" s="169" t="e">
        <f t="shared" si="217"/>
        <v>#N/A</v>
      </c>
      <c r="ME102" s="169" t="e">
        <f t="shared" si="217"/>
        <v>#N/A</v>
      </c>
      <c r="MF102" s="169" t="e">
        <f t="shared" si="211"/>
        <v>#N/A</v>
      </c>
      <c r="MG102" s="169" t="e">
        <f t="shared" si="211"/>
        <v>#N/A</v>
      </c>
      <c r="MH102" s="169" t="e">
        <f t="shared" si="211"/>
        <v>#N/A</v>
      </c>
      <c r="MI102" s="169" t="e">
        <f t="shared" si="211"/>
        <v>#N/A</v>
      </c>
      <c r="MJ102" s="169" t="e">
        <f t="shared" si="211"/>
        <v>#N/A</v>
      </c>
      <c r="MK102" s="169" t="e">
        <f t="shared" si="211"/>
        <v>#N/A</v>
      </c>
      <c r="ML102" s="169" t="e">
        <f t="shared" si="211"/>
        <v>#N/A</v>
      </c>
      <c r="MM102" s="169" t="e">
        <f t="shared" si="211"/>
        <v>#N/A</v>
      </c>
      <c r="MN102" s="169" t="e">
        <f t="shared" si="211"/>
        <v>#N/A</v>
      </c>
      <c r="MO102" s="169" t="e">
        <f t="shared" si="211"/>
        <v>#N/A</v>
      </c>
      <c r="MP102" s="169" t="e">
        <f t="shared" si="211"/>
        <v>#N/A</v>
      </c>
      <c r="MQ102" s="169" t="e">
        <f t="shared" si="211"/>
        <v>#N/A</v>
      </c>
      <c r="MR102" s="169" t="e">
        <f t="shared" si="211"/>
        <v>#N/A</v>
      </c>
      <c r="MS102" s="169" t="e">
        <f t="shared" si="211"/>
        <v>#N/A</v>
      </c>
      <c r="MT102" s="169" t="e">
        <f t="shared" si="211"/>
        <v>#N/A</v>
      </c>
      <c r="MU102" s="169" t="e">
        <f t="shared" si="211"/>
        <v>#N/A</v>
      </c>
      <c r="MV102" s="169" t="e">
        <f t="shared" si="218"/>
        <v>#N/A</v>
      </c>
      <c r="MW102" s="169" t="e">
        <f t="shared" si="218"/>
        <v>#N/A</v>
      </c>
      <c r="MX102" s="169" t="e">
        <f t="shared" si="218"/>
        <v>#N/A</v>
      </c>
      <c r="MY102" s="169" t="e">
        <f t="shared" si="218"/>
        <v>#N/A</v>
      </c>
      <c r="MZ102" s="169" t="e">
        <f t="shared" si="218"/>
        <v>#N/A</v>
      </c>
      <c r="NA102" s="169" t="e">
        <f t="shared" si="218"/>
        <v>#N/A</v>
      </c>
      <c r="NB102" s="169" t="e">
        <f t="shared" si="218"/>
        <v>#N/A</v>
      </c>
      <c r="NC102" s="169" t="e">
        <f t="shared" si="218"/>
        <v>#N/A</v>
      </c>
      <c r="ND102" s="169" t="e">
        <f t="shared" si="218"/>
        <v>#N/A</v>
      </c>
      <c r="NE102" s="169" t="e">
        <f t="shared" si="218"/>
        <v>#N/A</v>
      </c>
      <c r="NF102" s="169" t="e">
        <f t="shared" si="218"/>
        <v>#N/A</v>
      </c>
      <c r="NG102" s="169" t="e">
        <f t="shared" si="218"/>
        <v>#N/A</v>
      </c>
      <c r="NH102" s="169" t="e">
        <f t="shared" si="218"/>
        <v>#N/A</v>
      </c>
      <c r="NI102" s="169" t="e">
        <f t="shared" si="218"/>
        <v>#N/A</v>
      </c>
      <c r="NJ102" s="169" t="e">
        <f t="shared" si="218"/>
        <v>#N/A</v>
      </c>
      <c r="NK102" s="169" t="e">
        <f t="shared" si="218"/>
        <v>#N/A</v>
      </c>
      <c r="NL102" s="169" t="e">
        <f t="shared" si="212"/>
        <v>#N/A</v>
      </c>
      <c r="NM102" s="169" t="e">
        <f t="shared" si="212"/>
        <v>#N/A</v>
      </c>
      <c r="NN102" s="169" t="e">
        <f t="shared" si="212"/>
        <v>#N/A</v>
      </c>
      <c r="NO102" s="169" t="e">
        <f t="shared" si="212"/>
        <v>#N/A</v>
      </c>
      <c r="NP102" s="169" t="e">
        <f t="shared" si="212"/>
        <v>#N/A</v>
      </c>
      <c r="NQ102" s="169" t="e">
        <f t="shared" si="212"/>
        <v>#N/A</v>
      </c>
      <c r="NR102" s="169" t="e">
        <f t="shared" si="212"/>
        <v>#N/A</v>
      </c>
      <c r="NS102" s="169" t="e">
        <f t="shared" si="212"/>
        <v>#N/A</v>
      </c>
      <c r="NT102" s="169" t="e">
        <f t="shared" si="212"/>
        <v>#N/A</v>
      </c>
      <c r="NU102" s="169" t="e">
        <f t="shared" si="212"/>
        <v>#N/A</v>
      </c>
      <c r="NV102" s="169" t="e">
        <f t="shared" si="212"/>
        <v>#N/A</v>
      </c>
      <c r="NW102" s="169" t="e">
        <f t="shared" si="212"/>
        <v>#N/A</v>
      </c>
      <c r="NX102" s="169" t="e">
        <f t="shared" si="212"/>
        <v>#N/A</v>
      </c>
      <c r="NY102" s="169" t="e">
        <f t="shared" si="212"/>
        <v>#N/A</v>
      </c>
      <c r="NZ102" s="169" t="e">
        <f t="shared" si="212"/>
        <v>#N/A</v>
      </c>
      <c r="OA102" s="169" t="e">
        <f t="shared" si="219"/>
        <v>#N/A</v>
      </c>
      <c r="OB102" s="169" t="e">
        <f t="shared" si="219"/>
        <v>#N/A</v>
      </c>
      <c r="OC102" s="169" t="e">
        <f t="shared" si="220"/>
        <v>#N/A</v>
      </c>
      <c r="OD102" s="169" t="e">
        <f t="shared" si="220"/>
        <v>#N/A</v>
      </c>
      <c r="OE102" s="169" t="e">
        <f t="shared" si="220"/>
        <v>#N/A</v>
      </c>
      <c r="OF102" s="169" t="e">
        <f t="shared" si="220"/>
        <v>#N/A</v>
      </c>
      <c r="OG102" s="169" t="e">
        <f t="shared" si="220"/>
        <v>#N/A</v>
      </c>
      <c r="OH102" s="169" t="e">
        <f t="shared" si="220"/>
        <v>#N/A</v>
      </c>
      <c r="OI102" s="169" t="e">
        <f t="shared" si="220"/>
        <v>#N/A</v>
      </c>
      <c r="OJ102" s="169" t="e">
        <f t="shared" si="220"/>
        <v>#N/A</v>
      </c>
      <c r="OK102" s="169" t="e">
        <f t="shared" si="220"/>
        <v>#N/A</v>
      </c>
      <c r="OL102" s="169" t="e">
        <f t="shared" si="220"/>
        <v>#N/A</v>
      </c>
      <c r="OM102" s="169" t="e">
        <f t="shared" si="220"/>
        <v>#N/A</v>
      </c>
      <c r="ON102" s="169" t="e">
        <f t="shared" si="220"/>
        <v>#N/A</v>
      </c>
      <c r="OO102" s="169" t="e">
        <f t="shared" si="220"/>
        <v>#N/A</v>
      </c>
      <c r="OP102" s="169" t="e">
        <f t="shared" si="220"/>
        <v>#N/A</v>
      </c>
      <c r="OQ102" s="169" t="e">
        <f t="shared" si="220"/>
        <v>#N/A</v>
      </c>
      <c r="OR102" s="169" t="e">
        <f t="shared" si="213"/>
        <v>#N/A</v>
      </c>
      <c r="OS102" s="169" t="e">
        <f t="shared" si="213"/>
        <v>#N/A</v>
      </c>
      <c r="OT102" s="169" t="e">
        <f t="shared" si="213"/>
        <v>#N/A</v>
      </c>
      <c r="OU102" s="169" t="e">
        <f t="shared" si="213"/>
        <v>#N/A</v>
      </c>
      <c r="OV102" s="169" t="e">
        <f t="shared" si="213"/>
        <v>#N/A</v>
      </c>
      <c r="OW102" s="169" t="e">
        <f t="shared" si="213"/>
        <v>#N/A</v>
      </c>
      <c r="OX102" s="169" t="e">
        <f t="shared" si="213"/>
        <v>#N/A</v>
      </c>
      <c r="OY102" s="169" t="e">
        <f t="shared" si="213"/>
        <v>#N/A</v>
      </c>
      <c r="OZ102" s="169" t="e">
        <f t="shared" si="213"/>
        <v>#N/A</v>
      </c>
      <c r="PA102" s="169" t="e">
        <f t="shared" si="213"/>
        <v>#N/A</v>
      </c>
      <c r="PB102" s="169" t="e">
        <f t="shared" si="213"/>
        <v>#N/A</v>
      </c>
      <c r="PC102" s="169" t="e">
        <f t="shared" si="213"/>
        <v>#N/A</v>
      </c>
      <c r="PD102" s="169" t="e">
        <f t="shared" si="213"/>
        <v>#N/A</v>
      </c>
      <c r="PE102" s="169" t="e">
        <f t="shared" si="213"/>
        <v>#N/A</v>
      </c>
      <c r="PF102" s="169" t="e">
        <f t="shared" si="213"/>
        <v>#N/A</v>
      </c>
      <c r="PG102" s="169" t="e">
        <f t="shared" si="213"/>
        <v>#N/A</v>
      </c>
      <c r="PH102" s="169" t="e">
        <f t="shared" si="221"/>
        <v>#N/A</v>
      </c>
      <c r="PI102" s="169" t="e">
        <f t="shared" si="221"/>
        <v>#N/A</v>
      </c>
      <c r="PJ102" s="169" t="e">
        <f t="shared" si="221"/>
        <v>#N/A</v>
      </c>
      <c r="PK102" s="169" t="e">
        <f t="shared" si="221"/>
        <v>#N/A</v>
      </c>
      <c r="PL102" s="169" t="e">
        <f t="shared" si="221"/>
        <v>#N/A</v>
      </c>
      <c r="PM102" s="169" t="e">
        <f t="shared" si="221"/>
        <v>#N/A</v>
      </c>
      <c r="PN102" s="169" t="e">
        <f t="shared" si="221"/>
        <v>#N/A</v>
      </c>
      <c r="PO102" s="169" t="e">
        <f t="shared" si="221"/>
        <v>#N/A</v>
      </c>
    </row>
    <row r="103" spans="1:431" hidden="1" x14ac:dyDescent="0.75">
      <c r="A103" s="390"/>
      <c r="B103" s="396" t="str">
        <f>IF($R103="","",ROUND(_xlfn.NORM.INV(ABS(VLOOKUP($T$1,VLookups!$A$43:$B$44,2,FALSE)-B$2),$N103,$R103),0))</f>
        <v/>
      </c>
      <c r="C103" s="403" t="str">
        <f>IF(OR(D102="",B103=""),"",WORKDAY(C102,B102,$B$109:$B$148))</f>
        <v/>
      </c>
      <c r="D103" s="404" t="str">
        <f>IFERROR(IF(B103="","",WORKDAY(C103,B103-1,$B$109:$B$148)),"")</f>
        <v/>
      </c>
      <c r="E103" s="115"/>
      <c r="F103" s="117"/>
      <c r="G103" s="122" t="str">
        <f t="shared" si="157"/>
        <v/>
      </c>
      <c r="H103" s="95"/>
      <c r="I103" s="122" t="str">
        <f t="shared" si="158"/>
        <v/>
      </c>
      <c r="J103" s="117"/>
      <c r="K103" s="114"/>
      <c r="L103" s="124" t="str">
        <f t="shared" si="145"/>
        <v/>
      </c>
      <c r="M103" s="124" t="str">
        <f t="shared" si="146"/>
        <v/>
      </c>
      <c r="N103" s="73" t="str">
        <f t="shared" si="159"/>
        <v/>
      </c>
      <c r="O103" s="23"/>
      <c r="P103" s="57"/>
      <c r="Q103" s="280"/>
      <c r="R103" s="74" t="str">
        <f>IF(AND(G103&gt;0,H103&gt;0,I103&gt;0),IF(ISBLANK(Q103),IF(ISBLANK(O103),"",(I103-G103)*VLOOKUP(O103,VLookups!$A$4:$B$13,2,FALSE)),Q103),"")</f>
        <v/>
      </c>
      <c r="S103" s="75" t="str">
        <f t="shared" si="147"/>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0"/>
        <v/>
      </c>
      <c r="AD103" s="49" t="str">
        <f t="shared" si="202"/>
        <v/>
      </c>
      <c r="AE103" s="49" t="str">
        <f t="shared" si="202"/>
        <v/>
      </c>
      <c r="AF103" s="49" t="str">
        <f t="shared" si="202"/>
        <v/>
      </c>
      <c r="AG103" s="49" t="str">
        <f t="shared" si="202"/>
        <v/>
      </c>
      <c r="AH103" s="49" t="str">
        <f t="shared" si="202"/>
        <v/>
      </c>
      <c r="AI103" s="49" t="str">
        <f t="shared" si="202"/>
        <v/>
      </c>
      <c r="AJ103" s="49" t="str">
        <f t="shared" si="202"/>
        <v/>
      </c>
      <c r="AK103" s="49" t="str">
        <f t="shared" si="202"/>
        <v/>
      </c>
      <c r="AL103" s="49" t="str">
        <f t="shared" si="202"/>
        <v/>
      </c>
      <c r="AM103" s="49" t="str">
        <f t="shared" si="202"/>
        <v/>
      </c>
      <c r="AN103" s="49" t="str">
        <f t="shared" si="202"/>
        <v/>
      </c>
      <c r="AO103" s="49" t="str">
        <f t="shared" si="202"/>
        <v/>
      </c>
      <c r="AP103" s="49" t="str">
        <f t="shared" si="202"/>
        <v/>
      </c>
      <c r="AQ103" s="49" t="str">
        <f t="shared" si="202"/>
        <v/>
      </c>
      <c r="AR103" s="49" t="str">
        <f t="shared" si="202"/>
        <v/>
      </c>
      <c r="AS103" s="49" t="str">
        <f t="shared" si="202"/>
        <v/>
      </c>
      <c r="AT103" s="49" t="str">
        <f t="shared" si="197"/>
        <v/>
      </c>
      <c r="AU103" s="49" t="str">
        <f t="shared" si="197"/>
        <v/>
      </c>
      <c r="AV103" s="49" t="str">
        <f t="shared" si="197"/>
        <v/>
      </c>
      <c r="AW103" s="49" t="str">
        <f t="shared" si="197"/>
        <v/>
      </c>
      <c r="AX103" s="49" t="str">
        <f t="shared" si="197"/>
        <v/>
      </c>
      <c r="AY103" s="49" t="str">
        <f t="shared" si="197"/>
        <v/>
      </c>
      <c r="AZ103" s="49" t="str">
        <f t="shared" si="197"/>
        <v/>
      </c>
      <c r="BA103" s="49" t="str">
        <f t="shared" si="197"/>
        <v/>
      </c>
      <c r="BB103" s="49" t="str">
        <f t="shared" si="197"/>
        <v/>
      </c>
      <c r="BC103" s="49" t="str">
        <f t="shared" si="197"/>
        <v/>
      </c>
      <c r="BD103" s="49" t="str">
        <f t="shared" si="197"/>
        <v/>
      </c>
      <c r="BE103" s="49" t="str">
        <f t="shared" si="197"/>
        <v/>
      </c>
      <c r="BF103" s="49" t="str">
        <f t="shared" si="197"/>
        <v/>
      </c>
      <c r="BG103" s="49" t="str">
        <f t="shared" si="197"/>
        <v/>
      </c>
      <c r="BH103" s="49" t="str">
        <f t="shared" si="197"/>
        <v/>
      </c>
      <c r="BI103" s="49" t="str">
        <f t="shared" si="198"/>
        <v/>
      </c>
      <c r="BJ103" s="49" t="str">
        <f t="shared" si="198"/>
        <v/>
      </c>
      <c r="BK103" s="49" t="str">
        <f t="shared" si="198"/>
        <v/>
      </c>
      <c r="BL103" s="49" t="str">
        <f t="shared" si="198"/>
        <v/>
      </c>
      <c r="BM103" s="49" t="str">
        <f t="shared" si="198"/>
        <v/>
      </c>
      <c r="BN103" s="49" t="str">
        <f t="shared" si="198"/>
        <v/>
      </c>
      <c r="BO103" s="49" t="str">
        <f t="shared" si="198"/>
        <v/>
      </c>
      <c r="BP103" s="49" t="str">
        <f t="shared" si="198"/>
        <v/>
      </c>
      <c r="BQ103" s="49" t="str">
        <f t="shared" si="198"/>
        <v/>
      </c>
      <c r="BR103" s="49" t="str">
        <f t="shared" si="198"/>
        <v/>
      </c>
      <c r="BS103" s="49" t="str">
        <f t="shared" si="198"/>
        <v/>
      </c>
      <c r="BT103" s="49" t="str">
        <f t="shared" si="198"/>
        <v/>
      </c>
      <c r="BU103" s="49" t="str">
        <f t="shared" si="198"/>
        <v/>
      </c>
      <c r="BV103" s="49" t="str">
        <f t="shared" si="198"/>
        <v/>
      </c>
      <c r="BW103" s="49" t="str">
        <f t="shared" si="198"/>
        <v/>
      </c>
      <c r="BX103" s="49" t="str">
        <f t="shared" ref="BX103:CM103" si="222">IF(ISNONTEXT($AC103),BY103-$AC103,"")</f>
        <v/>
      </c>
      <c r="BY103" s="49" t="str">
        <f t="shared" si="222"/>
        <v/>
      </c>
      <c r="BZ103" s="49" t="str">
        <f t="shared" si="222"/>
        <v/>
      </c>
      <c r="CA103" s="49" t="str">
        <f t="shared" si="222"/>
        <v/>
      </c>
      <c r="CB103" s="49" t="str">
        <f t="shared" si="222"/>
        <v/>
      </c>
      <c r="CC103" s="49" t="str">
        <f t="shared" si="222"/>
        <v/>
      </c>
      <c r="CD103" s="49" t="str">
        <f t="shared" si="222"/>
        <v/>
      </c>
      <c r="CE103" s="49" t="str">
        <f t="shared" si="222"/>
        <v/>
      </c>
      <c r="CF103" s="49" t="str">
        <f t="shared" si="222"/>
        <v/>
      </c>
      <c r="CG103" s="49" t="str">
        <f t="shared" si="222"/>
        <v/>
      </c>
      <c r="CH103" s="49" t="str">
        <f t="shared" si="222"/>
        <v/>
      </c>
      <c r="CI103" s="49" t="str">
        <f t="shared" si="222"/>
        <v/>
      </c>
      <c r="CJ103" s="49" t="str">
        <f t="shared" si="222"/>
        <v/>
      </c>
      <c r="CK103" s="49" t="str">
        <f t="shared" si="222"/>
        <v/>
      </c>
      <c r="CL103" s="49" t="str">
        <f t="shared" si="222"/>
        <v/>
      </c>
      <c r="CM103" s="49" t="str">
        <f t="shared" si="222"/>
        <v/>
      </c>
      <c r="CN103" s="49" t="str">
        <f t="shared" si="199"/>
        <v/>
      </c>
      <c r="CO103" s="49" t="str">
        <f t="shared" si="199"/>
        <v/>
      </c>
      <c r="CP103" s="49" t="str">
        <f t="shared" si="199"/>
        <v/>
      </c>
      <c r="CQ103" s="49" t="str">
        <f t="shared" si="199"/>
        <v/>
      </c>
      <c r="CR103" s="49" t="str">
        <f t="shared" si="199"/>
        <v/>
      </c>
      <c r="CS103" s="49" t="str">
        <f t="shared" si="199"/>
        <v/>
      </c>
      <c r="CT103" s="49" t="str">
        <f t="shared" si="199"/>
        <v/>
      </c>
      <c r="CU103" s="49" t="str">
        <f t="shared" si="199"/>
        <v/>
      </c>
      <c r="CV103" s="49" t="str">
        <f t="shared" si="199"/>
        <v/>
      </c>
      <c r="CW103" s="49" t="str">
        <f t="shared" si="199"/>
        <v/>
      </c>
      <c r="CX103" s="49" t="str">
        <f t="shared" si="199"/>
        <v/>
      </c>
      <c r="CY103" s="49" t="str">
        <f t="shared" si="199"/>
        <v/>
      </c>
      <c r="CZ103" s="49" t="str">
        <f t="shared" si="199"/>
        <v/>
      </c>
      <c r="DA103" s="49" t="str">
        <f t="shared" si="199"/>
        <v/>
      </c>
      <c r="DB103" s="49" t="str">
        <f t="shared" si="199"/>
        <v/>
      </c>
      <c r="DC103" s="49" t="str">
        <f t="shared" ref="DC103:DR103" si="223">IF(ISNONTEXT($AC103),DD103-$AC103,"")</f>
        <v/>
      </c>
      <c r="DD103" s="49" t="str">
        <f t="shared" si="223"/>
        <v/>
      </c>
      <c r="DE103" s="49" t="str">
        <f t="shared" si="223"/>
        <v/>
      </c>
      <c r="DF103" s="49" t="str">
        <f t="shared" si="223"/>
        <v/>
      </c>
      <c r="DG103" s="49" t="str">
        <f t="shared" si="223"/>
        <v/>
      </c>
      <c r="DH103" s="49" t="str">
        <f t="shared" si="223"/>
        <v/>
      </c>
      <c r="DI103" s="49" t="str">
        <f t="shared" si="223"/>
        <v/>
      </c>
      <c r="DJ103" s="49" t="str">
        <f t="shared" si="223"/>
        <v/>
      </c>
      <c r="DK103" s="49" t="str">
        <f t="shared" si="223"/>
        <v/>
      </c>
      <c r="DL103" s="49" t="str">
        <f t="shared" si="223"/>
        <v/>
      </c>
      <c r="DM103" s="49" t="str">
        <f t="shared" si="223"/>
        <v/>
      </c>
      <c r="DN103" s="49" t="str">
        <f t="shared" si="223"/>
        <v/>
      </c>
      <c r="DO103" s="49" t="str">
        <f t="shared" si="223"/>
        <v/>
      </c>
      <c r="DP103" s="49" t="str">
        <f t="shared" si="223"/>
        <v/>
      </c>
      <c r="DQ103" s="49" t="str">
        <f t="shared" si="223"/>
        <v/>
      </c>
      <c r="DR103" s="49" t="str">
        <f t="shared" si="223"/>
        <v/>
      </c>
      <c r="DS103" s="49" t="str">
        <f t="shared" si="200"/>
        <v/>
      </c>
      <c r="DT103" s="49" t="str">
        <f t="shared" si="200"/>
        <v/>
      </c>
      <c r="DU103" s="49" t="str">
        <f t="shared" si="200"/>
        <v/>
      </c>
      <c r="DV103" s="49" t="str">
        <f t="shared" si="200"/>
        <v/>
      </c>
      <c r="DW103" s="49" t="str">
        <f t="shared" si="200"/>
        <v/>
      </c>
      <c r="DX103" s="49" t="str">
        <f t="shared" si="200"/>
        <v/>
      </c>
      <c r="DY103" s="49" t="str">
        <f t="shared" si="200"/>
        <v/>
      </c>
      <c r="DZ103" s="183" t="str">
        <f t="shared" si="161"/>
        <v/>
      </c>
      <c r="EA103" s="49" t="str">
        <f t="shared" si="195"/>
        <v/>
      </c>
      <c r="EB103" s="49" t="str">
        <f t="shared" si="195"/>
        <v/>
      </c>
      <c r="EC103" s="49" t="str">
        <f t="shared" si="195"/>
        <v/>
      </c>
      <c r="ED103" s="49" t="str">
        <f t="shared" si="195"/>
        <v/>
      </c>
      <c r="EE103" s="49" t="str">
        <f t="shared" si="195"/>
        <v/>
      </c>
      <c r="EF103" s="49" t="str">
        <f t="shared" si="195"/>
        <v/>
      </c>
      <c r="EG103" s="49" t="str">
        <f t="shared" si="195"/>
        <v/>
      </c>
      <c r="EH103" s="49" t="str">
        <f t="shared" si="195"/>
        <v/>
      </c>
      <c r="EI103" s="49" t="str">
        <f t="shared" si="195"/>
        <v/>
      </c>
      <c r="EJ103" s="49" t="str">
        <f t="shared" si="195"/>
        <v/>
      </c>
      <c r="EK103" s="49" t="str">
        <f t="shared" si="195"/>
        <v/>
      </c>
      <c r="EL103" s="49" t="str">
        <f t="shared" si="195"/>
        <v/>
      </c>
      <c r="EM103" s="49" t="str">
        <f t="shared" si="195"/>
        <v/>
      </c>
      <c r="EN103" s="49" t="str">
        <f t="shared" si="195"/>
        <v/>
      </c>
      <c r="EO103" s="49" t="str">
        <f t="shared" si="195"/>
        <v/>
      </c>
      <c r="EP103" s="49" t="str">
        <f t="shared" si="162"/>
        <v/>
      </c>
      <c r="EQ103" s="49" t="str">
        <f t="shared" si="162"/>
        <v/>
      </c>
      <c r="ER103" s="49" t="str">
        <f t="shared" si="162"/>
        <v/>
      </c>
      <c r="ES103" s="49" t="str">
        <f t="shared" si="162"/>
        <v/>
      </c>
      <c r="ET103" s="49" t="str">
        <f t="shared" si="162"/>
        <v/>
      </c>
      <c r="EU103" s="49" t="str">
        <f t="shared" si="162"/>
        <v/>
      </c>
      <c r="EV103" s="49" t="str">
        <f t="shared" si="162"/>
        <v/>
      </c>
      <c r="EW103" s="49" t="str">
        <f t="shared" si="162"/>
        <v/>
      </c>
      <c r="EX103" s="49" t="str">
        <f t="shared" si="162"/>
        <v/>
      </c>
      <c r="EY103" s="49" t="str">
        <f t="shared" si="162"/>
        <v/>
      </c>
      <c r="EZ103" s="49" t="str">
        <f t="shared" si="162"/>
        <v/>
      </c>
      <c r="FA103" s="49" t="str">
        <f t="shared" ref="FA103:FE103" si="224">IF(ISNONTEXT($AC103),EZ103+$AC103,"")</f>
        <v/>
      </c>
      <c r="FB103" s="49" t="str">
        <f t="shared" si="224"/>
        <v/>
      </c>
      <c r="FC103" s="49" t="str">
        <f t="shared" si="224"/>
        <v/>
      </c>
      <c r="FD103" s="49" t="str">
        <f t="shared" si="224"/>
        <v/>
      </c>
      <c r="FE103" s="49" t="str">
        <f t="shared" si="224"/>
        <v/>
      </c>
      <c r="FF103" s="49" t="str">
        <f t="shared" si="205"/>
        <v/>
      </c>
      <c r="FG103" s="49" t="str">
        <f t="shared" si="205"/>
        <v/>
      </c>
      <c r="FH103" s="49" t="str">
        <f t="shared" si="205"/>
        <v/>
      </c>
      <c r="FI103" s="49" t="str">
        <f t="shared" si="203"/>
        <v/>
      </c>
      <c r="FJ103" s="49" t="str">
        <f t="shared" si="201"/>
        <v/>
      </c>
      <c r="FK103" s="49" t="str">
        <f t="shared" si="201"/>
        <v/>
      </c>
      <c r="FL103" s="49" t="str">
        <f t="shared" si="201"/>
        <v/>
      </c>
      <c r="FM103" s="49" t="str">
        <f t="shared" si="201"/>
        <v/>
      </c>
      <c r="FN103" s="49" t="str">
        <f t="shared" si="201"/>
        <v/>
      </c>
      <c r="FO103" s="49" t="str">
        <f t="shared" si="201"/>
        <v/>
      </c>
      <c r="FP103" s="49" t="str">
        <f t="shared" si="196"/>
        <v/>
      </c>
      <c r="FQ103" s="49" t="str">
        <f t="shared" si="196"/>
        <v/>
      </c>
      <c r="FR103" s="49" t="str">
        <f t="shared" si="196"/>
        <v/>
      </c>
      <c r="FS103" s="49" t="str">
        <f t="shared" si="196"/>
        <v/>
      </c>
      <c r="FT103" s="49" t="str">
        <f t="shared" si="196"/>
        <v/>
      </c>
      <c r="FU103" s="49" t="str">
        <f t="shared" si="172"/>
        <v/>
      </c>
      <c r="FV103" s="49" t="str">
        <f t="shared" si="172"/>
        <v/>
      </c>
      <c r="FW103" s="49" t="str">
        <f t="shared" si="172"/>
        <v/>
      </c>
      <c r="FX103" s="49" t="str">
        <f t="shared" si="172"/>
        <v/>
      </c>
      <c r="FY103" s="49" t="str">
        <f t="shared" si="172"/>
        <v/>
      </c>
      <c r="FZ103" s="49" t="str">
        <f t="shared" si="172"/>
        <v/>
      </c>
      <c r="GA103" s="49" t="str">
        <f t="shared" si="172"/>
        <v/>
      </c>
      <c r="GB103" s="49" t="str">
        <f t="shared" si="172"/>
        <v/>
      </c>
      <c r="GC103" s="49" t="str">
        <f t="shared" si="172"/>
        <v/>
      </c>
      <c r="GD103" s="49" t="str">
        <f t="shared" si="172"/>
        <v/>
      </c>
      <c r="GE103" s="49" t="str">
        <f t="shared" si="172"/>
        <v/>
      </c>
      <c r="GF103" s="49" t="str">
        <f t="shared" si="172"/>
        <v/>
      </c>
      <c r="GG103" s="49" t="str">
        <f t="shared" si="172"/>
        <v/>
      </c>
      <c r="GH103" s="49" t="str">
        <f t="shared" si="172"/>
        <v/>
      </c>
      <c r="GI103" s="49" t="str">
        <f t="shared" si="172"/>
        <v/>
      </c>
      <c r="GJ103" s="49" t="str">
        <f t="shared" si="172"/>
        <v/>
      </c>
      <c r="GK103" s="49" t="str">
        <f t="shared" si="204"/>
        <v/>
      </c>
      <c r="GL103" s="49" t="str">
        <f t="shared" si="184"/>
        <v/>
      </c>
      <c r="GM103" s="49" t="str">
        <f t="shared" si="184"/>
        <v/>
      </c>
      <c r="GN103" s="49" t="str">
        <f t="shared" si="184"/>
        <v/>
      </c>
      <c r="GO103" s="49" t="str">
        <f t="shared" si="184"/>
        <v/>
      </c>
      <c r="GP103" s="49" t="str">
        <f t="shared" si="184"/>
        <v/>
      </c>
      <c r="GQ103" s="49" t="str">
        <f t="shared" si="184"/>
        <v/>
      </c>
      <c r="GR103" s="49" t="str">
        <f t="shared" si="184"/>
        <v/>
      </c>
      <c r="GS103" s="49" t="str">
        <f t="shared" si="184"/>
        <v/>
      </c>
      <c r="GT103" s="49" t="str">
        <f t="shared" si="184"/>
        <v/>
      </c>
      <c r="GU103" s="49" t="str">
        <f t="shared" si="184"/>
        <v/>
      </c>
      <c r="GV103" s="49" t="str">
        <f t="shared" si="184"/>
        <v/>
      </c>
      <c r="GW103" s="49" t="str">
        <f t="shared" si="184"/>
        <v/>
      </c>
      <c r="GX103" s="49" t="str">
        <f t="shared" si="207"/>
        <v/>
      </c>
      <c r="GY103" s="49" t="str">
        <f t="shared" si="207"/>
        <v/>
      </c>
      <c r="GZ103" s="49" t="str">
        <f t="shared" si="207"/>
        <v/>
      </c>
      <c r="HA103" s="49" t="str">
        <f t="shared" si="207"/>
        <v/>
      </c>
      <c r="HB103" s="49" t="str">
        <f t="shared" si="207"/>
        <v/>
      </c>
      <c r="HC103" s="49" t="str">
        <f t="shared" si="207"/>
        <v/>
      </c>
      <c r="HD103" s="49" t="str">
        <f t="shared" si="177"/>
        <v/>
      </c>
      <c r="HE103" s="49" t="str">
        <f t="shared" si="177"/>
        <v/>
      </c>
      <c r="HF103" s="49" t="str">
        <f t="shared" si="177"/>
        <v/>
      </c>
      <c r="HG103" s="49" t="str">
        <f t="shared" si="177"/>
        <v/>
      </c>
      <c r="HH103" s="49" t="str">
        <f t="shared" si="177"/>
        <v/>
      </c>
      <c r="HI103" s="49" t="str">
        <f t="shared" si="137"/>
        <v/>
      </c>
      <c r="HJ103" s="49" t="str">
        <f t="shared" si="137"/>
        <v/>
      </c>
      <c r="HK103" s="49" t="str">
        <f t="shared" si="137"/>
        <v/>
      </c>
      <c r="HL103" s="49" t="str">
        <f t="shared" si="137"/>
        <v/>
      </c>
      <c r="HM103" s="49" t="str">
        <f t="shared" si="107"/>
        <v/>
      </c>
      <c r="HN103" s="49" t="str">
        <f t="shared" si="107"/>
        <v/>
      </c>
      <c r="HO103" s="49" t="str">
        <f t="shared" si="107"/>
        <v/>
      </c>
      <c r="HP103" s="49" t="str">
        <f t="shared" si="107"/>
        <v/>
      </c>
      <c r="HQ103" s="49" t="str">
        <f t="shared" si="107"/>
        <v/>
      </c>
      <c r="HR103" s="49" t="str">
        <f t="shared" si="107"/>
        <v/>
      </c>
      <c r="HS103" s="49" t="str">
        <f t="shared" si="107"/>
        <v/>
      </c>
      <c r="HT103" s="49" t="str">
        <f t="shared" si="107"/>
        <v/>
      </c>
      <c r="HU103" s="49" t="str">
        <f t="shared" si="107"/>
        <v/>
      </c>
      <c r="HV103" s="49" t="str">
        <f t="shared" si="138"/>
        <v/>
      </c>
      <c r="HW103" s="169" t="e">
        <f t="shared" si="175"/>
        <v>#N/A</v>
      </c>
      <c r="HX103" s="169" t="e">
        <f t="shared" si="175"/>
        <v>#N/A</v>
      </c>
      <c r="HY103" s="169" t="e">
        <f t="shared" si="175"/>
        <v>#N/A</v>
      </c>
      <c r="HZ103" s="169" t="e">
        <f t="shared" si="175"/>
        <v>#N/A</v>
      </c>
      <c r="IA103" s="169" t="e">
        <f t="shared" si="206"/>
        <v>#N/A</v>
      </c>
      <c r="IB103" s="169" t="e">
        <f t="shared" si="206"/>
        <v>#N/A</v>
      </c>
      <c r="IC103" s="169" t="e">
        <f t="shared" si="206"/>
        <v>#N/A</v>
      </c>
      <c r="ID103" s="169" t="e">
        <f t="shared" si="206"/>
        <v>#N/A</v>
      </c>
      <c r="IE103" s="169" t="e">
        <f t="shared" si="206"/>
        <v>#N/A</v>
      </c>
      <c r="IF103" s="169" t="e">
        <f t="shared" si="206"/>
        <v>#N/A</v>
      </c>
      <c r="IG103" s="169" t="e">
        <f t="shared" si="206"/>
        <v>#N/A</v>
      </c>
      <c r="IH103" s="169" t="e">
        <f t="shared" si="206"/>
        <v>#N/A</v>
      </c>
      <c r="II103" s="169" t="e">
        <f t="shared" si="206"/>
        <v>#N/A</v>
      </c>
      <c r="IJ103" s="169" t="e">
        <f t="shared" si="206"/>
        <v>#N/A</v>
      </c>
      <c r="IK103" s="169" t="e">
        <f t="shared" si="206"/>
        <v>#N/A</v>
      </c>
      <c r="IL103" s="169" t="e">
        <f t="shared" si="206"/>
        <v>#N/A</v>
      </c>
      <c r="IM103" s="169" t="e">
        <f t="shared" si="206"/>
        <v>#N/A</v>
      </c>
      <c r="IN103" s="169" t="e">
        <f t="shared" si="206"/>
        <v>#N/A</v>
      </c>
      <c r="IO103" s="169" t="e">
        <f t="shared" si="206"/>
        <v>#N/A</v>
      </c>
      <c r="IP103" s="169" t="e">
        <f t="shared" si="208"/>
        <v>#N/A</v>
      </c>
      <c r="IQ103" s="169" t="e">
        <f t="shared" si="208"/>
        <v>#N/A</v>
      </c>
      <c r="IR103" s="169" t="e">
        <f t="shared" si="208"/>
        <v>#N/A</v>
      </c>
      <c r="IS103" s="169" t="e">
        <f t="shared" si="208"/>
        <v>#N/A</v>
      </c>
      <c r="IT103" s="169" t="e">
        <f t="shared" si="208"/>
        <v>#N/A</v>
      </c>
      <c r="IU103" s="169" t="e">
        <f t="shared" si="208"/>
        <v>#N/A</v>
      </c>
      <c r="IV103" s="169" t="e">
        <f t="shared" si="208"/>
        <v>#N/A</v>
      </c>
      <c r="IW103" s="169" t="e">
        <f t="shared" si="208"/>
        <v>#N/A</v>
      </c>
      <c r="IX103" s="169" t="e">
        <f t="shared" si="208"/>
        <v>#N/A</v>
      </c>
      <c r="IY103" s="169" t="e">
        <f t="shared" si="208"/>
        <v>#N/A</v>
      </c>
      <c r="IZ103" s="169" t="e">
        <f t="shared" si="208"/>
        <v>#N/A</v>
      </c>
      <c r="JA103" s="169" t="e">
        <f t="shared" si="208"/>
        <v>#N/A</v>
      </c>
      <c r="JB103" s="169" t="e">
        <f t="shared" si="208"/>
        <v>#N/A</v>
      </c>
      <c r="JC103" s="169" t="e">
        <f t="shared" si="208"/>
        <v>#N/A</v>
      </c>
      <c r="JD103" s="169" t="e">
        <f t="shared" si="208"/>
        <v>#N/A</v>
      </c>
      <c r="JE103" s="169" t="e">
        <f t="shared" si="214"/>
        <v>#N/A</v>
      </c>
      <c r="JF103" s="169" t="e">
        <f t="shared" si="214"/>
        <v>#N/A</v>
      </c>
      <c r="JG103" s="169" t="e">
        <f t="shared" si="214"/>
        <v>#N/A</v>
      </c>
      <c r="JH103" s="169" t="e">
        <f t="shared" si="214"/>
        <v>#N/A</v>
      </c>
      <c r="JI103" s="169" t="e">
        <f t="shared" si="214"/>
        <v>#N/A</v>
      </c>
      <c r="JJ103" s="169" t="e">
        <f t="shared" si="214"/>
        <v>#N/A</v>
      </c>
      <c r="JK103" s="169" t="e">
        <f t="shared" si="214"/>
        <v>#N/A</v>
      </c>
      <c r="JL103" s="169" t="e">
        <f t="shared" si="214"/>
        <v>#N/A</v>
      </c>
      <c r="JM103" s="169" t="e">
        <f t="shared" si="214"/>
        <v>#N/A</v>
      </c>
      <c r="JN103" s="169" t="e">
        <f t="shared" si="214"/>
        <v>#N/A</v>
      </c>
      <c r="JO103" s="169" t="e">
        <f t="shared" si="214"/>
        <v>#N/A</v>
      </c>
      <c r="JP103" s="169" t="e">
        <f t="shared" si="214"/>
        <v>#N/A</v>
      </c>
      <c r="JQ103" s="169" t="e">
        <f t="shared" si="214"/>
        <v>#N/A</v>
      </c>
      <c r="JR103" s="169" t="e">
        <f t="shared" si="214"/>
        <v>#N/A</v>
      </c>
      <c r="JS103" s="169" t="e">
        <f t="shared" si="214"/>
        <v>#N/A</v>
      </c>
      <c r="JT103" s="169" t="e">
        <f t="shared" si="209"/>
        <v>#N/A</v>
      </c>
      <c r="JU103" s="169" t="e">
        <f t="shared" si="209"/>
        <v>#N/A</v>
      </c>
      <c r="JV103" s="169" t="e">
        <f t="shared" si="209"/>
        <v>#N/A</v>
      </c>
      <c r="JW103" s="169" t="e">
        <f t="shared" si="209"/>
        <v>#N/A</v>
      </c>
      <c r="JX103" s="169" t="e">
        <f t="shared" si="209"/>
        <v>#N/A</v>
      </c>
      <c r="JY103" s="169" t="e">
        <f t="shared" si="209"/>
        <v>#N/A</v>
      </c>
      <c r="JZ103" s="169" t="e">
        <f t="shared" si="209"/>
        <v>#N/A</v>
      </c>
      <c r="KA103" s="169" t="e">
        <f t="shared" si="209"/>
        <v>#N/A</v>
      </c>
      <c r="KB103" s="169" t="e">
        <f t="shared" si="209"/>
        <v>#N/A</v>
      </c>
      <c r="KC103" s="169" t="e">
        <f t="shared" si="209"/>
        <v>#N/A</v>
      </c>
      <c r="KD103" s="169" t="e">
        <f t="shared" si="209"/>
        <v>#N/A</v>
      </c>
      <c r="KE103" s="169" t="e">
        <f t="shared" si="209"/>
        <v>#N/A</v>
      </c>
      <c r="KF103" s="169" t="e">
        <f t="shared" si="209"/>
        <v>#N/A</v>
      </c>
      <c r="KG103" s="169" t="e">
        <f t="shared" si="209"/>
        <v>#N/A</v>
      </c>
      <c r="KH103" s="169" t="e">
        <f t="shared" si="209"/>
        <v>#N/A</v>
      </c>
      <c r="KI103" s="169" t="e">
        <f t="shared" si="209"/>
        <v>#N/A</v>
      </c>
      <c r="KJ103" s="169" t="e">
        <f t="shared" si="215"/>
        <v>#N/A</v>
      </c>
      <c r="KK103" s="169" t="e">
        <f t="shared" si="215"/>
        <v>#N/A</v>
      </c>
      <c r="KL103" s="169" t="e">
        <f t="shared" si="215"/>
        <v>#N/A</v>
      </c>
      <c r="KM103" s="169" t="e">
        <f t="shared" si="215"/>
        <v>#N/A</v>
      </c>
      <c r="KN103" s="169" t="e">
        <f t="shared" si="215"/>
        <v>#N/A</v>
      </c>
      <c r="KO103" s="169" t="e">
        <f t="shared" si="215"/>
        <v>#N/A</v>
      </c>
      <c r="KP103" s="169" t="e">
        <f t="shared" si="215"/>
        <v>#N/A</v>
      </c>
      <c r="KQ103" s="169" t="e">
        <f t="shared" si="215"/>
        <v>#N/A</v>
      </c>
      <c r="KR103" s="169" t="e">
        <f t="shared" si="215"/>
        <v>#N/A</v>
      </c>
      <c r="KS103" s="169" t="e">
        <f t="shared" si="215"/>
        <v>#N/A</v>
      </c>
      <c r="KT103" s="169" t="e">
        <f t="shared" si="215"/>
        <v>#N/A</v>
      </c>
      <c r="KU103" s="169" t="e">
        <f t="shared" si="215"/>
        <v>#N/A</v>
      </c>
      <c r="KV103" s="169" t="e">
        <f t="shared" si="215"/>
        <v>#N/A</v>
      </c>
      <c r="KW103" s="169" t="e">
        <f t="shared" si="215"/>
        <v>#N/A</v>
      </c>
      <c r="KX103" s="169" t="e">
        <f t="shared" si="215"/>
        <v>#N/A</v>
      </c>
      <c r="KY103" s="169" t="e">
        <f t="shared" si="215"/>
        <v>#N/A</v>
      </c>
      <c r="KZ103" s="169" t="e">
        <f t="shared" si="210"/>
        <v>#N/A</v>
      </c>
      <c r="LA103" s="169" t="e">
        <f t="shared" si="210"/>
        <v>#N/A</v>
      </c>
      <c r="LB103" s="169" t="e">
        <f t="shared" si="210"/>
        <v>#N/A</v>
      </c>
      <c r="LC103" s="169" t="e">
        <f t="shared" si="210"/>
        <v>#N/A</v>
      </c>
      <c r="LD103" s="169" t="e">
        <f t="shared" si="210"/>
        <v>#N/A</v>
      </c>
      <c r="LE103" s="169" t="e">
        <f t="shared" si="210"/>
        <v>#N/A</v>
      </c>
      <c r="LF103" s="169" t="e">
        <f t="shared" si="210"/>
        <v>#N/A</v>
      </c>
      <c r="LG103" s="169" t="e">
        <f t="shared" si="210"/>
        <v>#N/A</v>
      </c>
      <c r="LH103" s="169" t="e">
        <f t="shared" si="210"/>
        <v>#N/A</v>
      </c>
      <c r="LI103" s="169" t="e">
        <f t="shared" si="210"/>
        <v>#N/A</v>
      </c>
      <c r="LJ103" s="169" t="e">
        <f t="shared" si="210"/>
        <v>#N/A</v>
      </c>
      <c r="LK103" s="169" t="e">
        <f t="shared" si="210"/>
        <v>#N/A</v>
      </c>
      <c r="LL103" s="169" t="e">
        <f t="shared" si="210"/>
        <v>#N/A</v>
      </c>
      <c r="LM103" s="169" t="e">
        <f t="shared" si="210"/>
        <v>#N/A</v>
      </c>
      <c r="LN103" s="169" t="e">
        <f t="shared" si="210"/>
        <v>#N/A</v>
      </c>
      <c r="LO103" s="169" t="e">
        <f t="shared" si="216"/>
        <v>#N/A</v>
      </c>
      <c r="LP103" s="169" t="e">
        <f t="shared" si="216"/>
        <v>#N/A</v>
      </c>
      <c r="LQ103" s="169" t="e">
        <f t="shared" si="217"/>
        <v>#N/A</v>
      </c>
      <c r="LR103" s="169" t="e">
        <f t="shared" si="217"/>
        <v>#N/A</v>
      </c>
      <c r="LS103" s="169" t="e">
        <f t="shared" si="217"/>
        <v>#N/A</v>
      </c>
      <c r="LT103" s="169" t="e">
        <f t="shared" si="217"/>
        <v>#N/A</v>
      </c>
      <c r="LU103" s="169" t="e">
        <f t="shared" si="217"/>
        <v>#N/A</v>
      </c>
      <c r="LV103" s="169" t="e">
        <f t="shared" si="217"/>
        <v>#N/A</v>
      </c>
      <c r="LW103" s="169" t="e">
        <f t="shared" si="217"/>
        <v>#N/A</v>
      </c>
      <c r="LX103" s="169" t="e">
        <f t="shared" si="217"/>
        <v>#N/A</v>
      </c>
      <c r="LY103" s="169" t="e">
        <f t="shared" si="217"/>
        <v>#N/A</v>
      </c>
      <c r="LZ103" s="169" t="e">
        <f t="shared" si="217"/>
        <v>#N/A</v>
      </c>
      <c r="MA103" s="169" t="e">
        <f t="shared" si="217"/>
        <v>#N/A</v>
      </c>
      <c r="MB103" s="169" t="e">
        <f t="shared" si="217"/>
        <v>#N/A</v>
      </c>
      <c r="MC103" s="169" t="e">
        <f t="shared" si="217"/>
        <v>#N/A</v>
      </c>
      <c r="MD103" s="169" t="e">
        <f t="shared" si="217"/>
        <v>#N/A</v>
      </c>
      <c r="ME103" s="169" t="e">
        <f t="shared" si="217"/>
        <v>#N/A</v>
      </c>
      <c r="MF103" s="169" t="e">
        <f t="shared" si="211"/>
        <v>#N/A</v>
      </c>
      <c r="MG103" s="169" t="e">
        <f t="shared" si="211"/>
        <v>#N/A</v>
      </c>
      <c r="MH103" s="169" t="e">
        <f t="shared" si="211"/>
        <v>#N/A</v>
      </c>
      <c r="MI103" s="169" t="e">
        <f t="shared" si="211"/>
        <v>#N/A</v>
      </c>
      <c r="MJ103" s="169" t="e">
        <f t="shared" si="211"/>
        <v>#N/A</v>
      </c>
      <c r="MK103" s="169" t="e">
        <f t="shared" si="211"/>
        <v>#N/A</v>
      </c>
      <c r="ML103" s="169" t="e">
        <f t="shared" si="211"/>
        <v>#N/A</v>
      </c>
      <c r="MM103" s="169" t="e">
        <f t="shared" si="211"/>
        <v>#N/A</v>
      </c>
      <c r="MN103" s="169" t="e">
        <f t="shared" si="211"/>
        <v>#N/A</v>
      </c>
      <c r="MO103" s="169" t="e">
        <f t="shared" si="211"/>
        <v>#N/A</v>
      </c>
      <c r="MP103" s="169" t="e">
        <f t="shared" si="211"/>
        <v>#N/A</v>
      </c>
      <c r="MQ103" s="169" t="e">
        <f t="shared" si="211"/>
        <v>#N/A</v>
      </c>
      <c r="MR103" s="169" t="e">
        <f t="shared" si="211"/>
        <v>#N/A</v>
      </c>
      <c r="MS103" s="169" t="e">
        <f t="shared" si="211"/>
        <v>#N/A</v>
      </c>
      <c r="MT103" s="169" t="e">
        <f t="shared" si="211"/>
        <v>#N/A</v>
      </c>
      <c r="MU103" s="169" t="e">
        <f t="shared" si="211"/>
        <v>#N/A</v>
      </c>
      <c r="MV103" s="169" t="e">
        <f t="shared" si="218"/>
        <v>#N/A</v>
      </c>
      <c r="MW103" s="169" t="e">
        <f t="shared" si="218"/>
        <v>#N/A</v>
      </c>
      <c r="MX103" s="169" t="e">
        <f t="shared" si="218"/>
        <v>#N/A</v>
      </c>
      <c r="MY103" s="169" t="e">
        <f t="shared" si="218"/>
        <v>#N/A</v>
      </c>
      <c r="MZ103" s="169" t="e">
        <f t="shared" si="218"/>
        <v>#N/A</v>
      </c>
      <c r="NA103" s="169" t="e">
        <f t="shared" si="218"/>
        <v>#N/A</v>
      </c>
      <c r="NB103" s="169" t="e">
        <f t="shared" si="218"/>
        <v>#N/A</v>
      </c>
      <c r="NC103" s="169" t="e">
        <f t="shared" si="218"/>
        <v>#N/A</v>
      </c>
      <c r="ND103" s="169" t="e">
        <f t="shared" si="218"/>
        <v>#N/A</v>
      </c>
      <c r="NE103" s="169" t="e">
        <f t="shared" si="218"/>
        <v>#N/A</v>
      </c>
      <c r="NF103" s="169" t="e">
        <f t="shared" si="218"/>
        <v>#N/A</v>
      </c>
      <c r="NG103" s="169" t="e">
        <f t="shared" si="218"/>
        <v>#N/A</v>
      </c>
      <c r="NH103" s="169" t="e">
        <f t="shared" si="218"/>
        <v>#N/A</v>
      </c>
      <c r="NI103" s="169" t="e">
        <f t="shared" si="218"/>
        <v>#N/A</v>
      </c>
      <c r="NJ103" s="169" t="e">
        <f t="shared" si="218"/>
        <v>#N/A</v>
      </c>
      <c r="NK103" s="169" t="e">
        <f t="shared" si="218"/>
        <v>#N/A</v>
      </c>
      <c r="NL103" s="169" t="e">
        <f t="shared" si="212"/>
        <v>#N/A</v>
      </c>
      <c r="NM103" s="169" t="e">
        <f t="shared" si="212"/>
        <v>#N/A</v>
      </c>
      <c r="NN103" s="169" t="e">
        <f t="shared" si="212"/>
        <v>#N/A</v>
      </c>
      <c r="NO103" s="169" t="e">
        <f t="shared" si="212"/>
        <v>#N/A</v>
      </c>
      <c r="NP103" s="169" t="e">
        <f t="shared" si="212"/>
        <v>#N/A</v>
      </c>
      <c r="NQ103" s="169" t="e">
        <f t="shared" si="212"/>
        <v>#N/A</v>
      </c>
      <c r="NR103" s="169" t="e">
        <f t="shared" si="212"/>
        <v>#N/A</v>
      </c>
      <c r="NS103" s="169" t="e">
        <f t="shared" si="212"/>
        <v>#N/A</v>
      </c>
      <c r="NT103" s="169" t="e">
        <f t="shared" si="212"/>
        <v>#N/A</v>
      </c>
      <c r="NU103" s="169" t="e">
        <f t="shared" si="212"/>
        <v>#N/A</v>
      </c>
      <c r="NV103" s="169" t="e">
        <f t="shared" si="212"/>
        <v>#N/A</v>
      </c>
      <c r="NW103" s="169" t="e">
        <f t="shared" si="212"/>
        <v>#N/A</v>
      </c>
      <c r="NX103" s="169" t="e">
        <f t="shared" si="212"/>
        <v>#N/A</v>
      </c>
      <c r="NY103" s="169" t="e">
        <f t="shared" si="212"/>
        <v>#N/A</v>
      </c>
      <c r="NZ103" s="169" t="e">
        <f t="shared" si="212"/>
        <v>#N/A</v>
      </c>
      <c r="OA103" s="169" t="e">
        <f t="shared" si="219"/>
        <v>#N/A</v>
      </c>
      <c r="OB103" s="169" t="e">
        <f t="shared" si="219"/>
        <v>#N/A</v>
      </c>
      <c r="OC103" s="169" t="e">
        <f t="shared" si="220"/>
        <v>#N/A</v>
      </c>
      <c r="OD103" s="169" t="e">
        <f t="shared" si="220"/>
        <v>#N/A</v>
      </c>
      <c r="OE103" s="169" t="e">
        <f t="shared" si="220"/>
        <v>#N/A</v>
      </c>
      <c r="OF103" s="169" t="e">
        <f t="shared" si="220"/>
        <v>#N/A</v>
      </c>
      <c r="OG103" s="169" t="e">
        <f t="shared" si="220"/>
        <v>#N/A</v>
      </c>
      <c r="OH103" s="169" t="e">
        <f t="shared" si="220"/>
        <v>#N/A</v>
      </c>
      <c r="OI103" s="169" t="e">
        <f t="shared" si="220"/>
        <v>#N/A</v>
      </c>
      <c r="OJ103" s="169" t="e">
        <f t="shared" si="220"/>
        <v>#N/A</v>
      </c>
      <c r="OK103" s="169" t="e">
        <f t="shared" si="220"/>
        <v>#N/A</v>
      </c>
      <c r="OL103" s="169" t="e">
        <f t="shared" si="220"/>
        <v>#N/A</v>
      </c>
      <c r="OM103" s="169" t="e">
        <f t="shared" si="220"/>
        <v>#N/A</v>
      </c>
      <c r="ON103" s="169" t="e">
        <f t="shared" si="220"/>
        <v>#N/A</v>
      </c>
      <c r="OO103" s="169" t="e">
        <f t="shared" si="220"/>
        <v>#N/A</v>
      </c>
      <c r="OP103" s="169" t="e">
        <f t="shared" si="220"/>
        <v>#N/A</v>
      </c>
      <c r="OQ103" s="169" t="e">
        <f t="shared" si="220"/>
        <v>#N/A</v>
      </c>
      <c r="OR103" s="169" t="e">
        <f t="shared" si="213"/>
        <v>#N/A</v>
      </c>
      <c r="OS103" s="169" t="e">
        <f t="shared" si="213"/>
        <v>#N/A</v>
      </c>
      <c r="OT103" s="169" t="e">
        <f t="shared" si="213"/>
        <v>#N/A</v>
      </c>
      <c r="OU103" s="169" t="e">
        <f t="shared" si="213"/>
        <v>#N/A</v>
      </c>
      <c r="OV103" s="169" t="e">
        <f t="shared" si="213"/>
        <v>#N/A</v>
      </c>
      <c r="OW103" s="169" t="e">
        <f t="shared" si="213"/>
        <v>#N/A</v>
      </c>
      <c r="OX103" s="169" t="e">
        <f t="shared" si="213"/>
        <v>#N/A</v>
      </c>
      <c r="OY103" s="169" t="e">
        <f t="shared" si="213"/>
        <v>#N/A</v>
      </c>
      <c r="OZ103" s="169" t="e">
        <f t="shared" si="213"/>
        <v>#N/A</v>
      </c>
      <c r="PA103" s="169" t="e">
        <f t="shared" si="213"/>
        <v>#N/A</v>
      </c>
      <c r="PB103" s="169" t="e">
        <f t="shared" si="213"/>
        <v>#N/A</v>
      </c>
      <c r="PC103" s="169" t="e">
        <f t="shared" si="213"/>
        <v>#N/A</v>
      </c>
      <c r="PD103" s="169" t="e">
        <f t="shared" si="213"/>
        <v>#N/A</v>
      </c>
      <c r="PE103" s="169" t="e">
        <f t="shared" si="213"/>
        <v>#N/A</v>
      </c>
      <c r="PF103" s="169" t="e">
        <f t="shared" si="213"/>
        <v>#N/A</v>
      </c>
      <c r="PG103" s="169" t="e">
        <f t="shared" si="213"/>
        <v>#N/A</v>
      </c>
      <c r="PH103" s="169" t="e">
        <f t="shared" si="221"/>
        <v>#N/A</v>
      </c>
      <c r="PI103" s="169" t="e">
        <f t="shared" si="221"/>
        <v>#N/A</v>
      </c>
      <c r="PJ103" s="169" t="e">
        <f t="shared" si="221"/>
        <v>#N/A</v>
      </c>
      <c r="PK103" s="169" t="e">
        <f t="shared" si="221"/>
        <v>#N/A</v>
      </c>
      <c r="PL103" s="169" t="e">
        <f t="shared" si="221"/>
        <v>#N/A</v>
      </c>
      <c r="PM103" s="169" t="e">
        <f t="shared" si="221"/>
        <v>#N/A</v>
      </c>
      <c r="PN103" s="169" t="e">
        <f t="shared" si="221"/>
        <v>#N/A</v>
      </c>
      <c r="PO103" s="169" t="e">
        <f t="shared" si="221"/>
        <v>#N/A</v>
      </c>
    </row>
    <row r="104" spans="1:431" x14ac:dyDescent="0.75">
      <c r="A104" s="387" t="s">
        <v>861</v>
      </c>
      <c r="B104" s="397">
        <f>SUM(B4:B103)</f>
        <v>248</v>
      </c>
      <c r="E104" s="2"/>
      <c r="F104" s="2"/>
      <c r="G104" s="90">
        <f>SUM(G4:G103)</f>
        <v>137.75</v>
      </c>
      <c r="H104" s="90">
        <f>SUM(H4:H103)</f>
        <v>197</v>
      </c>
      <c r="I104" s="90">
        <f>SUM(I4:I103)</f>
        <v>310</v>
      </c>
      <c r="J104" s="5"/>
      <c r="K104" s="5"/>
      <c r="L104" s="36"/>
      <c r="M104" s="36"/>
      <c r="N104" s="90">
        <f>SUM(N4:N103)</f>
        <v>205.95833333333331</v>
      </c>
      <c r="O104" s="367" t="s">
        <v>939</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5">SUM(W4:W103)</f>
        <v>247.47387446488858</v>
      </c>
      <c r="X104" s="92">
        <f t="shared" si="225"/>
        <v>239.53333270790921</v>
      </c>
      <c r="Y104" s="92">
        <f t="shared" si="225"/>
        <v>233.22244183975818</v>
      </c>
      <c r="Z104" s="92">
        <f t="shared" si="225"/>
        <v>227.8082594072626</v>
      </c>
      <c r="AA104" s="92">
        <f t="shared" si="225"/>
        <v>222.94615625053896</v>
      </c>
      <c r="AB104" s="5"/>
      <c r="AC104" s="379"/>
      <c r="AD104" s="184">
        <f>IF(AND(G104&gt;0,H104&gt;0,I104&gt;0),N104-(3*R104),"")</f>
        <v>160.86655193139711</v>
      </c>
      <c r="AE104" s="250">
        <f>IF(ISNONTEXT($AD$104),AD104+(($HV$104-$AD$104)/200),"")</f>
        <v>161.31746974541647</v>
      </c>
      <c r="AF104" s="250">
        <f t="shared" ref="AF104:CQ104" si="226">IF(ISNONTEXT($AD$104),AE104+(($HV$104-$AD$104)/200),"")</f>
        <v>161.76838755943584</v>
      </c>
      <c r="AG104" s="250">
        <f t="shared" si="226"/>
        <v>162.2193053734552</v>
      </c>
      <c r="AH104" s="250">
        <f t="shared" si="226"/>
        <v>162.67022318747456</v>
      </c>
      <c r="AI104" s="250">
        <f t="shared" si="226"/>
        <v>163.12114100149392</v>
      </c>
      <c r="AJ104" s="250">
        <f t="shared" si="226"/>
        <v>163.57205881551329</v>
      </c>
      <c r="AK104" s="250">
        <f t="shared" si="226"/>
        <v>164.02297662953265</v>
      </c>
      <c r="AL104" s="250">
        <f t="shared" si="226"/>
        <v>164.47389444355201</v>
      </c>
      <c r="AM104" s="250">
        <f t="shared" si="226"/>
        <v>164.92481225757138</v>
      </c>
      <c r="AN104" s="250">
        <f t="shared" si="226"/>
        <v>165.37573007159074</v>
      </c>
      <c r="AO104" s="250">
        <f t="shared" si="226"/>
        <v>165.8266478856101</v>
      </c>
      <c r="AP104" s="250">
        <f t="shared" si="226"/>
        <v>166.27756569962946</v>
      </c>
      <c r="AQ104" s="250">
        <f t="shared" si="226"/>
        <v>166.72848351364883</v>
      </c>
      <c r="AR104" s="250">
        <f t="shared" si="226"/>
        <v>167.17940132766819</v>
      </c>
      <c r="AS104" s="250">
        <f t="shared" si="226"/>
        <v>167.63031914168755</v>
      </c>
      <c r="AT104" s="250">
        <f t="shared" si="226"/>
        <v>168.08123695570691</v>
      </c>
      <c r="AU104" s="250">
        <f t="shared" si="226"/>
        <v>168.53215476972628</v>
      </c>
      <c r="AV104" s="250">
        <f t="shared" si="226"/>
        <v>168.98307258374564</v>
      </c>
      <c r="AW104" s="250">
        <f t="shared" si="226"/>
        <v>169.433990397765</v>
      </c>
      <c r="AX104" s="250">
        <f t="shared" si="226"/>
        <v>169.88490821178436</v>
      </c>
      <c r="AY104" s="250">
        <f t="shared" si="226"/>
        <v>170.33582602580373</v>
      </c>
      <c r="AZ104" s="250">
        <f t="shared" si="226"/>
        <v>170.78674383982309</v>
      </c>
      <c r="BA104" s="250">
        <f t="shared" si="226"/>
        <v>171.23766165384245</v>
      </c>
      <c r="BB104" s="250">
        <f t="shared" si="226"/>
        <v>171.68857946786181</v>
      </c>
      <c r="BC104" s="250">
        <f t="shared" si="226"/>
        <v>172.13949728188118</v>
      </c>
      <c r="BD104" s="250">
        <f t="shared" si="226"/>
        <v>172.59041509590054</v>
      </c>
      <c r="BE104" s="250">
        <f t="shared" si="226"/>
        <v>173.0413329099199</v>
      </c>
      <c r="BF104" s="250">
        <f t="shared" si="226"/>
        <v>173.49225072393926</v>
      </c>
      <c r="BG104" s="250">
        <f t="shared" si="226"/>
        <v>173.94316853795863</v>
      </c>
      <c r="BH104" s="250">
        <f t="shared" si="226"/>
        <v>174.39408635197799</v>
      </c>
      <c r="BI104" s="250">
        <f t="shared" si="226"/>
        <v>174.84500416599735</v>
      </c>
      <c r="BJ104" s="250">
        <f t="shared" si="226"/>
        <v>175.29592198001671</v>
      </c>
      <c r="BK104" s="250">
        <f t="shared" si="226"/>
        <v>175.74683979403608</v>
      </c>
      <c r="BL104" s="250">
        <f t="shared" si="226"/>
        <v>176.19775760805544</v>
      </c>
      <c r="BM104" s="250">
        <f t="shared" si="226"/>
        <v>176.6486754220748</v>
      </c>
      <c r="BN104" s="250">
        <f t="shared" si="226"/>
        <v>177.09959323609417</v>
      </c>
      <c r="BO104" s="250">
        <f t="shared" si="226"/>
        <v>177.55051105011353</v>
      </c>
      <c r="BP104" s="250">
        <f t="shared" si="226"/>
        <v>178.00142886413289</v>
      </c>
      <c r="BQ104" s="250">
        <f t="shared" si="226"/>
        <v>178.45234667815225</v>
      </c>
      <c r="BR104" s="250">
        <f t="shared" si="226"/>
        <v>178.90326449217162</v>
      </c>
      <c r="BS104" s="250">
        <f t="shared" si="226"/>
        <v>179.35418230619098</v>
      </c>
      <c r="BT104" s="250">
        <f t="shared" si="226"/>
        <v>179.80510012021034</v>
      </c>
      <c r="BU104" s="250">
        <f t="shared" si="226"/>
        <v>180.2560179342297</v>
      </c>
      <c r="BV104" s="250">
        <f t="shared" si="226"/>
        <v>180.70693574824907</v>
      </c>
      <c r="BW104" s="250">
        <f t="shared" si="226"/>
        <v>181.15785356226843</v>
      </c>
      <c r="BX104" s="250">
        <f t="shared" si="226"/>
        <v>181.60877137628779</v>
      </c>
      <c r="BY104" s="250">
        <f t="shared" si="226"/>
        <v>182.05968919030715</v>
      </c>
      <c r="BZ104" s="250">
        <f t="shared" si="226"/>
        <v>182.51060700432652</v>
      </c>
      <c r="CA104" s="250">
        <f t="shared" si="226"/>
        <v>182.96152481834588</v>
      </c>
      <c r="CB104" s="250">
        <f t="shared" si="226"/>
        <v>183.41244263236524</v>
      </c>
      <c r="CC104" s="250">
        <f t="shared" si="226"/>
        <v>183.8633604463846</v>
      </c>
      <c r="CD104" s="250">
        <f t="shared" si="226"/>
        <v>184.31427826040397</v>
      </c>
      <c r="CE104" s="250">
        <f t="shared" si="226"/>
        <v>184.76519607442333</v>
      </c>
      <c r="CF104" s="250">
        <f t="shared" si="226"/>
        <v>185.21611388844269</v>
      </c>
      <c r="CG104" s="250">
        <f t="shared" si="226"/>
        <v>185.66703170246205</v>
      </c>
      <c r="CH104" s="250">
        <f t="shared" si="226"/>
        <v>186.11794951648142</v>
      </c>
      <c r="CI104" s="250">
        <f t="shared" si="226"/>
        <v>186.56886733050078</v>
      </c>
      <c r="CJ104" s="250">
        <f t="shared" si="226"/>
        <v>187.01978514452014</v>
      </c>
      <c r="CK104" s="250">
        <f t="shared" si="226"/>
        <v>187.4707029585395</v>
      </c>
      <c r="CL104" s="250">
        <f t="shared" si="226"/>
        <v>187.92162077255887</v>
      </c>
      <c r="CM104" s="250">
        <f t="shared" si="226"/>
        <v>188.37253858657823</v>
      </c>
      <c r="CN104" s="250">
        <f t="shared" si="226"/>
        <v>188.82345640059759</v>
      </c>
      <c r="CO104" s="250">
        <f t="shared" si="226"/>
        <v>189.27437421461696</v>
      </c>
      <c r="CP104" s="250">
        <f t="shared" si="226"/>
        <v>189.72529202863632</v>
      </c>
      <c r="CQ104" s="250">
        <f t="shared" si="226"/>
        <v>190.17620984265568</v>
      </c>
      <c r="CR104" s="250">
        <f t="shared" ref="CR104:FC104" si="227">IF(ISNONTEXT($AD$104),CQ104+(($HV$104-$AD$104)/200),"")</f>
        <v>190.62712765667504</v>
      </c>
      <c r="CS104" s="250">
        <f t="shared" si="227"/>
        <v>191.07804547069441</v>
      </c>
      <c r="CT104" s="250">
        <f t="shared" si="227"/>
        <v>191.52896328471377</v>
      </c>
      <c r="CU104" s="250">
        <f t="shared" si="227"/>
        <v>191.97988109873313</v>
      </c>
      <c r="CV104" s="250">
        <f t="shared" si="227"/>
        <v>192.43079891275249</v>
      </c>
      <c r="CW104" s="250">
        <f t="shared" si="227"/>
        <v>192.88171672677186</v>
      </c>
      <c r="CX104" s="250">
        <f t="shared" si="227"/>
        <v>193.33263454079122</v>
      </c>
      <c r="CY104" s="250">
        <f t="shared" si="227"/>
        <v>193.78355235481058</v>
      </c>
      <c r="CZ104" s="250">
        <f t="shared" si="227"/>
        <v>194.23447016882994</v>
      </c>
      <c r="DA104" s="250">
        <f t="shared" si="227"/>
        <v>194.68538798284931</v>
      </c>
      <c r="DB104" s="250">
        <f t="shared" si="227"/>
        <v>195.13630579686867</v>
      </c>
      <c r="DC104" s="250">
        <f t="shared" si="227"/>
        <v>195.58722361088803</v>
      </c>
      <c r="DD104" s="250">
        <f t="shared" si="227"/>
        <v>196.03814142490739</v>
      </c>
      <c r="DE104" s="250">
        <f t="shared" si="227"/>
        <v>196.48905923892676</v>
      </c>
      <c r="DF104" s="250">
        <f t="shared" si="227"/>
        <v>196.93997705294612</v>
      </c>
      <c r="DG104" s="250">
        <f t="shared" si="227"/>
        <v>197.39089486696548</v>
      </c>
      <c r="DH104" s="250">
        <f t="shared" si="227"/>
        <v>197.84181268098484</v>
      </c>
      <c r="DI104" s="250">
        <f t="shared" si="227"/>
        <v>198.29273049500421</v>
      </c>
      <c r="DJ104" s="250">
        <f t="shared" si="227"/>
        <v>198.74364830902357</v>
      </c>
      <c r="DK104" s="250">
        <f t="shared" si="227"/>
        <v>199.19456612304293</v>
      </c>
      <c r="DL104" s="250">
        <f t="shared" si="227"/>
        <v>199.64548393706229</v>
      </c>
      <c r="DM104" s="250">
        <f t="shared" si="227"/>
        <v>200.09640175108166</v>
      </c>
      <c r="DN104" s="250">
        <f t="shared" si="227"/>
        <v>200.54731956510102</v>
      </c>
      <c r="DO104" s="250">
        <f t="shared" si="227"/>
        <v>200.99823737912038</v>
      </c>
      <c r="DP104" s="250">
        <f t="shared" si="227"/>
        <v>201.44915519313975</v>
      </c>
      <c r="DQ104" s="250">
        <f t="shared" si="227"/>
        <v>201.90007300715911</v>
      </c>
      <c r="DR104" s="250">
        <f t="shared" si="227"/>
        <v>202.35099082117847</v>
      </c>
      <c r="DS104" s="250">
        <f t="shared" si="227"/>
        <v>202.80190863519783</v>
      </c>
      <c r="DT104" s="250">
        <f t="shared" si="227"/>
        <v>203.2528264492172</v>
      </c>
      <c r="DU104" s="250">
        <f t="shared" si="227"/>
        <v>203.70374426323656</v>
      </c>
      <c r="DV104" s="250">
        <f t="shared" si="227"/>
        <v>204.15466207725592</v>
      </c>
      <c r="DW104" s="250">
        <f t="shared" si="227"/>
        <v>204.60557989127528</v>
      </c>
      <c r="DX104" s="250">
        <f t="shared" si="227"/>
        <v>205.05649770529465</v>
      </c>
      <c r="DY104" s="250">
        <f t="shared" si="227"/>
        <v>205.50741551931401</v>
      </c>
      <c r="DZ104" s="250">
        <f t="shared" si="227"/>
        <v>205.95833333333337</v>
      </c>
      <c r="EA104" s="250">
        <f t="shared" si="227"/>
        <v>206.40925114735273</v>
      </c>
      <c r="EB104" s="250">
        <f t="shared" si="227"/>
        <v>206.8601689613721</v>
      </c>
      <c r="EC104" s="250">
        <f t="shared" si="227"/>
        <v>207.31108677539146</v>
      </c>
      <c r="ED104" s="250">
        <f t="shared" si="227"/>
        <v>207.76200458941082</v>
      </c>
      <c r="EE104" s="250">
        <f t="shared" si="227"/>
        <v>208.21292240343018</v>
      </c>
      <c r="EF104" s="250">
        <f t="shared" si="227"/>
        <v>208.66384021744955</v>
      </c>
      <c r="EG104" s="250">
        <f t="shared" si="227"/>
        <v>209.11475803146891</v>
      </c>
      <c r="EH104" s="250">
        <f t="shared" si="227"/>
        <v>209.56567584548827</v>
      </c>
      <c r="EI104" s="250">
        <f t="shared" si="227"/>
        <v>210.01659365950763</v>
      </c>
      <c r="EJ104" s="250">
        <f t="shared" si="227"/>
        <v>210.467511473527</v>
      </c>
      <c r="EK104" s="250">
        <f t="shared" si="227"/>
        <v>210.91842928754636</v>
      </c>
      <c r="EL104" s="250">
        <f t="shared" si="227"/>
        <v>211.36934710156572</v>
      </c>
      <c r="EM104" s="250">
        <f t="shared" si="227"/>
        <v>211.82026491558508</v>
      </c>
      <c r="EN104" s="250">
        <f t="shared" si="227"/>
        <v>212.27118272960445</v>
      </c>
      <c r="EO104" s="250">
        <f t="shared" si="227"/>
        <v>212.72210054362381</v>
      </c>
      <c r="EP104" s="250">
        <f t="shared" si="227"/>
        <v>213.17301835764317</v>
      </c>
      <c r="EQ104" s="250">
        <f t="shared" si="227"/>
        <v>213.62393617166254</v>
      </c>
      <c r="ER104" s="250">
        <f t="shared" si="227"/>
        <v>214.0748539856819</v>
      </c>
      <c r="ES104" s="250">
        <f t="shared" si="227"/>
        <v>214.52577179970126</v>
      </c>
      <c r="ET104" s="250">
        <f t="shared" si="227"/>
        <v>214.97668961372062</v>
      </c>
      <c r="EU104" s="250">
        <f t="shared" si="227"/>
        <v>215.42760742773999</v>
      </c>
      <c r="EV104" s="250">
        <f t="shared" si="227"/>
        <v>215.87852524175935</v>
      </c>
      <c r="EW104" s="250">
        <f t="shared" si="227"/>
        <v>216.32944305577871</v>
      </c>
      <c r="EX104" s="250">
        <f t="shared" si="227"/>
        <v>216.78036086979807</v>
      </c>
      <c r="EY104" s="250">
        <f t="shared" si="227"/>
        <v>217.23127868381744</v>
      </c>
      <c r="EZ104" s="250">
        <f t="shared" si="227"/>
        <v>217.6821964978368</v>
      </c>
      <c r="FA104" s="250">
        <f t="shared" si="227"/>
        <v>218.13311431185616</v>
      </c>
      <c r="FB104" s="250">
        <f t="shared" si="227"/>
        <v>218.58403212587552</v>
      </c>
      <c r="FC104" s="250">
        <f t="shared" si="227"/>
        <v>219.03494993989489</v>
      </c>
      <c r="FD104" s="250">
        <f t="shared" ref="FD104:HO104" si="228">IF(ISNONTEXT($AD$104),FC104+(($HV$104-$AD$104)/200),"")</f>
        <v>219.48586775391425</v>
      </c>
      <c r="FE104" s="250">
        <f t="shared" si="228"/>
        <v>219.93678556793361</v>
      </c>
      <c r="FF104" s="250">
        <f t="shared" si="228"/>
        <v>220.38770338195297</v>
      </c>
      <c r="FG104" s="250">
        <f t="shared" si="228"/>
        <v>220.83862119597234</v>
      </c>
      <c r="FH104" s="250">
        <f t="shared" si="228"/>
        <v>221.2895390099917</v>
      </c>
      <c r="FI104" s="250">
        <f t="shared" si="228"/>
        <v>221.74045682401106</v>
      </c>
      <c r="FJ104" s="250">
        <f t="shared" si="228"/>
        <v>222.19137463803042</v>
      </c>
      <c r="FK104" s="250">
        <f t="shared" si="228"/>
        <v>222.64229245204979</v>
      </c>
      <c r="FL104" s="250">
        <f t="shared" si="228"/>
        <v>223.09321026606915</v>
      </c>
      <c r="FM104" s="250">
        <f t="shared" si="228"/>
        <v>223.54412808008851</v>
      </c>
      <c r="FN104" s="250">
        <f t="shared" si="228"/>
        <v>223.99504589410788</v>
      </c>
      <c r="FO104" s="250">
        <f t="shared" si="228"/>
        <v>224.44596370812724</v>
      </c>
      <c r="FP104" s="250">
        <f t="shared" si="228"/>
        <v>224.8968815221466</v>
      </c>
      <c r="FQ104" s="250">
        <f t="shared" si="228"/>
        <v>225.34779933616596</v>
      </c>
      <c r="FR104" s="250">
        <f t="shared" si="228"/>
        <v>225.79871715018533</v>
      </c>
      <c r="FS104" s="250">
        <f t="shared" si="228"/>
        <v>226.24963496420469</v>
      </c>
      <c r="FT104" s="250">
        <f t="shared" si="228"/>
        <v>226.70055277822405</v>
      </c>
      <c r="FU104" s="250">
        <f t="shared" si="228"/>
        <v>227.15147059224341</v>
      </c>
      <c r="FV104" s="250">
        <f t="shared" si="228"/>
        <v>227.60238840626278</v>
      </c>
      <c r="FW104" s="250">
        <f t="shared" si="228"/>
        <v>228.05330622028214</v>
      </c>
      <c r="FX104" s="250">
        <f t="shared" si="228"/>
        <v>228.5042240343015</v>
      </c>
      <c r="FY104" s="250">
        <f t="shared" si="228"/>
        <v>228.95514184832086</v>
      </c>
      <c r="FZ104" s="250">
        <f t="shared" si="228"/>
        <v>229.40605966234023</v>
      </c>
      <c r="GA104" s="250">
        <f t="shared" si="228"/>
        <v>229.85697747635959</v>
      </c>
      <c r="GB104" s="250">
        <f t="shared" si="228"/>
        <v>230.30789529037895</v>
      </c>
      <c r="GC104" s="250">
        <f t="shared" si="228"/>
        <v>230.75881310439831</v>
      </c>
      <c r="GD104" s="250">
        <f t="shared" si="228"/>
        <v>231.20973091841768</v>
      </c>
      <c r="GE104" s="250">
        <f t="shared" si="228"/>
        <v>231.66064873243704</v>
      </c>
      <c r="GF104" s="250">
        <f t="shared" si="228"/>
        <v>232.1115665464564</v>
      </c>
      <c r="GG104" s="250">
        <f t="shared" si="228"/>
        <v>232.56248436047576</v>
      </c>
      <c r="GH104" s="250">
        <f t="shared" si="228"/>
        <v>233.01340217449513</v>
      </c>
      <c r="GI104" s="250">
        <f t="shared" si="228"/>
        <v>233.46431998851449</v>
      </c>
      <c r="GJ104" s="250">
        <f t="shared" si="228"/>
        <v>233.91523780253385</v>
      </c>
      <c r="GK104" s="250">
        <f t="shared" si="228"/>
        <v>234.36615561655321</v>
      </c>
      <c r="GL104" s="250">
        <f t="shared" si="228"/>
        <v>234.81707343057258</v>
      </c>
      <c r="GM104" s="250">
        <f t="shared" si="228"/>
        <v>235.26799124459194</v>
      </c>
      <c r="GN104" s="250">
        <f t="shared" si="228"/>
        <v>235.7189090586113</v>
      </c>
      <c r="GO104" s="250">
        <f t="shared" si="228"/>
        <v>236.16982687263067</v>
      </c>
      <c r="GP104" s="250">
        <f t="shared" si="228"/>
        <v>236.62074468665003</v>
      </c>
      <c r="GQ104" s="250">
        <f t="shared" si="228"/>
        <v>237.07166250066939</v>
      </c>
      <c r="GR104" s="250">
        <f t="shared" si="228"/>
        <v>237.52258031468875</v>
      </c>
      <c r="GS104" s="250">
        <f t="shared" si="228"/>
        <v>237.97349812870812</v>
      </c>
      <c r="GT104" s="250">
        <f t="shared" si="228"/>
        <v>238.42441594272748</v>
      </c>
      <c r="GU104" s="250">
        <f t="shared" si="228"/>
        <v>238.87533375674684</v>
      </c>
      <c r="GV104" s="250">
        <f t="shared" si="228"/>
        <v>239.3262515707662</v>
      </c>
      <c r="GW104" s="250">
        <f t="shared" si="228"/>
        <v>239.77716938478557</v>
      </c>
      <c r="GX104" s="250">
        <f t="shared" si="228"/>
        <v>240.22808719880493</v>
      </c>
      <c r="GY104" s="250">
        <f t="shared" si="228"/>
        <v>240.67900501282429</v>
      </c>
      <c r="GZ104" s="250">
        <f t="shared" si="228"/>
        <v>241.12992282684365</v>
      </c>
      <c r="HA104" s="250">
        <f t="shared" si="228"/>
        <v>241.58084064086302</v>
      </c>
      <c r="HB104" s="250">
        <f t="shared" si="228"/>
        <v>242.03175845488238</v>
      </c>
      <c r="HC104" s="250">
        <f t="shared" si="228"/>
        <v>242.48267626890174</v>
      </c>
      <c r="HD104" s="250">
        <f t="shared" si="228"/>
        <v>242.9335940829211</v>
      </c>
      <c r="HE104" s="250">
        <f t="shared" si="228"/>
        <v>243.38451189694047</v>
      </c>
      <c r="HF104" s="250">
        <f t="shared" si="228"/>
        <v>243.83542971095983</v>
      </c>
      <c r="HG104" s="250">
        <f t="shared" si="228"/>
        <v>244.28634752497919</v>
      </c>
      <c r="HH104" s="250">
        <f t="shared" si="228"/>
        <v>244.73726533899855</v>
      </c>
      <c r="HI104" s="250">
        <f t="shared" si="228"/>
        <v>245.18818315301792</v>
      </c>
      <c r="HJ104" s="250">
        <f t="shared" si="228"/>
        <v>245.63910096703728</v>
      </c>
      <c r="HK104" s="250">
        <f t="shared" si="228"/>
        <v>246.09001878105664</v>
      </c>
      <c r="HL104" s="250">
        <f t="shared" si="228"/>
        <v>246.540936595076</v>
      </c>
      <c r="HM104" s="250">
        <f t="shared" si="228"/>
        <v>246.99185440909537</v>
      </c>
      <c r="HN104" s="250">
        <f t="shared" si="228"/>
        <v>247.44277222311473</v>
      </c>
      <c r="HO104" s="250">
        <f t="shared" si="228"/>
        <v>247.89369003713409</v>
      </c>
      <c r="HP104" s="250">
        <f t="shared" ref="HP104:HU104" si="229">IF(ISNONTEXT($AD$104),HO104+(($HV$104-$AD$104)/200),"")</f>
        <v>248.34460785115346</v>
      </c>
      <c r="HQ104" s="250">
        <f t="shared" si="229"/>
        <v>248.79552566517282</v>
      </c>
      <c r="HR104" s="250">
        <f t="shared" si="229"/>
        <v>249.24644347919218</v>
      </c>
      <c r="HS104" s="250">
        <f t="shared" si="229"/>
        <v>249.69736129321154</v>
      </c>
      <c r="HT104" s="250">
        <f t="shared" si="229"/>
        <v>250.14827910723091</v>
      </c>
      <c r="HU104" s="250">
        <f t="shared" si="229"/>
        <v>250.59919692125027</v>
      </c>
      <c r="HV104" s="184">
        <f>IF(ISNONTEXT($AD104),N104+(3*R104),"")</f>
        <v>251.05011473526952</v>
      </c>
      <c r="HW104" s="169">
        <f t="shared" si="175"/>
        <v>2.9485517809334423E-4</v>
      </c>
      <c r="HX104" s="169">
        <f t="shared" si="175"/>
        <v>3.2247780561875242E-4</v>
      </c>
      <c r="HY104" s="169">
        <f t="shared" si="175"/>
        <v>3.5237090001617922E-4</v>
      </c>
      <c r="HZ104" s="169">
        <f t="shared" si="175"/>
        <v>3.8468865318023587E-4</v>
      </c>
      <c r="IA104" s="169">
        <f t="shared" si="206"/>
        <v>4.1959263086433309E-4</v>
      </c>
      <c r="IB104" s="169">
        <f t="shared" si="206"/>
        <v>4.5725184126250995E-4</v>
      </c>
      <c r="IC104" s="169">
        <f t="shared" si="206"/>
        <v>4.978427748782131E-4</v>
      </c>
      <c r="ID104" s="169">
        <f t="shared" si="206"/>
        <v>5.4154941285130837E-4</v>
      </c>
      <c r="IE104" s="169">
        <f t="shared" si="206"/>
        <v>5.8856320086684687E-4</v>
      </c>
      <c r="IF104" s="169">
        <f t="shared" si="206"/>
        <v>6.3908298573853617E-4</v>
      </c>
      <c r="IG104" s="169">
        <f t="shared" si="206"/>
        <v>6.9331491174853962E-4</v>
      </c>
      <c r="IH104" s="169">
        <f t="shared" si="206"/>
        <v>7.5147227383466034E-4</v>
      </c>
      <c r="II104" s="169">
        <f t="shared" si="206"/>
        <v>8.1377532474816692E-4</v>
      </c>
      <c r="IJ104" s="169">
        <f t="shared" si="206"/>
        <v>8.8045103336191163E-4</v>
      </c>
      <c r="IK104" s="169">
        <f t="shared" si="206"/>
        <v>9.5173279139081459E-4</v>
      </c>
      <c r="IL104" s="169">
        <f t="shared" si="206"/>
        <v>1.0278600658965192E-3</v>
      </c>
      <c r="IM104" s="169">
        <f t="shared" si="206"/>
        <v>1.1090779950866142E-3</v>
      </c>
      <c r="IN104" s="169">
        <f t="shared" si="206"/>
        <v>1.1956369250872845E-3</v>
      </c>
      <c r="IO104" s="169">
        <f t="shared" si="206"/>
        <v>1.2877918855678119E-3</v>
      </c>
      <c r="IP104" s="169">
        <f t="shared" si="208"/>
        <v>1.3858020023266035E-3</v>
      </c>
      <c r="IQ104" s="169">
        <f t="shared" si="208"/>
        <v>1.4899298452121928E-3</v>
      </c>
      <c r="IR104" s="169">
        <f t="shared" si="208"/>
        <v>1.600440710048999E-3</v>
      </c>
      <c r="IS104" s="169">
        <f t="shared" si="208"/>
        <v>1.7176018335668948E-3</v>
      </c>
      <c r="IT104" s="169">
        <f t="shared" si="208"/>
        <v>1.8416815406952184E-3</v>
      </c>
      <c r="IU104" s="169">
        <f t="shared" si="208"/>
        <v>1.9729483239755968E-3</v>
      </c>
      <c r="IV104" s="169">
        <f t="shared" si="208"/>
        <v>2.1116698552724271E-3</v>
      </c>
      <c r="IW104" s="169">
        <f t="shared" si="208"/>
        <v>2.2581119304143455E-3</v>
      </c>
      <c r="IX104" s="169">
        <f t="shared" si="208"/>
        <v>2.4125373478823759E-3</v>
      </c>
      <c r="IY104" s="169">
        <f t="shared" si="208"/>
        <v>2.5752047231689321E-3</v>
      </c>
      <c r="IZ104" s="169">
        <f t="shared" si="208"/>
        <v>2.7463672409640937E-3</v>
      </c>
      <c r="JA104" s="169">
        <f t="shared" si="208"/>
        <v>2.9262713478783978E-3</v>
      </c>
      <c r="JB104" s="169">
        <f t="shared" si="208"/>
        <v>3.1151553889822211E-3</v>
      </c>
      <c r="JC104" s="169">
        <f t="shared" si="208"/>
        <v>3.313248192026354E-3</v>
      </c>
      <c r="JD104" s="169">
        <f t="shared" si="208"/>
        <v>3.5207676038033942E-3</v>
      </c>
      <c r="JE104" s="169">
        <f t="shared" si="214"/>
        <v>3.737918983710127E-3</v>
      </c>
      <c r="JF104" s="169">
        <f t="shared" si="214"/>
        <v>3.9648936601731121E-3</v>
      </c>
      <c r="JG104" s="169">
        <f t="shared" si="214"/>
        <v>4.2018673561976588E-3</v>
      </c>
      <c r="JH104" s="169">
        <f t="shared" si="214"/>
        <v>4.4489985908897339E-3</v>
      </c>
      <c r="JI104" s="169">
        <f t="shared" si="214"/>
        <v>4.7064270643749333E-3</v>
      </c>
      <c r="JJ104" s="169">
        <f t="shared" si="214"/>
        <v>4.974272034093387E-3</v>
      </c>
      <c r="JK104" s="169">
        <f t="shared" si="214"/>
        <v>5.2526306909780477E-3</v>
      </c>
      <c r="JL104" s="169">
        <f t="shared" si="214"/>
        <v>5.5415765445206962E-3</v>
      </c>
      <c r="JM104" s="169">
        <f t="shared" si="214"/>
        <v>5.8411578261888765E-3</v>
      </c>
      <c r="JN104" s="169">
        <f t="shared" si="214"/>
        <v>6.151395921072049E-3</v>
      </c>
      <c r="JO104" s="169">
        <f t="shared" si="214"/>
        <v>6.4722838380005046E-3</v>
      </c>
      <c r="JP104" s="169">
        <f t="shared" si="214"/>
        <v>6.8037847286903019E-3</v>
      </c>
      <c r="JQ104" s="169">
        <f t="shared" si="214"/>
        <v>7.1458304667159729E-3</v>
      </c>
      <c r="JR104" s="169">
        <f t="shared" si="214"/>
        <v>7.4983202972946743E-3</v>
      </c>
      <c r="JS104" s="169">
        <f t="shared" si="214"/>
        <v>7.8611195689759824E-3</v>
      </c>
      <c r="JT104" s="169">
        <f t="shared" si="209"/>
        <v>8.2340585583657536E-3</v>
      </c>
      <c r="JU104" s="169">
        <f t="shared" si="209"/>
        <v>8.6169313989664705E-3</v>
      </c>
      <c r="JV104" s="169">
        <f t="shared" si="209"/>
        <v>9.0094951250866036E-3</v>
      </c>
      <c r="JW104" s="169">
        <f t="shared" si="209"/>
        <v>9.4114688415546845E-3</v>
      </c>
      <c r="JX104" s="169">
        <f t="shared" si="209"/>
        <v>9.8225330296675753E-3</v>
      </c>
      <c r="JY104" s="169">
        <f t="shared" si="209"/>
        <v>1.0242328999405447E-2</v>
      </c>
      <c r="JZ104" s="169">
        <f t="shared" si="209"/>
        <v>1.0670458497456922E-2</v>
      </c>
      <c r="KA104" s="169">
        <f t="shared" si="209"/>
        <v>1.1106483480017014E-2</v>
      </c>
      <c r="KB104" s="169">
        <f t="shared" si="209"/>
        <v>1.1549926058648404E-2</v>
      </c>
      <c r="KC104" s="169">
        <f t="shared" si="209"/>
        <v>1.2000268626734882E-2</v>
      </c>
      <c r="KD104" s="169">
        <f t="shared" si="209"/>
        <v>1.2456954173207068E-2</v>
      </c>
      <c r="KE104" s="169">
        <f t="shared" si="209"/>
        <v>1.2919386789288077E-2</v>
      </c>
      <c r="KF104" s="169">
        <f t="shared" si="209"/>
        <v>1.3386932372994998E-2</v>
      </c>
      <c r="KG104" s="169">
        <f t="shared" si="209"/>
        <v>1.3858919535046203E-2</v>
      </c>
      <c r="KH104" s="169">
        <f t="shared" si="209"/>
        <v>1.4334640708670387E-2</v>
      </c>
      <c r="KI104" s="169">
        <f t="shared" si="209"/>
        <v>1.4813353464598398E-2</v>
      </c>
      <c r="KJ104" s="169">
        <f t="shared" si="215"/>
        <v>1.5294282031250337E-2</v>
      </c>
      <c r="KK104" s="169">
        <f t="shared" si="215"/>
        <v>1.5776619018817335E-2</v>
      </c>
      <c r="KL104" s="169">
        <f t="shared" si="215"/>
        <v>1.6259527344588756E-2</v>
      </c>
      <c r="KM104" s="169">
        <f t="shared" si="215"/>
        <v>1.6742142355501106E-2</v>
      </c>
      <c r="KN104" s="169">
        <f t="shared" si="215"/>
        <v>1.7223574142495517E-2</v>
      </c>
      <c r="KO104" s="169">
        <f t="shared" si="215"/>
        <v>1.7702910039876802E-2</v>
      </c>
      <c r="KP104" s="169">
        <f t="shared" si="215"/>
        <v>1.8179217301480397E-2</v>
      </c>
      <c r="KQ104" s="169">
        <f t="shared" si="215"/>
        <v>1.8651545944085288E-2</v>
      </c>
      <c r="KR104" s="169">
        <f t="shared" si="215"/>
        <v>1.9118931747173523E-2</v>
      </c>
      <c r="KS104" s="169">
        <f t="shared" si="215"/>
        <v>1.9580399396841433E-2</v>
      </c>
      <c r="KT104" s="169">
        <f t="shared" si="215"/>
        <v>2.003496576042621E-2</v>
      </c>
      <c r="KU104" s="169">
        <f t="shared" si="215"/>
        <v>2.0481643277235971E-2</v>
      </c>
      <c r="KV104" s="169">
        <f t="shared" si="215"/>
        <v>2.0919443449672396E-2</v>
      </c>
      <c r="KW104" s="169">
        <f t="shared" si="215"/>
        <v>2.134738041802417E-2</v>
      </c>
      <c r="KX104" s="169">
        <f t="shared" si="215"/>
        <v>2.176447460129674E-2</v>
      </c>
      <c r="KY104" s="169">
        <f t="shared" si="215"/>
        <v>2.2169756385638728E-2</v>
      </c>
      <c r="KZ104" s="169">
        <f t="shared" si="210"/>
        <v>2.2562269841237478E-2</v>
      </c>
      <c r="LA104" s="169">
        <f t="shared" si="210"/>
        <v>2.2941076447992877E-2</v>
      </c>
      <c r="LB104" s="169">
        <f t="shared" si="210"/>
        <v>2.330525880984723E-2</v>
      </c>
      <c r="LC104" s="169">
        <f t="shared" si="210"/>
        <v>2.3653924337355945E-2</v>
      </c>
      <c r="LD104" s="169">
        <f t="shared" si="210"/>
        <v>2.39862088779332E-2</v>
      </c>
      <c r="LE104" s="169">
        <f t="shared" si="210"/>
        <v>2.4301280273203198E-2</v>
      </c>
      <c r="LF104" s="169">
        <f t="shared" si="210"/>
        <v>2.459834182303277E-2</v>
      </c>
      <c r="LG104" s="169">
        <f t="shared" si="210"/>
        <v>2.4876635636116612E-2</v>
      </c>
      <c r="LH104" s="169">
        <f t="shared" si="210"/>
        <v>2.513544584743169E-2</v>
      </c>
      <c r="LI104" s="169">
        <f t="shared" si="210"/>
        <v>2.5374101683470946E-2</v>
      </c>
      <c r="LJ104" s="169">
        <f t="shared" si="210"/>
        <v>2.559198035690553E-2</v>
      </c>
      <c r="LK104" s="169">
        <f t="shared" si="210"/>
        <v>2.5788509773204734E-2</v>
      </c>
      <c r="LL104" s="169">
        <f t="shared" si="210"/>
        <v>2.596317103275839E-2</v>
      </c>
      <c r="LM104" s="169">
        <f t="shared" si="210"/>
        <v>2.611550071319033E-2</v>
      </c>
      <c r="LN104" s="169">
        <f t="shared" si="210"/>
        <v>2.6245092917816092E-2</v>
      </c>
      <c r="LO104" s="169">
        <f t="shared" si="216"/>
        <v>2.6351601077573457E-2</v>
      </c>
      <c r="LP104" s="169">
        <f t="shared" si="216"/>
        <v>2.643473949523055E-2</v>
      </c>
      <c r="LQ104" s="169">
        <f t="shared" si="217"/>
        <v>2.6494284622242105E-2</v>
      </c>
      <c r="LR104" s="169">
        <f t="shared" si="217"/>
        <v>2.6530076060266972E-2</v>
      </c>
      <c r="LS104" s="169">
        <f t="shared" si="217"/>
        <v>2.6542017281067261E-2</v>
      </c>
      <c r="LT104" s="169">
        <f t="shared" si="217"/>
        <v>2.6530076060266965E-2</v>
      </c>
      <c r="LU104" s="169">
        <f t="shared" si="217"/>
        <v>2.6494284622242095E-2</v>
      </c>
      <c r="LV104" s="169">
        <f t="shared" si="217"/>
        <v>2.6434739495230532E-2</v>
      </c>
      <c r="LW104" s="169">
        <f t="shared" si="217"/>
        <v>2.6351601077573429E-2</v>
      </c>
      <c r="LX104" s="169">
        <f t="shared" si="217"/>
        <v>2.6245092917816064E-2</v>
      </c>
      <c r="LY104" s="169">
        <f t="shared" si="217"/>
        <v>2.6115500713190298E-2</v>
      </c>
      <c r="LZ104" s="169">
        <f t="shared" si="217"/>
        <v>2.5963171032758352E-2</v>
      </c>
      <c r="MA104" s="169">
        <f t="shared" si="217"/>
        <v>2.5788509773204689E-2</v>
      </c>
      <c r="MB104" s="169">
        <f t="shared" si="217"/>
        <v>2.5591980356905474E-2</v>
      </c>
      <c r="MC104" s="169">
        <f t="shared" si="217"/>
        <v>2.5374101683470891E-2</v>
      </c>
      <c r="MD104" s="169">
        <f t="shared" si="217"/>
        <v>2.5135445847431628E-2</v>
      </c>
      <c r="ME104" s="169">
        <f t="shared" si="217"/>
        <v>2.4876635636116546E-2</v>
      </c>
      <c r="MF104" s="169">
        <f t="shared" si="211"/>
        <v>2.4598341823032697E-2</v>
      </c>
      <c r="MG104" s="169">
        <f t="shared" si="211"/>
        <v>2.4301280273203121E-2</v>
      </c>
      <c r="MH104" s="169">
        <f t="shared" si="211"/>
        <v>2.3986208877933117E-2</v>
      </c>
      <c r="MI104" s="169">
        <f t="shared" si="211"/>
        <v>2.3653924337355858E-2</v>
      </c>
      <c r="MJ104" s="169">
        <f t="shared" si="211"/>
        <v>2.330525880984714E-2</v>
      </c>
      <c r="MK104" s="169">
        <f t="shared" si="211"/>
        <v>2.2941076447992783E-2</v>
      </c>
      <c r="ML104" s="169">
        <f t="shared" si="211"/>
        <v>2.2562269841237381E-2</v>
      </c>
      <c r="MM104" s="169">
        <f t="shared" si="211"/>
        <v>2.2169756385638627E-2</v>
      </c>
      <c r="MN104" s="169">
        <f t="shared" si="211"/>
        <v>2.176447460129664E-2</v>
      </c>
      <c r="MO104" s="169">
        <f t="shared" si="211"/>
        <v>2.1347380418024062E-2</v>
      </c>
      <c r="MP104" s="169">
        <f t="shared" si="211"/>
        <v>2.0919443449672285E-2</v>
      </c>
      <c r="MQ104" s="169">
        <f t="shared" si="211"/>
        <v>2.0481643277235864E-2</v>
      </c>
      <c r="MR104" s="169">
        <f t="shared" si="211"/>
        <v>2.0034965760426095E-2</v>
      </c>
      <c r="MS104" s="169">
        <f t="shared" si="211"/>
        <v>1.9580399396841319E-2</v>
      </c>
      <c r="MT104" s="169">
        <f t="shared" si="211"/>
        <v>1.9118931747173412E-2</v>
      </c>
      <c r="MU104" s="169">
        <f t="shared" si="211"/>
        <v>1.8651545944085173E-2</v>
      </c>
      <c r="MV104" s="169">
        <f t="shared" si="218"/>
        <v>1.8179217301480279E-2</v>
      </c>
      <c r="MW104" s="169">
        <f t="shared" si="218"/>
        <v>1.7702910039876681E-2</v>
      </c>
      <c r="MX104" s="169">
        <f t="shared" si="218"/>
        <v>1.7223574142495392E-2</v>
      </c>
      <c r="MY104" s="169">
        <f t="shared" si="218"/>
        <v>1.6742142355500984E-2</v>
      </c>
      <c r="MZ104" s="169">
        <f t="shared" si="218"/>
        <v>1.6259527344588638E-2</v>
      </c>
      <c r="NA104" s="169">
        <f t="shared" si="218"/>
        <v>1.5776619018817217E-2</v>
      </c>
      <c r="NB104" s="169">
        <f t="shared" si="218"/>
        <v>1.5294282031250215E-2</v>
      </c>
      <c r="NC104" s="169">
        <f t="shared" si="218"/>
        <v>1.4813353464598276E-2</v>
      </c>
      <c r="ND104" s="169">
        <f t="shared" si="218"/>
        <v>1.4334640708670264E-2</v>
      </c>
      <c r="NE104" s="169">
        <f t="shared" si="218"/>
        <v>1.3858919535046085E-2</v>
      </c>
      <c r="NF104" s="169">
        <f t="shared" si="218"/>
        <v>1.3386932372994882E-2</v>
      </c>
      <c r="NG104" s="169">
        <f t="shared" si="218"/>
        <v>1.2919386789287961E-2</v>
      </c>
      <c r="NH104" s="169">
        <f t="shared" si="218"/>
        <v>1.2456954173206953E-2</v>
      </c>
      <c r="NI104" s="169">
        <f t="shared" si="218"/>
        <v>1.2000268626734768E-2</v>
      </c>
      <c r="NJ104" s="169">
        <f t="shared" si="218"/>
        <v>1.1549926058648291E-2</v>
      </c>
      <c r="NK104" s="169">
        <f t="shared" si="218"/>
        <v>1.1106483480016905E-2</v>
      </c>
      <c r="NL104" s="169">
        <f t="shared" si="212"/>
        <v>1.0670458497456813E-2</v>
      </c>
      <c r="NM104" s="169">
        <f t="shared" si="212"/>
        <v>1.0242328999405342E-2</v>
      </c>
      <c r="NN104" s="169">
        <f t="shared" si="212"/>
        <v>9.8225330296674712E-3</v>
      </c>
      <c r="NO104" s="169">
        <f t="shared" si="212"/>
        <v>9.4114688415545822E-3</v>
      </c>
      <c r="NP104" s="169">
        <f t="shared" si="212"/>
        <v>9.0094951250865047E-3</v>
      </c>
      <c r="NQ104" s="169">
        <f t="shared" si="212"/>
        <v>8.6169313989663699E-3</v>
      </c>
      <c r="NR104" s="169">
        <f t="shared" si="212"/>
        <v>8.2340585583656582E-3</v>
      </c>
      <c r="NS104" s="169">
        <f t="shared" si="212"/>
        <v>7.8611195689758887E-3</v>
      </c>
      <c r="NT104" s="169">
        <f t="shared" si="212"/>
        <v>7.4983202972945823E-3</v>
      </c>
      <c r="NU104" s="169">
        <f t="shared" si="212"/>
        <v>7.1458304667158853E-3</v>
      </c>
      <c r="NV104" s="169">
        <f t="shared" si="212"/>
        <v>6.8037847286902186E-3</v>
      </c>
      <c r="NW104" s="169">
        <f t="shared" si="212"/>
        <v>6.4722838380004213E-3</v>
      </c>
      <c r="NX104" s="169">
        <f t="shared" si="212"/>
        <v>6.1513959210719692E-3</v>
      </c>
      <c r="NY104" s="169">
        <f t="shared" si="212"/>
        <v>5.8411578261888001E-3</v>
      </c>
      <c r="NZ104" s="169">
        <f t="shared" si="212"/>
        <v>5.5415765445206207E-3</v>
      </c>
      <c r="OA104" s="169">
        <f t="shared" si="219"/>
        <v>5.2526306909779748E-3</v>
      </c>
      <c r="OB104" s="169">
        <f t="shared" si="219"/>
        <v>4.9742720340933185E-3</v>
      </c>
      <c r="OC104" s="169">
        <f t="shared" si="220"/>
        <v>4.7064270643748666E-3</v>
      </c>
      <c r="OD104" s="169">
        <f t="shared" si="220"/>
        <v>4.4489985908896679E-3</v>
      </c>
      <c r="OE104" s="169">
        <f t="shared" si="220"/>
        <v>4.2018673561975981E-3</v>
      </c>
      <c r="OF104" s="169">
        <f t="shared" si="220"/>
        <v>3.964893660173054E-3</v>
      </c>
      <c r="OG104" s="169">
        <f t="shared" si="220"/>
        <v>3.7379189837100707E-3</v>
      </c>
      <c r="OH104" s="169">
        <f t="shared" si="220"/>
        <v>3.52076760380334E-3</v>
      </c>
      <c r="OI104" s="169">
        <f t="shared" si="220"/>
        <v>3.3132481920263028E-3</v>
      </c>
      <c r="OJ104" s="169">
        <f t="shared" si="220"/>
        <v>3.1151553889821725E-3</v>
      </c>
      <c r="OK104" s="169">
        <f t="shared" si="220"/>
        <v>2.9262713478783509E-3</v>
      </c>
      <c r="OL104" s="169">
        <f t="shared" si="220"/>
        <v>2.7463672409640499E-3</v>
      </c>
      <c r="OM104" s="169">
        <f t="shared" si="220"/>
        <v>2.5752047231688909E-3</v>
      </c>
      <c r="ON104" s="169">
        <f t="shared" si="220"/>
        <v>2.412537347882336E-3</v>
      </c>
      <c r="OO104" s="169">
        <f t="shared" si="220"/>
        <v>2.2581119304143078E-3</v>
      </c>
      <c r="OP104" s="169">
        <f t="shared" si="220"/>
        <v>2.111669855272389E-3</v>
      </c>
      <c r="OQ104" s="169">
        <f t="shared" si="220"/>
        <v>1.9729483239755625E-3</v>
      </c>
      <c r="OR104" s="169">
        <f t="shared" si="213"/>
        <v>1.8416815406951863E-3</v>
      </c>
      <c r="OS104" s="169">
        <f t="shared" si="213"/>
        <v>1.7176018335668646E-3</v>
      </c>
      <c r="OT104" s="169">
        <f t="shared" si="213"/>
        <v>1.6004407100489706E-3</v>
      </c>
      <c r="OU104" s="169">
        <f t="shared" si="213"/>
        <v>1.4899298452121657E-3</v>
      </c>
      <c r="OV104" s="169">
        <f t="shared" si="213"/>
        <v>1.3858020023265777E-3</v>
      </c>
      <c r="OW104" s="169">
        <f t="shared" si="213"/>
        <v>1.2877918855677879E-3</v>
      </c>
      <c r="OX104" s="169">
        <f t="shared" si="213"/>
        <v>1.1956369250872617E-3</v>
      </c>
      <c r="OY104" s="169">
        <f t="shared" si="213"/>
        <v>1.1090779950865934E-3</v>
      </c>
      <c r="OZ104" s="169">
        <f t="shared" si="213"/>
        <v>1.0278600658964996E-3</v>
      </c>
      <c r="PA104" s="169">
        <f t="shared" si="213"/>
        <v>9.5173279139079583E-4</v>
      </c>
      <c r="PB104" s="169">
        <f t="shared" si="213"/>
        <v>8.804510333618945E-4</v>
      </c>
      <c r="PC104" s="169">
        <f t="shared" si="213"/>
        <v>8.1377532474815066E-4</v>
      </c>
      <c r="PD104" s="169">
        <f t="shared" si="213"/>
        <v>7.5147227383464495E-4</v>
      </c>
      <c r="PE104" s="169">
        <f t="shared" si="213"/>
        <v>6.9331491174852552E-4</v>
      </c>
      <c r="PF104" s="169">
        <f t="shared" si="213"/>
        <v>6.3908298573852305E-4</v>
      </c>
      <c r="PG104" s="169">
        <f t="shared" si="213"/>
        <v>5.8856320086683451E-4</v>
      </c>
      <c r="PH104" s="169">
        <f t="shared" si="221"/>
        <v>5.415494128512971E-4</v>
      </c>
      <c r="PI104" s="169">
        <f t="shared" si="221"/>
        <v>4.9784277487820237E-4</v>
      </c>
      <c r="PJ104" s="169">
        <f t="shared" si="221"/>
        <v>4.5725184126250014E-4</v>
      </c>
      <c r="PK104" s="169">
        <f t="shared" si="221"/>
        <v>4.1959263086432372E-4</v>
      </c>
      <c r="PL104" s="169">
        <f t="shared" si="221"/>
        <v>3.8468865318022735E-4</v>
      </c>
      <c r="PM104" s="169">
        <f t="shared" si="221"/>
        <v>3.5237090001617142E-4</v>
      </c>
      <c r="PN104" s="169">
        <f t="shared" si="221"/>
        <v>3.2247780561874527E-4</v>
      </c>
      <c r="PO104" s="169">
        <f t="shared" si="221"/>
        <v>2.9485517809334423E-4</v>
      </c>
    </row>
    <row r="105" spans="1:431" x14ac:dyDescent="0.75">
      <c r="A105" s="2"/>
      <c r="B105" s="398">
        <v>10</v>
      </c>
      <c r="C105" s="399" t="s">
        <v>867</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x14ac:dyDescent="0.75">
      <c r="A106" s="2"/>
      <c r="B106" s="474">
        <f>SUM(B104:B105)</f>
        <v>258</v>
      </c>
      <c r="C106" s="475" t="s">
        <v>966</v>
      </c>
      <c r="D106" s="2"/>
      <c r="E106" s="2"/>
      <c r="F106" s="2"/>
      <c r="G106" s="5"/>
      <c r="H106" s="5"/>
      <c r="I106" s="5"/>
      <c r="J106" s="5"/>
      <c r="K106" s="5"/>
      <c r="L106" s="2"/>
      <c r="M106" s="2"/>
      <c r="N106" s="5"/>
      <c r="O106" s="2"/>
      <c r="P106" s="2"/>
      <c r="Q106" s="2"/>
      <c r="R106" s="2"/>
      <c r="S106" s="2"/>
      <c r="T106" s="24"/>
      <c r="U106" s="272"/>
      <c r="V106" s="35"/>
      <c r="W106" s="35"/>
      <c r="X106" s="35"/>
      <c r="Y106" s="35"/>
      <c r="Z106" s="35"/>
      <c r="AA106" s="35"/>
      <c r="AB106" s="5"/>
    </row>
    <row r="107" spans="1:431" ht="16" x14ac:dyDescent="0.8">
      <c r="A107" s="5"/>
      <c r="B107" s="5"/>
      <c r="C107" s="5"/>
      <c r="D107" s="5"/>
      <c r="E107" s="5"/>
      <c r="F107" s="5"/>
      <c r="G107" s="417" t="s">
        <v>77</v>
      </c>
      <c r="H107" s="418"/>
      <c r="I107" s="419"/>
      <c r="J107" s="5"/>
      <c r="K107" s="5"/>
      <c r="L107" s="2"/>
      <c r="M107" s="5"/>
      <c r="N107" s="5"/>
      <c r="O107" s="5"/>
      <c r="P107" s="5"/>
      <c r="R107" s="33" t="s">
        <v>86</v>
      </c>
      <c r="S107" s="33"/>
      <c r="T107" s="97">
        <v>230</v>
      </c>
      <c r="U107" s="273">
        <f>IF(OR(R104="",T107=""),"",ABS(VLOOKUP($T$1,VLookups!$A$43:$B$44,2,FALSE)-_xlfn.NORM.DIST(T107,N104,R104,TRUE)))</f>
        <v>0.94514693826028351</v>
      </c>
      <c r="V107" s="66">
        <f>IF($R$104="","",_xlfn.NORM.INV(ABS(VLOOKUP($T$1,VLookups!$A$43:$B$44,2,FALSE)-V$3),$N$104,$R104))</f>
        <v>186.69585231705122</v>
      </c>
      <c r="W107" s="67">
        <f>IF($R$104="","",_xlfn.NORM.INV(ABS(VLOOKUP($T$1,VLookups!$A$43:$B$44,2,FALSE)-W$3),$N$104,$R104))</f>
        <v>225.22081434961541</v>
      </c>
      <c r="X107" s="68">
        <f>IF($R$104="","",_xlfn.NORM.INV(ABS(VLOOKUP($T$1,VLookups!$A$43:$B$44,2,FALSE)-X$3),$N$104,$R104))</f>
        <v>221.53654261224057</v>
      </c>
      <c r="Y107" s="69">
        <f>IF($R$104="","",_xlfn.NORM.INV(ABS(VLOOKUP($T$1,VLookups!$A$43:$B$44,2,FALSE)-Y$3),$N$104,$R104))</f>
        <v>218.60840022916591</v>
      </c>
      <c r="Z107" s="70">
        <f>IF($R$104="","",_xlfn.NORM.INV(ABS(VLOOKUP($T$1,VLookups!$A$43:$B$44,2,FALSE)-Z$3),$N$104,$R104))</f>
        <v>216.09631479122942</v>
      </c>
      <c r="AA107" s="71">
        <f>IF($R$104="","",_xlfn.NORM.INV(ABS(VLOOKUP($T$1,VLookups!$A$43:$B$44,2,FALSE)-AA$3),$N$104,$R104))</f>
        <v>213.84038442869806</v>
      </c>
      <c r="AB107" s="5"/>
      <c r="HW107" s="208">
        <f>IF(AND($I$113&gt;0,$I$114&gt;0),IF(OR(AD104&lt;$I$113,AD104=$I$113),HW104,0),"")</f>
        <v>2.9485517809334423E-4</v>
      </c>
      <c r="HX107" s="208">
        <f t="shared" ref="HX107:KI107" si="230">IF(AND($I$113&gt;0,$I$114&gt;0),IF(OR(AE104&lt;$I$113,AE104=$I$113),HX104,0),"")</f>
        <v>3.2247780561875242E-4</v>
      </c>
      <c r="HY107" s="208">
        <f t="shared" si="230"/>
        <v>3.5237090001617922E-4</v>
      </c>
      <c r="HZ107" s="208">
        <f t="shared" si="230"/>
        <v>3.8468865318023587E-4</v>
      </c>
      <c r="IA107" s="208">
        <f t="shared" si="230"/>
        <v>4.1959263086433309E-4</v>
      </c>
      <c r="IB107" s="208">
        <f t="shared" si="230"/>
        <v>4.5725184126250995E-4</v>
      </c>
      <c r="IC107" s="208">
        <f t="shared" si="230"/>
        <v>4.978427748782131E-4</v>
      </c>
      <c r="ID107" s="208">
        <f t="shared" si="230"/>
        <v>5.4154941285130837E-4</v>
      </c>
      <c r="IE107" s="208">
        <f t="shared" si="230"/>
        <v>5.8856320086684687E-4</v>
      </c>
      <c r="IF107" s="208">
        <f t="shared" si="230"/>
        <v>6.3908298573853617E-4</v>
      </c>
      <c r="IG107" s="208">
        <f t="shared" si="230"/>
        <v>6.9331491174853962E-4</v>
      </c>
      <c r="IH107" s="208">
        <f t="shared" si="230"/>
        <v>7.5147227383466034E-4</v>
      </c>
      <c r="II107" s="208">
        <f t="shared" si="230"/>
        <v>8.1377532474816692E-4</v>
      </c>
      <c r="IJ107" s="208">
        <f t="shared" si="230"/>
        <v>8.8045103336191163E-4</v>
      </c>
      <c r="IK107" s="208">
        <f t="shared" si="230"/>
        <v>9.5173279139081459E-4</v>
      </c>
      <c r="IL107" s="208">
        <f t="shared" si="230"/>
        <v>1.0278600658965192E-3</v>
      </c>
      <c r="IM107" s="208">
        <f t="shared" si="230"/>
        <v>1.1090779950866142E-3</v>
      </c>
      <c r="IN107" s="208">
        <f t="shared" si="230"/>
        <v>1.1956369250872845E-3</v>
      </c>
      <c r="IO107" s="208">
        <f t="shared" si="230"/>
        <v>1.2877918855678119E-3</v>
      </c>
      <c r="IP107" s="208">
        <f t="shared" si="230"/>
        <v>1.3858020023266035E-3</v>
      </c>
      <c r="IQ107" s="208">
        <f t="shared" si="230"/>
        <v>1.4899298452121928E-3</v>
      </c>
      <c r="IR107" s="208">
        <f t="shared" si="230"/>
        <v>1.600440710048999E-3</v>
      </c>
      <c r="IS107" s="208">
        <f t="shared" si="230"/>
        <v>1.7176018335668948E-3</v>
      </c>
      <c r="IT107" s="208">
        <f t="shared" si="230"/>
        <v>1.8416815406952184E-3</v>
      </c>
      <c r="IU107" s="208">
        <f t="shared" si="230"/>
        <v>1.9729483239755968E-3</v>
      </c>
      <c r="IV107" s="208">
        <f t="shared" si="230"/>
        <v>2.1116698552724271E-3</v>
      </c>
      <c r="IW107" s="208">
        <f t="shared" si="230"/>
        <v>2.2581119304143455E-3</v>
      </c>
      <c r="IX107" s="208">
        <f t="shared" si="230"/>
        <v>2.4125373478823759E-3</v>
      </c>
      <c r="IY107" s="208">
        <f t="shared" si="230"/>
        <v>2.5752047231689321E-3</v>
      </c>
      <c r="IZ107" s="208">
        <f t="shared" si="230"/>
        <v>2.7463672409640937E-3</v>
      </c>
      <c r="JA107" s="208">
        <f t="shared" si="230"/>
        <v>2.9262713478783978E-3</v>
      </c>
      <c r="JB107" s="208">
        <f t="shared" si="230"/>
        <v>3.1151553889822211E-3</v>
      </c>
      <c r="JC107" s="208">
        <f t="shared" si="230"/>
        <v>3.313248192026354E-3</v>
      </c>
      <c r="JD107" s="208">
        <f t="shared" si="230"/>
        <v>3.5207676038033942E-3</v>
      </c>
      <c r="JE107" s="208">
        <f t="shared" si="230"/>
        <v>3.737918983710127E-3</v>
      </c>
      <c r="JF107" s="208">
        <f t="shared" si="230"/>
        <v>3.9648936601731121E-3</v>
      </c>
      <c r="JG107" s="208">
        <f t="shared" si="230"/>
        <v>4.2018673561976588E-3</v>
      </c>
      <c r="JH107" s="208">
        <f t="shared" si="230"/>
        <v>4.4489985908897339E-3</v>
      </c>
      <c r="JI107" s="208">
        <f t="shared" si="230"/>
        <v>4.7064270643749333E-3</v>
      </c>
      <c r="JJ107" s="208">
        <f t="shared" si="230"/>
        <v>4.974272034093387E-3</v>
      </c>
      <c r="JK107" s="208">
        <f t="shared" si="230"/>
        <v>5.2526306909780477E-3</v>
      </c>
      <c r="JL107" s="208">
        <f t="shared" si="230"/>
        <v>5.5415765445206962E-3</v>
      </c>
      <c r="JM107" s="208">
        <f t="shared" si="230"/>
        <v>5.8411578261888765E-3</v>
      </c>
      <c r="JN107" s="208">
        <f t="shared" si="230"/>
        <v>6.151395921072049E-3</v>
      </c>
      <c r="JO107" s="208">
        <f t="shared" si="230"/>
        <v>6.4722838380005046E-3</v>
      </c>
      <c r="JP107" s="208">
        <f t="shared" si="230"/>
        <v>0</v>
      </c>
      <c r="JQ107" s="208">
        <f t="shared" si="230"/>
        <v>0</v>
      </c>
      <c r="JR107" s="208">
        <f t="shared" si="230"/>
        <v>0</v>
      </c>
      <c r="JS107" s="208">
        <f t="shared" si="230"/>
        <v>0</v>
      </c>
      <c r="JT107" s="208">
        <f t="shared" si="230"/>
        <v>0</v>
      </c>
      <c r="JU107" s="208">
        <f t="shared" si="230"/>
        <v>0</v>
      </c>
      <c r="JV107" s="208">
        <f t="shared" si="230"/>
        <v>0</v>
      </c>
      <c r="JW107" s="208">
        <f t="shared" si="230"/>
        <v>0</v>
      </c>
      <c r="JX107" s="208">
        <f t="shared" si="230"/>
        <v>0</v>
      </c>
      <c r="JY107" s="208">
        <f t="shared" si="230"/>
        <v>0</v>
      </c>
      <c r="JZ107" s="208">
        <f t="shared" si="230"/>
        <v>0</v>
      </c>
      <c r="KA107" s="208">
        <f t="shared" si="230"/>
        <v>0</v>
      </c>
      <c r="KB107" s="208">
        <f t="shared" si="230"/>
        <v>0</v>
      </c>
      <c r="KC107" s="208">
        <f t="shared" si="230"/>
        <v>0</v>
      </c>
      <c r="KD107" s="208">
        <f t="shared" si="230"/>
        <v>0</v>
      </c>
      <c r="KE107" s="208">
        <f t="shared" si="230"/>
        <v>0</v>
      </c>
      <c r="KF107" s="208">
        <f t="shared" si="230"/>
        <v>0</v>
      </c>
      <c r="KG107" s="208">
        <f t="shared" si="230"/>
        <v>0</v>
      </c>
      <c r="KH107" s="208">
        <f t="shared" si="230"/>
        <v>0</v>
      </c>
      <c r="KI107" s="208">
        <f t="shared" si="230"/>
        <v>0</v>
      </c>
      <c r="KJ107" s="208">
        <f t="shared" ref="KJ107:MU107" si="231">IF(AND($I$113&gt;0,$I$114&gt;0),IF(OR(CQ104&lt;$I$113,CQ104=$I$113),KJ104,0),"")</f>
        <v>0</v>
      </c>
      <c r="KK107" s="208">
        <f t="shared" si="231"/>
        <v>0</v>
      </c>
      <c r="KL107" s="208">
        <f t="shared" si="231"/>
        <v>0</v>
      </c>
      <c r="KM107" s="208">
        <f t="shared" si="231"/>
        <v>0</v>
      </c>
      <c r="KN107" s="208">
        <f t="shared" si="231"/>
        <v>0</v>
      </c>
      <c r="KO107" s="208">
        <f t="shared" si="231"/>
        <v>0</v>
      </c>
      <c r="KP107" s="208">
        <f t="shared" si="231"/>
        <v>0</v>
      </c>
      <c r="KQ107" s="208">
        <f t="shared" si="231"/>
        <v>0</v>
      </c>
      <c r="KR107" s="208">
        <f t="shared" si="231"/>
        <v>0</v>
      </c>
      <c r="KS107" s="208">
        <f t="shared" si="231"/>
        <v>0</v>
      </c>
      <c r="KT107" s="208">
        <f t="shared" si="231"/>
        <v>0</v>
      </c>
      <c r="KU107" s="208">
        <f t="shared" si="231"/>
        <v>0</v>
      </c>
      <c r="KV107" s="208">
        <f t="shared" si="231"/>
        <v>0</v>
      </c>
      <c r="KW107" s="208">
        <f t="shared" si="231"/>
        <v>0</v>
      </c>
      <c r="KX107" s="208">
        <f t="shared" si="231"/>
        <v>0</v>
      </c>
      <c r="KY107" s="208">
        <f t="shared" si="231"/>
        <v>0</v>
      </c>
      <c r="KZ107" s="208">
        <f t="shared" si="231"/>
        <v>0</v>
      </c>
      <c r="LA107" s="208">
        <f t="shared" si="231"/>
        <v>0</v>
      </c>
      <c r="LB107" s="208">
        <f t="shared" si="231"/>
        <v>0</v>
      </c>
      <c r="LC107" s="208">
        <f t="shared" si="231"/>
        <v>0</v>
      </c>
      <c r="LD107" s="208">
        <f t="shared" si="231"/>
        <v>0</v>
      </c>
      <c r="LE107" s="208">
        <f t="shared" si="231"/>
        <v>0</v>
      </c>
      <c r="LF107" s="208">
        <f t="shared" si="231"/>
        <v>0</v>
      </c>
      <c r="LG107" s="208">
        <f t="shared" si="231"/>
        <v>0</v>
      </c>
      <c r="LH107" s="208">
        <f t="shared" si="231"/>
        <v>0</v>
      </c>
      <c r="LI107" s="208">
        <f t="shared" si="231"/>
        <v>0</v>
      </c>
      <c r="LJ107" s="208">
        <f t="shared" si="231"/>
        <v>0</v>
      </c>
      <c r="LK107" s="208">
        <f t="shared" si="231"/>
        <v>0</v>
      </c>
      <c r="LL107" s="208">
        <f t="shared" si="231"/>
        <v>0</v>
      </c>
      <c r="LM107" s="208">
        <f t="shared" si="231"/>
        <v>0</v>
      </c>
      <c r="LN107" s="208">
        <f t="shared" si="231"/>
        <v>0</v>
      </c>
      <c r="LO107" s="208">
        <f t="shared" si="231"/>
        <v>0</v>
      </c>
      <c r="LP107" s="208">
        <f t="shared" si="231"/>
        <v>0</v>
      </c>
      <c r="LQ107" s="208">
        <f t="shared" si="231"/>
        <v>0</v>
      </c>
      <c r="LR107" s="208">
        <f t="shared" si="231"/>
        <v>0</v>
      </c>
      <c r="LS107" s="208">
        <f t="shared" si="231"/>
        <v>0</v>
      </c>
      <c r="LT107" s="208">
        <f t="shared" si="231"/>
        <v>0</v>
      </c>
      <c r="LU107" s="208">
        <f t="shared" si="231"/>
        <v>0</v>
      </c>
      <c r="LV107" s="208">
        <f t="shared" si="231"/>
        <v>0</v>
      </c>
      <c r="LW107" s="208">
        <f t="shared" si="231"/>
        <v>0</v>
      </c>
      <c r="LX107" s="208">
        <f t="shared" si="231"/>
        <v>0</v>
      </c>
      <c r="LY107" s="208">
        <f t="shared" si="231"/>
        <v>0</v>
      </c>
      <c r="LZ107" s="208">
        <f t="shared" si="231"/>
        <v>0</v>
      </c>
      <c r="MA107" s="208">
        <f t="shared" si="231"/>
        <v>0</v>
      </c>
      <c r="MB107" s="208">
        <f t="shared" si="231"/>
        <v>0</v>
      </c>
      <c r="MC107" s="208">
        <f t="shared" si="231"/>
        <v>0</v>
      </c>
      <c r="MD107" s="208">
        <f t="shared" si="231"/>
        <v>0</v>
      </c>
      <c r="ME107" s="208">
        <f t="shared" si="231"/>
        <v>0</v>
      </c>
      <c r="MF107" s="208">
        <f t="shared" si="231"/>
        <v>0</v>
      </c>
      <c r="MG107" s="208">
        <f t="shared" si="231"/>
        <v>0</v>
      </c>
      <c r="MH107" s="208">
        <f t="shared" si="231"/>
        <v>0</v>
      </c>
      <c r="MI107" s="208">
        <f t="shared" si="231"/>
        <v>0</v>
      </c>
      <c r="MJ107" s="208">
        <f t="shared" si="231"/>
        <v>0</v>
      </c>
      <c r="MK107" s="208">
        <f t="shared" si="231"/>
        <v>0</v>
      </c>
      <c r="ML107" s="208">
        <f t="shared" si="231"/>
        <v>0</v>
      </c>
      <c r="MM107" s="208">
        <f t="shared" si="231"/>
        <v>0</v>
      </c>
      <c r="MN107" s="208">
        <f t="shared" si="231"/>
        <v>0</v>
      </c>
      <c r="MO107" s="208">
        <f t="shared" si="231"/>
        <v>0</v>
      </c>
      <c r="MP107" s="208">
        <f t="shared" si="231"/>
        <v>0</v>
      </c>
      <c r="MQ107" s="208">
        <f t="shared" si="231"/>
        <v>0</v>
      </c>
      <c r="MR107" s="208">
        <f t="shared" si="231"/>
        <v>0</v>
      </c>
      <c r="MS107" s="208">
        <f t="shared" si="231"/>
        <v>0</v>
      </c>
      <c r="MT107" s="208">
        <f t="shared" si="231"/>
        <v>0</v>
      </c>
      <c r="MU107" s="208">
        <f t="shared" si="231"/>
        <v>0</v>
      </c>
      <c r="MV107" s="208">
        <f t="shared" ref="MV107:PG107" si="232">IF(AND($I$113&gt;0,$I$114&gt;0),IF(OR(FC104&lt;$I$113,FC104=$I$113),MV104,0),"")</f>
        <v>0</v>
      </c>
      <c r="MW107" s="208">
        <f t="shared" si="232"/>
        <v>0</v>
      </c>
      <c r="MX107" s="208">
        <f t="shared" si="232"/>
        <v>0</v>
      </c>
      <c r="MY107" s="208">
        <f t="shared" si="232"/>
        <v>0</v>
      </c>
      <c r="MZ107" s="208">
        <f t="shared" si="232"/>
        <v>0</v>
      </c>
      <c r="NA107" s="208">
        <f t="shared" si="232"/>
        <v>0</v>
      </c>
      <c r="NB107" s="208">
        <f t="shared" si="232"/>
        <v>0</v>
      </c>
      <c r="NC107" s="208">
        <f t="shared" si="232"/>
        <v>0</v>
      </c>
      <c r="ND107" s="208">
        <f t="shared" si="232"/>
        <v>0</v>
      </c>
      <c r="NE107" s="208">
        <f t="shared" si="232"/>
        <v>0</v>
      </c>
      <c r="NF107" s="208">
        <f t="shared" si="232"/>
        <v>0</v>
      </c>
      <c r="NG107" s="208">
        <f t="shared" si="232"/>
        <v>0</v>
      </c>
      <c r="NH107" s="208">
        <f t="shared" si="232"/>
        <v>0</v>
      </c>
      <c r="NI107" s="208">
        <f t="shared" si="232"/>
        <v>0</v>
      </c>
      <c r="NJ107" s="208">
        <f t="shared" si="232"/>
        <v>0</v>
      </c>
      <c r="NK107" s="208">
        <f t="shared" si="232"/>
        <v>0</v>
      </c>
      <c r="NL107" s="208">
        <f t="shared" si="232"/>
        <v>0</v>
      </c>
      <c r="NM107" s="208">
        <f t="shared" si="232"/>
        <v>0</v>
      </c>
      <c r="NN107" s="208">
        <f t="shared" si="232"/>
        <v>0</v>
      </c>
      <c r="NO107" s="208">
        <f t="shared" si="232"/>
        <v>0</v>
      </c>
      <c r="NP107" s="208">
        <f t="shared" si="232"/>
        <v>0</v>
      </c>
      <c r="NQ107" s="208">
        <f t="shared" si="232"/>
        <v>0</v>
      </c>
      <c r="NR107" s="208">
        <f t="shared" si="232"/>
        <v>0</v>
      </c>
      <c r="NS107" s="208">
        <f t="shared" si="232"/>
        <v>0</v>
      </c>
      <c r="NT107" s="208">
        <f t="shared" si="232"/>
        <v>0</v>
      </c>
      <c r="NU107" s="208">
        <f t="shared" si="232"/>
        <v>0</v>
      </c>
      <c r="NV107" s="208">
        <f t="shared" si="232"/>
        <v>0</v>
      </c>
      <c r="NW107" s="208">
        <f t="shared" si="232"/>
        <v>0</v>
      </c>
      <c r="NX107" s="208">
        <f t="shared" si="232"/>
        <v>0</v>
      </c>
      <c r="NY107" s="208">
        <f t="shared" si="232"/>
        <v>0</v>
      </c>
      <c r="NZ107" s="208">
        <f t="shared" si="232"/>
        <v>0</v>
      </c>
      <c r="OA107" s="208">
        <f t="shared" si="232"/>
        <v>0</v>
      </c>
      <c r="OB107" s="208">
        <f t="shared" si="232"/>
        <v>0</v>
      </c>
      <c r="OC107" s="208">
        <f t="shared" si="232"/>
        <v>0</v>
      </c>
      <c r="OD107" s="208">
        <f t="shared" si="232"/>
        <v>0</v>
      </c>
      <c r="OE107" s="208">
        <f t="shared" si="232"/>
        <v>0</v>
      </c>
      <c r="OF107" s="208">
        <f t="shared" si="232"/>
        <v>0</v>
      </c>
      <c r="OG107" s="208">
        <f t="shared" si="232"/>
        <v>0</v>
      </c>
      <c r="OH107" s="208">
        <f t="shared" si="232"/>
        <v>0</v>
      </c>
      <c r="OI107" s="208">
        <f t="shared" si="232"/>
        <v>0</v>
      </c>
      <c r="OJ107" s="208">
        <f t="shared" si="232"/>
        <v>0</v>
      </c>
      <c r="OK107" s="208">
        <f t="shared" si="232"/>
        <v>0</v>
      </c>
      <c r="OL107" s="208">
        <f t="shared" si="232"/>
        <v>0</v>
      </c>
      <c r="OM107" s="208">
        <f t="shared" si="232"/>
        <v>0</v>
      </c>
      <c r="ON107" s="208">
        <f t="shared" si="232"/>
        <v>0</v>
      </c>
      <c r="OO107" s="208">
        <f t="shared" si="232"/>
        <v>0</v>
      </c>
      <c r="OP107" s="208">
        <f t="shared" si="232"/>
        <v>0</v>
      </c>
      <c r="OQ107" s="208">
        <f t="shared" si="232"/>
        <v>0</v>
      </c>
      <c r="OR107" s="208">
        <f t="shared" si="232"/>
        <v>0</v>
      </c>
      <c r="OS107" s="208">
        <f t="shared" si="232"/>
        <v>0</v>
      </c>
      <c r="OT107" s="208">
        <f t="shared" si="232"/>
        <v>0</v>
      </c>
      <c r="OU107" s="208">
        <f t="shared" si="232"/>
        <v>0</v>
      </c>
      <c r="OV107" s="208">
        <f t="shared" si="232"/>
        <v>0</v>
      </c>
      <c r="OW107" s="208">
        <f t="shared" si="232"/>
        <v>0</v>
      </c>
      <c r="OX107" s="208">
        <f t="shared" si="232"/>
        <v>0</v>
      </c>
      <c r="OY107" s="208">
        <f t="shared" si="232"/>
        <v>0</v>
      </c>
      <c r="OZ107" s="208">
        <f t="shared" si="232"/>
        <v>0</v>
      </c>
      <c r="PA107" s="208">
        <f t="shared" si="232"/>
        <v>0</v>
      </c>
      <c r="PB107" s="208">
        <f t="shared" si="232"/>
        <v>0</v>
      </c>
      <c r="PC107" s="208">
        <f t="shared" si="232"/>
        <v>0</v>
      </c>
      <c r="PD107" s="208">
        <f t="shared" si="232"/>
        <v>0</v>
      </c>
      <c r="PE107" s="208">
        <f t="shared" si="232"/>
        <v>0</v>
      </c>
      <c r="PF107" s="208">
        <f t="shared" si="232"/>
        <v>0</v>
      </c>
      <c r="PG107" s="208">
        <f t="shared" si="232"/>
        <v>0</v>
      </c>
      <c r="PH107" s="208">
        <f t="shared" ref="PH107:PO107" si="233">IF(AND($I$113&gt;0,$I$114&gt;0),IF(OR(HO104&lt;$I$113,HO104=$I$113),PH104,0),"")</f>
        <v>0</v>
      </c>
      <c r="PI107" s="208">
        <f t="shared" si="233"/>
        <v>0</v>
      </c>
      <c r="PJ107" s="208">
        <f t="shared" si="233"/>
        <v>0</v>
      </c>
      <c r="PK107" s="208">
        <f t="shared" si="233"/>
        <v>0</v>
      </c>
      <c r="PL107" s="208">
        <f t="shared" si="233"/>
        <v>0</v>
      </c>
      <c r="PM107" s="208">
        <f t="shared" si="233"/>
        <v>0</v>
      </c>
      <c r="PN107" s="208">
        <f t="shared" si="233"/>
        <v>0</v>
      </c>
      <c r="PO107" s="208">
        <f t="shared" si="233"/>
        <v>0</v>
      </c>
    </row>
    <row r="108" spans="1:431" x14ac:dyDescent="0.75">
      <c r="A108" s="56" t="s">
        <v>868</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4">IF(AND($I$113&gt;0,$I$114&gt;0),IF(AND(AE104&gt;$I$113,OR(AE104&lt;$I$114,AE104=$I$114)),HX104,0),"")</f>
        <v>0</v>
      </c>
      <c r="HY108" s="208">
        <f t="shared" si="234"/>
        <v>0</v>
      </c>
      <c r="HZ108" s="208">
        <f t="shared" si="234"/>
        <v>0</v>
      </c>
      <c r="IA108" s="208">
        <f t="shared" si="234"/>
        <v>0</v>
      </c>
      <c r="IB108" s="208">
        <f t="shared" si="234"/>
        <v>0</v>
      </c>
      <c r="IC108" s="208">
        <f t="shared" si="234"/>
        <v>0</v>
      </c>
      <c r="ID108" s="208">
        <f t="shared" si="234"/>
        <v>0</v>
      </c>
      <c r="IE108" s="208">
        <f t="shared" si="234"/>
        <v>0</v>
      </c>
      <c r="IF108" s="208">
        <f t="shared" si="234"/>
        <v>0</v>
      </c>
      <c r="IG108" s="208">
        <f t="shared" si="234"/>
        <v>0</v>
      </c>
      <c r="IH108" s="208">
        <f t="shared" si="234"/>
        <v>0</v>
      </c>
      <c r="II108" s="208">
        <f t="shared" si="234"/>
        <v>0</v>
      </c>
      <c r="IJ108" s="208">
        <f t="shared" si="234"/>
        <v>0</v>
      </c>
      <c r="IK108" s="208">
        <f t="shared" si="234"/>
        <v>0</v>
      </c>
      <c r="IL108" s="208">
        <f t="shared" si="234"/>
        <v>0</v>
      </c>
      <c r="IM108" s="208">
        <f t="shared" si="234"/>
        <v>0</v>
      </c>
      <c r="IN108" s="208">
        <f t="shared" si="234"/>
        <v>0</v>
      </c>
      <c r="IO108" s="208">
        <f t="shared" si="234"/>
        <v>0</v>
      </c>
      <c r="IP108" s="208">
        <f t="shared" si="234"/>
        <v>0</v>
      </c>
      <c r="IQ108" s="208">
        <f t="shared" si="234"/>
        <v>0</v>
      </c>
      <c r="IR108" s="208">
        <f t="shared" si="234"/>
        <v>0</v>
      </c>
      <c r="IS108" s="208">
        <f t="shared" si="234"/>
        <v>0</v>
      </c>
      <c r="IT108" s="208">
        <f t="shared" si="234"/>
        <v>0</v>
      </c>
      <c r="IU108" s="208">
        <f t="shared" si="234"/>
        <v>0</v>
      </c>
      <c r="IV108" s="208">
        <f t="shared" si="234"/>
        <v>0</v>
      </c>
      <c r="IW108" s="208">
        <f t="shared" si="234"/>
        <v>0</v>
      </c>
      <c r="IX108" s="208">
        <f t="shared" si="234"/>
        <v>0</v>
      </c>
      <c r="IY108" s="208">
        <f t="shared" si="234"/>
        <v>0</v>
      </c>
      <c r="IZ108" s="208">
        <f t="shared" si="234"/>
        <v>0</v>
      </c>
      <c r="JA108" s="208">
        <f t="shared" si="234"/>
        <v>0</v>
      </c>
      <c r="JB108" s="208">
        <f t="shared" si="234"/>
        <v>0</v>
      </c>
      <c r="JC108" s="208">
        <f t="shared" si="234"/>
        <v>0</v>
      </c>
      <c r="JD108" s="208">
        <f t="shared" si="234"/>
        <v>0</v>
      </c>
      <c r="JE108" s="208">
        <f t="shared" si="234"/>
        <v>0</v>
      </c>
      <c r="JF108" s="208">
        <f t="shared" si="234"/>
        <v>0</v>
      </c>
      <c r="JG108" s="208">
        <f t="shared" si="234"/>
        <v>0</v>
      </c>
      <c r="JH108" s="208">
        <f t="shared" si="234"/>
        <v>0</v>
      </c>
      <c r="JI108" s="208">
        <f t="shared" si="234"/>
        <v>0</v>
      </c>
      <c r="JJ108" s="208">
        <f t="shared" si="234"/>
        <v>0</v>
      </c>
      <c r="JK108" s="208">
        <f t="shared" si="234"/>
        <v>0</v>
      </c>
      <c r="JL108" s="208">
        <f t="shared" si="234"/>
        <v>0</v>
      </c>
      <c r="JM108" s="208">
        <f t="shared" si="234"/>
        <v>0</v>
      </c>
      <c r="JN108" s="208">
        <f t="shared" si="234"/>
        <v>0</v>
      </c>
      <c r="JO108" s="208">
        <f t="shared" si="234"/>
        <v>0</v>
      </c>
      <c r="JP108" s="208">
        <f t="shared" si="234"/>
        <v>6.8037847286903019E-3</v>
      </c>
      <c r="JQ108" s="208">
        <f t="shared" si="234"/>
        <v>7.1458304667159729E-3</v>
      </c>
      <c r="JR108" s="208">
        <f t="shared" si="234"/>
        <v>7.4983202972946743E-3</v>
      </c>
      <c r="JS108" s="208">
        <f t="shared" si="234"/>
        <v>7.8611195689759824E-3</v>
      </c>
      <c r="JT108" s="208">
        <f t="shared" si="234"/>
        <v>8.2340585583657536E-3</v>
      </c>
      <c r="JU108" s="208">
        <f t="shared" si="234"/>
        <v>8.6169313989664705E-3</v>
      </c>
      <c r="JV108" s="208">
        <f t="shared" si="234"/>
        <v>9.0094951250866036E-3</v>
      </c>
      <c r="JW108" s="208">
        <f t="shared" si="234"/>
        <v>9.4114688415546845E-3</v>
      </c>
      <c r="JX108" s="208">
        <f t="shared" si="234"/>
        <v>9.8225330296675753E-3</v>
      </c>
      <c r="JY108" s="208">
        <f t="shared" si="234"/>
        <v>1.0242328999405447E-2</v>
      </c>
      <c r="JZ108" s="208">
        <f t="shared" si="234"/>
        <v>1.0670458497456922E-2</v>
      </c>
      <c r="KA108" s="208">
        <f t="shared" si="234"/>
        <v>1.1106483480017014E-2</v>
      </c>
      <c r="KB108" s="208">
        <f t="shared" si="234"/>
        <v>1.1549926058648404E-2</v>
      </c>
      <c r="KC108" s="208">
        <f t="shared" si="234"/>
        <v>1.2000268626734882E-2</v>
      </c>
      <c r="KD108" s="208">
        <f t="shared" si="234"/>
        <v>1.2456954173207068E-2</v>
      </c>
      <c r="KE108" s="208">
        <f t="shared" si="234"/>
        <v>1.2919386789288077E-2</v>
      </c>
      <c r="KF108" s="208">
        <f t="shared" si="234"/>
        <v>1.3386932372994998E-2</v>
      </c>
      <c r="KG108" s="208">
        <f t="shared" si="234"/>
        <v>1.3858919535046203E-2</v>
      </c>
      <c r="KH108" s="208">
        <f t="shared" si="234"/>
        <v>1.4334640708670387E-2</v>
      </c>
      <c r="KI108" s="208">
        <f t="shared" si="234"/>
        <v>1.4813353464598398E-2</v>
      </c>
      <c r="KJ108" s="208">
        <f t="shared" ref="KJ108:MU108" si="235">IF(AND($I$113&gt;0,$I$114&gt;0),IF(AND(CQ104&gt;$I$113,OR(CQ104&lt;$I$114,CQ104=$I$114)),KJ104,0),"")</f>
        <v>1.5294282031250337E-2</v>
      </c>
      <c r="KK108" s="208">
        <f t="shared" si="235"/>
        <v>1.5776619018817335E-2</v>
      </c>
      <c r="KL108" s="208">
        <f t="shared" si="235"/>
        <v>1.6259527344588756E-2</v>
      </c>
      <c r="KM108" s="208">
        <f t="shared" si="235"/>
        <v>1.6742142355501106E-2</v>
      </c>
      <c r="KN108" s="208">
        <f t="shared" si="235"/>
        <v>1.7223574142495517E-2</v>
      </c>
      <c r="KO108" s="208">
        <f t="shared" si="235"/>
        <v>1.7702910039876802E-2</v>
      </c>
      <c r="KP108" s="208">
        <f t="shared" si="235"/>
        <v>1.8179217301480397E-2</v>
      </c>
      <c r="KQ108" s="208">
        <f t="shared" si="235"/>
        <v>1.8651545944085288E-2</v>
      </c>
      <c r="KR108" s="208">
        <f t="shared" si="235"/>
        <v>1.9118931747173523E-2</v>
      </c>
      <c r="KS108" s="208">
        <f t="shared" si="235"/>
        <v>1.9580399396841433E-2</v>
      </c>
      <c r="KT108" s="208">
        <f t="shared" si="235"/>
        <v>2.003496576042621E-2</v>
      </c>
      <c r="KU108" s="208">
        <f t="shared" si="235"/>
        <v>2.0481643277235971E-2</v>
      </c>
      <c r="KV108" s="208">
        <f t="shared" si="235"/>
        <v>2.0919443449672396E-2</v>
      </c>
      <c r="KW108" s="208">
        <f t="shared" si="235"/>
        <v>2.134738041802417E-2</v>
      </c>
      <c r="KX108" s="208">
        <f t="shared" si="235"/>
        <v>2.176447460129674E-2</v>
      </c>
      <c r="KY108" s="208">
        <f t="shared" si="235"/>
        <v>2.2169756385638728E-2</v>
      </c>
      <c r="KZ108" s="208">
        <f t="shared" si="235"/>
        <v>2.2562269841237478E-2</v>
      </c>
      <c r="LA108" s="208">
        <f t="shared" si="235"/>
        <v>2.2941076447992877E-2</v>
      </c>
      <c r="LB108" s="208">
        <f t="shared" si="235"/>
        <v>2.330525880984723E-2</v>
      </c>
      <c r="LC108" s="208">
        <f t="shared" si="235"/>
        <v>2.3653924337355945E-2</v>
      </c>
      <c r="LD108" s="208">
        <f t="shared" si="235"/>
        <v>2.39862088779332E-2</v>
      </c>
      <c r="LE108" s="208">
        <f t="shared" si="235"/>
        <v>2.4301280273203198E-2</v>
      </c>
      <c r="LF108" s="208">
        <f t="shared" si="235"/>
        <v>2.459834182303277E-2</v>
      </c>
      <c r="LG108" s="208">
        <f t="shared" si="235"/>
        <v>2.4876635636116612E-2</v>
      </c>
      <c r="LH108" s="208">
        <f t="shared" si="235"/>
        <v>2.513544584743169E-2</v>
      </c>
      <c r="LI108" s="208">
        <f t="shared" si="235"/>
        <v>2.5374101683470946E-2</v>
      </c>
      <c r="LJ108" s="208">
        <f t="shared" si="235"/>
        <v>2.559198035690553E-2</v>
      </c>
      <c r="LK108" s="208">
        <f t="shared" si="235"/>
        <v>2.5788509773204734E-2</v>
      </c>
      <c r="LL108" s="208">
        <f t="shared" si="235"/>
        <v>2.596317103275839E-2</v>
      </c>
      <c r="LM108" s="208">
        <f t="shared" si="235"/>
        <v>2.611550071319033E-2</v>
      </c>
      <c r="LN108" s="208">
        <f t="shared" si="235"/>
        <v>2.6245092917816092E-2</v>
      </c>
      <c r="LO108" s="208">
        <f t="shared" si="235"/>
        <v>2.6351601077573457E-2</v>
      </c>
      <c r="LP108" s="208">
        <f t="shared" si="235"/>
        <v>2.643473949523055E-2</v>
      </c>
      <c r="LQ108" s="208">
        <f t="shared" si="235"/>
        <v>2.6494284622242105E-2</v>
      </c>
      <c r="LR108" s="208">
        <f t="shared" si="235"/>
        <v>2.6530076060266972E-2</v>
      </c>
      <c r="LS108" s="208">
        <f t="shared" si="235"/>
        <v>2.6542017281067261E-2</v>
      </c>
      <c r="LT108" s="208">
        <f t="shared" si="235"/>
        <v>2.6530076060266965E-2</v>
      </c>
      <c r="LU108" s="208">
        <f t="shared" si="235"/>
        <v>2.6494284622242095E-2</v>
      </c>
      <c r="LV108" s="208">
        <f t="shared" si="235"/>
        <v>2.6434739495230532E-2</v>
      </c>
      <c r="LW108" s="208">
        <f t="shared" si="235"/>
        <v>2.6351601077573429E-2</v>
      </c>
      <c r="LX108" s="208">
        <f t="shared" si="235"/>
        <v>2.6245092917816064E-2</v>
      </c>
      <c r="LY108" s="208">
        <f t="shared" si="235"/>
        <v>2.6115500713190298E-2</v>
      </c>
      <c r="LZ108" s="208">
        <f t="shared" si="235"/>
        <v>2.5963171032758352E-2</v>
      </c>
      <c r="MA108" s="208">
        <f t="shared" si="235"/>
        <v>2.5788509773204689E-2</v>
      </c>
      <c r="MB108" s="208">
        <f t="shared" si="235"/>
        <v>2.5591980356905474E-2</v>
      </c>
      <c r="MC108" s="208">
        <f t="shared" si="235"/>
        <v>2.5374101683470891E-2</v>
      </c>
      <c r="MD108" s="208">
        <f t="shared" si="235"/>
        <v>2.5135445847431628E-2</v>
      </c>
      <c r="ME108" s="208">
        <f t="shared" si="235"/>
        <v>2.4876635636116546E-2</v>
      </c>
      <c r="MF108" s="208">
        <f t="shared" si="235"/>
        <v>2.4598341823032697E-2</v>
      </c>
      <c r="MG108" s="208">
        <f t="shared" si="235"/>
        <v>2.4301280273203121E-2</v>
      </c>
      <c r="MH108" s="208">
        <f t="shared" si="235"/>
        <v>2.3986208877933117E-2</v>
      </c>
      <c r="MI108" s="208">
        <f t="shared" si="235"/>
        <v>2.3653924337355858E-2</v>
      </c>
      <c r="MJ108" s="208">
        <f t="shared" si="235"/>
        <v>2.330525880984714E-2</v>
      </c>
      <c r="MK108" s="208">
        <f t="shared" si="235"/>
        <v>2.2941076447992783E-2</v>
      </c>
      <c r="ML108" s="208">
        <f t="shared" si="235"/>
        <v>2.2562269841237381E-2</v>
      </c>
      <c r="MM108" s="208">
        <f t="shared" si="235"/>
        <v>2.2169756385638627E-2</v>
      </c>
      <c r="MN108" s="208">
        <f t="shared" si="235"/>
        <v>2.176447460129664E-2</v>
      </c>
      <c r="MO108" s="208">
        <f t="shared" si="235"/>
        <v>2.1347380418024062E-2</v>
      </c>
      <c r="MP108" s="208">
        <f t="shared" si="235"/>
        <v>2.0919443449672285E-2</v>
      </c>
      <c r="MQ108" s="208">
        <f t="shared" si="235"/>
        <v>2.0481643277235864E-2</v>
      </c>
      <c r="MR108" s="208">
        <f t="shared" si="235"/>
        <v>2.0034965760426095E-2</v>
      </c>
      <c r="MS108" s="208">
        <f t="shared" si="235"/>
        <v>1.9580399396841319E-2</v>
      </c>
      <c r="MT108" s="208">
        <f t="shared" si="235"/>
        <v>1.9118931747173412E-2</v>
      </c>
      <c r="MU108" s="208">
        <f t="shared" si="235"/>
        <v>1.8651545944085173E-2</v>
      </c>
      <c r="MV108" s="208">
        <f t="shared" ref="MV108:PG108" si="236">IF(AND($I$113&gt;0,$I$114&gt;0),IF(AND(FC104&gt;$I$113,OR(FC104&lt;$I$114,FC104=$I$114)),MV104,0),"")</f>
        <v>1.8179217301480279E-2</v>
      </c>
      <c r="MW108" s="208">
        <f t="shared" si="236"/>
        <v>1.7702910039876681E-2</v>
      </c>
      <c r="MX108" s="208">
        <f t="shared" si="236"/>
        <v>1.7223574142495392E-2</v>
      </c>
      <c r="MY108" s="208">
        <f t="shared" si="236"/>
        <v>1.6742142355500984E-2</v>
      </c>
      <c r="MZ108" s="208">
        <f t="shared" si="236"/>
        <v>1.6259527344588638E-2</v>
      </c>
      <c r="NA108" s="208">
        <f t="shared" si="236"/>
        <v>1.5776619018817217E-2</v>
      </c>
      <c r="NB108" s="208">
        <f t="shared" si="236"/>
        <v>1.5294282031250215E-2</v>
      </c>
      <c r="NC108" s="208">
        <f t="shared" si="236"/>
        <v>1.4813353464598276E-2</v>
      </c>
      <c r="ND108" s="208">
        <f t="shared" si="236"/>
        <v>1.4334640708670264E-2</v>
      </c>
      <c r="NE108" s="208">
        <f t="shared" si="236"/>
        <v>1.3858919535046085E-2</v>
      </c>
      <c r="NF108" s="208">
        <f t="shared" si="236"/>
        <v>1.3386932372994882E-2</v>
      </c>
      <c r="NG108" s="208">
        <f t="shared" si="236"/>
        <v>1.2919386789287961E-2</v>
      </c>
      <c r="NH108" s="208">
        <f t="shared" si="236"/>
        <v>1.2456954173206953E-2</v>
      </c>
      <c r="NI108" s="208">
        <f t="shared" si="236"/>
        <v>1.2000268626734768E-2</v>
      </c>
      <c r="NJ108" s="208">
        <f t="shared" si="236"/>
        <v>1.1549926058648291E-2</v>
      </c>
      <c r="NK108" s="208">
        <f t="shared" si="236"/>
        <v>1.1106483480016905E-2</v>
      </c>
      <c r="NL108" s="208">
        <f t="shared" si="236"/>
        <v>1.0670458497456813E-2</v>
      </c>
      <c r="NM108" s="208">
        <f t="shared" si="236"/>
        <v>1.0242328999405342E-2</v>
      </c>
      <c r="NN108" s="208">
        <f t="shared" si="236"/>
        <v>9.8225330296674712E-3</v>
      </c>
      <c r="NO108" s="208">
        <f t="shared" si="236"/>
        <v>9.4114688415545822E-3</v>
      </c>
      <c r="NP108" s="208">
        <f t="shared" si="236"/>
        <v>9.0094951250865047E-3</v>
      </c>
      <c r="NQ108" s="208">
        <f t="shared" si="236"/>
        <v>8.6169313989663699E-3</v>
      </c>
      <c r="NR108" s="208">
        <f t="shared" si="236"/>
        <v>8.2340585583656582E-3</v>
      </c>
      <c r="NS108" s="208">
        <f t="shared" si="236"/>
        <v>7.8611195689758887E-3</v>
      </c>
      <c r="NT108" s="208">
        <f t="shared" si="236"/>
        <v>7.4983202972945823E-3</v>
      </c>
      <c r="NU108" s="208">
        <f t="shared" si="236"/>
        <v>7.1458304667158853E-3</v>
      </c>
      <c r="NV108" s="208">
        <f t="shared" si="236"/>
        <v>6.8037847286902186E-3</v>
      </c>
      <c r="NW108" s="208">
        <f t="shared" si="236"/>
        <v>0</v>
      </c>
      <c r="NX108" s="208">
        <f t="shared" si="236"/>
        <v>0</v>
      </c>
      <c r="NY108" s="208">
        <f t="shared" si="236"/>
        <v>0</v>
      </c>
      <c r="NZ108" s="208">
        <f t="shared" si="236"/>
        <v>0</v>
      </c>
      <c r="OA108" s="208">
        <f t="shared" si="236"/>
        <v>0</v>
      </c>
      <c r="OB108" s="208">
        <f t="shared" si="236"/>
        <v>0</v>
      </c>
      <c r="OC108" s="208">
        <f t="shared" si="236"/>
        <v>0</v>
      </c>
      <c r="OD108" s="208">
        <f t="shared" si="236"/>
        <v>0</v>
      </c>
      <c r="OE108" s="208">
        <f t="shared" si="236"/>
        <v>0</v>
      </c>
      <c r="OF108" s="208">
        <f t="shared" si="236"/>
        <v>0</v>
      </c>
      <c r="OG108" s="208">
        <f t="shared" si="236"/>
        <v>0</v>
      </c>
      <c r="OH108" s="208">
        <f t="shared" si="236"/>
        <v>0</v>
      </c>
      <c r="OI108" s="208">
        <f t="shared" si="236"/>
        <v>0</v>
      </c>
      <c r="OJ108" s="208">
        <f t="shared" si="236"/>
        <v>0</v>
      </c>
      <c r="OK108" s="208">
        <f t="shared" si="236"/>
        <v>0</v>
      </c>
      <c r="OL108" s="208">
        <f t="shared" si="236"/>
        <v>0</v>
      </c>
      <c r="OM108" s="208">
        <f t="shared" si="236"/>
        <v>0</v>
      </c>
      <c r="ON108" s="208">
        <f t="shared" si="236"/>
        <v>0</v>
      </c>
      <c r="OO108" s="208">
        <f t="shared" si="236"/>
        <v>0</v>
      </c>
      <c r="OP108" s="208">
        <f t="shared" si="236"/>
        <v>0</v>
      </c>
      <c r="OQ108" s="208">
        <f t="shared" si="236"/>
        <v>0</v>
      </c>
      <c r="OR108" s="208">
        <f t="shared" si="236"/>
        <v>0</v>
      </c>
      <c r="OS108" s="208">
        <f t="shared" si="236"/>
        <v>0</v>
      </c>
      <c r="OT108" s="208">
        <f t="shared" si="236"/>
        <v>0</v>
      </c>
      <c r="OU108" s="208">
        <f t="shared" si="236"/>
        <v>0</v>
      </c>
      <c r="OV108" s="208">
        <f t="shared" si="236"/>
        <v>0</v>
      </c>
      <c r="OW108" s="208">
        <f t="shared" si="236"/>
        <v>0</v>
      </c>
      <c r="OX108" s="208">
        <f t="shared" si="236"/>
        <v>0</v>
      </c>
      <c r="OY108" s="208">
        <f t="shared" si="236"/>
        <v>0</v>
      </c>
      <c r="OZ108" s="208">
        <f t="shared" si="236"/>
        <v>0</v>
      </c>
      <c r="PA108" s="208">
        <f t="shared" si="236"/>
        <v>0</v>
      </c>
      <c r="PB108" s="208">
        <f t="shared" si="236"/>
        <v>0</v>
      </c>
      <c r="PC108" s="208">
        <f t="shared" si="236"/>
        <v>0</v>
      </c>
      <c r="PD108" s="208">
        <f t="shared" si="236"/>
        <v>0</v>
      </c>
      <c r="PE108" s="208">
        <f t="shared" si="236"/>
        <v>0</v>
      </c>
      <c r="PF108" s="208">
        <f t="shared" si="236"/>
        <v>0</v>
      </c>
      <c r="PG108" s="208">
        <f t="shared" si="236"/>
        <v>0</v>
      </c>
      <c r="PH108" s="208">
        <f t="shared" ref="PH108:PO108" si="237">IF(AND($I$113&gt;0,$I$114&gt;0),IF(AND(HO104&gt;$I$113,OR(HO104&lt;$I$114,HO104=$I$114)),PH104,0),"")</f>
        <v>0</v>
      </c>
      <c r="PI108" s="208">
        <f t="shared" si="237"/>
        <v>0</v>
      </c>
      <c r="PJ108" s="208">
        <f t="shared" si="237"/>
        <v>0</v>
      </c>
      <c r="PK108" s="208">
        <f t="shared" si="237"/>
        <v>0</v>
      </c>
      <c r="PL108" s="208">
        <f t="shared" si="237"/>
        <v>0</v>
      </c>
      <c r="PM108" s="208">
        <f t="shared" si="237"/>
        <v>0</v>
      </c>
      <c r="PN108" s="208">
        <f t="shared" si="237"/>
        <v>0</v>
      </c>
      <c r="PO108" s="208">
        <f t="shared" si="237"/>
        <v>0</v>
      </c>
    </row>
    <row r="109" spans="1:431" ht="16" x14ac:dyDescent="0.8">
      <c r="A109" s="390" t="s">
        <v>869</v>
      </c>
      <c r="B109" s="400">
        <v>44445</v>
      </c>
      <c r="C109" s="5"/>
      <c r="D109" s="5"/>
      <c r="E109" s="5"/>
      <c r="F109" s="5"/>
      <c r="G109" s="5"/>
      <c r="H109" s="33" t="s">
        <v>30</v>
      </c>
      <c r="I109" s="98">
        <v>0.9</v>
      </c>
      <c r="J109" s="321" t="s">
        <v>34</v>
      </c>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38">IF(AND($I$113&gt;0,$I$114&gt;0),IF(AND(AE104&gt;$I$114),HX104,0),"")</f>
        <v>0</v>
      </c>
      <c r="HY109" s="208">
        <f t="shared" si="238"/>
        <v>0</v>
      </c>
      <c r="HZ109" s="208">
        <f t="shared" si="238"/>
        <v>0</v>
      </c>
      <c r="IA109" s="208">
        <f t="shared" si="238"/>
        <v>0</v>
      </c>
      <c r="IB109" s="208">
        <f t="shared" si="238"/>
        <v>0</v>
      </c>
      <c r="IC109" s="208">
        <f t="shared" si="238"/>
        <v>0</v>
      </c>
      <c r="ID109" s="208">
        <f t="shared" si="238"/>
        <v>0</v>
      </c>
      <c r="IE109" s="208">
        <f t="shared" si="238"/>
        <v>0</v>
      </c>
      <c r="IF109" s="208">
        <f t="shared" si="238"/>
        <v>0</v>
      </c>
      <c r="IG109" s="208">
        <f t="shared" si="238"/>
        <v>0</v>
      </c>
      <c r="IH109" s="208">
        <f t="shared" si="238"/>
        <v>0</v>
      </c>
      <c r="II109" s="208">
        <f t="shared" si="238"/>
        <v>0</v>
      </c>
      <c r="IJ109" s="208">
        <f t="shared" si="238"/>
        <v>0</v>
      </c>
      <c r="IK109" s="208">
        <f t="shared" si="238"/>
        <v>0</v>
      </c>
      <c r="IL109" s="208">
        <f t="shared" si="238"/>
        <v>0</v>
      </c>
      <c r="IM109" s="208">
        <f t="shared" si="238"/>
        <v>0</v>
      </c>
      <c r="IN109" s="208">
        <f t="shared" si="238"/>
        <v>0</v>
      </c>
      <c r="IO109" s="208">
        <f t="shared" si="238"/>
        <v>0</v>
      </c>
      <c r="IP109" s="208">
        <f t="shared" si="238"/>
        <v>0</v>
      </c>
      <c r="IQ109" s="208">
        <f t="shared" si="238"/>
        <v>0</v>
      </c>
      <c r="IR109" s="208">
        <f t="shared" si="238"/>
        <v>0</v>
      </c>
      <c r="IS109" s="208">
        <f t="shared" si="238"/>
        <v>0</v>
      </c>
      <c r="IT109" s="208">
        <f t="shared" si="238"/>
        <v>0</v>
      </c>
      <c r="IU109" s="208">
        <f t="shared" si="238"/>
        <v>0</v>
      </c>
      <c r="IV109" s="208">
        <f t="shared" si="238"/>
        <v>0</v>
      </c>
      <c r="IW109" s="208">
        <f t="shared" si="238"/>
        <v>0</v>
      </c>
      <c r="IX109" s="208">
        <f t="shared" si="238"/>
        <v>0</v>
      </c>
      <c r="IY109" s="208">
        <f t="shared" si="238"/>
        <v>0</v>
      </c>
      <c r="IZ109" s="208">
        <f t="shared" si="238"/>
        <v>0</v>
      </c>
      <c r="JA109" s="208">
        <f t="shared" si="238"/>
        <v>0</v>
      </c>
      <c r="JB109" s="208">
        <f t="shared" si="238"/>
        <v>0</v>
      </c>
      <c r="JC109" s="208">
        <f t="shared" si="238"/>
        <v>0</v>
      </c>
      <c r="JD109" s="208">
        <f t="shared" si="238"/>
        <v>0</v>
      </c>
      <c r="JE109" s="208">
        <f t="shared" si="238"/>
        <v>0</v>
      </c>
      <c r="JF109" s="208">
        <f t="shared" si="238"/>
        <v>0</v>
      </c>
      <c r="JG109" s="208">
        <f t="shared" si="238"/>
        <v>0</v>
      </c>
      <c r="JH109" s="208">
        <f t="shared" si="238"/>
        <v>0</v>
      </c>
      <c r="JI109" s="208">
        <f t="shared" si="238"/>
        <v>0</v>
      </c>
      <c r="JJ109" s="208">
        <f t="shared" si="238"/>
        <v>0</v>
      </c>
      <c r="JK109" s="208">
        <f t="shared" si="238"/>
        <v>0</v>
      </c>
      <c r="JL109" s="208">
        <f t="shared" si="238"/>
        <v>0</v>
      </c>
      <c r="JM109" s="208">
        <f t="shared" si="238"/>
        <v>0</v>
      </c>
      <c r="JN109" s="208">
        <f t="shared" si="238"/>
        <v>0</v>
      </c>
      <c r="JO109" s="208">
        <f t="shared" si="238"/>
        <v>0</v>
      </c>
      <c r="JP109" s="208">
        <f t="shared" si="238"/>
        <v>0</v>
      </c>
      <c r="JQ109" s="208">
        <f t="shared" si="238"/>
        <v>0</v>
      </c>
      <c r="JR109" s="208">
        <f t="shared" si="238"/>
        <v>0</v>
      </c>
      <c r="JS109" s="208">
        <f t="shared" si="238"/>
        <v>0</v>
      </c>
      <c r="JT109" s="208">
        <f t="shared" si="238"/>
        <v>0</v>
      </c>
      <c r="JU109" s="208">
        <f t="shared" si="238"/>
        <v>0</v>
      </c>
      <c r="JV109" s="208">
        <f t="shared" si="238"/>
        <v>0</v>
      </c>
      <c r="JW109" s="208">
        <f t="shared" si="238"/>
        <v>0</v>
      </c>
      <c r="JX109" s="208">
        <f t="shared" si="238"/>
        <v>0</v>
      </c>
      <c r="JY109" s="208">
        <f t="shared" si="238"/>
        <v>0</v>
      </c>
      <c r="JZ109" s="208">
        <f t="shared" si="238"/>
        <v>0</v>
      </c>
      <c r="KA109" s="208">
        <f t="shared" si="238"/>
        <v>0</v>
      </c>
      <c r="KB109" s="208">
        <f t="shared" si="238"/>
        <v>0</v>
      </c>
      <c r="KC109" s="208">
        <f t="shared" si="238"/>
        <v>0</v>
      </c>
      <c r="KD109" s="208">
        <f t="shared" si="238"/>
        <v>0</v>
      </c>
      <c r="KE109" s="208">
        <f t="shared" si="238"/>
        <v>0</v>
      </c>
      <c r="KF109" s="208">
        <f t="shared" si="238"/>
        <v>0</v>
      </c>
      <c r="KG109" s="208">
        <f t="shared" si="238"/>
        <v>0</v>
      </c>
      <c r="KH109" s="208">
        <f t="shared" si="238"/>
        <v>0</v>
      </c>
      <c r="KI109" s="208">
        <f t="shared" si="238"/>
        <v>0</v>
      </c>
      <c r="KJ109" s="208">
        <f t="shared" ref="KJ109:MU109" si="239">IF(AND($I$113&gt;0,$I$114&gt;0),IF(AND(CQ104&gt;$I$114),KJ104,0),"")</f>
        <v>0</v>
      </c>
      <c r="KK109" s="208">
        <f t="shared" si="239"/>
        <v>0</v>
      </c>
      <c r="KL109" s="208">
        <f t="shared" si="239"/>
        <v>0</v>
      </c>
      <c r="KM109" s="208">
        <f t="shared" si="239"/>
        <v>0</v>
      </c>
      <c r="KN109" s="208">
        <f t="shared" si="239"/>
        <v>0</v>
      </c>
      <c r="KO109" s="208">
        <f t="shared" si="239"/>
        <v>0</v>
      </c>
      <c r="KP109" s="208">
        <f t="shared" si="239"/>
        <v>0</v>
      </c>
      <c r="KQ109" s="208">
        <f t="shared" si="239"/>
        <v>0</v>
      </c>
      <c r="KR109" s="208">
        <f t="shared" si="239"/>
        <v>0</v>
      </c>
      <c r="KS109" s="208">
        <f t="shared" si="239"/>
        <v>0</v>
      </c>
      <c r="KT109" s="208">
        <f t="shared" si="239"/>
        <v>0</v>
      </c>
      <c r="KU109" s="208">
        <f t="shared" si="239"/>
        <v>0</v>
      </c>
      <c r="KV109" s="208">
        <f t="shared" si="239"/>
        <v>0</v>
      </c>
      <c r="KW109" s="208">
        <f t="shared" si="239"/>
        <v>0</v>
      </c>
      <c r="KX109" s="208">
        <f t="shared" si="239"/>
        <v>0</v>
      </c>
      <c r="KY109" s="208">
        <f t="shared" si="239"/>
        <v>0</v>
      </c>
      <c r="KZ109" s="208">
        <f t="shared" si="239"/>
        <v>0</v>
      </c>
      <c r="LA109" s="208">
        <f t="shared" si="239"/>
        <v>0</v>
      </c>
      <c r="LB109" s="208">
        <f t="shared" si="239"/>
        <v>0</v>
      </c>
      <c r="LC109" s="208">
        <f t="shared" si="239"/>
        <v>0</v>
      </c>
      <c r="LD109" s="208">
        <f t="shared" si="239"/>
        <v>0</v>
      </c>
      <c r="LE109" s="208">
        <f t="shared" si="239"/>
        <v>0</v>
      </c>
      <c r="LF109" s="208">
        <f t="shared" si="239"/>
        <v>0</v>
      </c>
      <c r="LG109" s="208">
        <f t="shared" si="239"/>
        <v>0</v>
      </c>
      <c r="LH109" s="208">
        <f t="shared" si="239"/>
        <v>0</v>
      </c>
      <c r="LI109" s="208">
        <f t="shared" si="239"/>
        <v>0</v>
      </c>
      <c r="LJ109" s="208">
        <f t="shared" si="239"/>
        <v>0</v>
      </c>
      <c r="LK109" s="208">
        <f t="shared" si="239"/>
        <v>0</v>
      </c>
      <c r="LL109" s="208">
        <f t="shared" si="239"/>
        <v>0</v>
      </c>
      <c r="LM109" s="208">
        <f t="shared" si="239"/>
        <v>0</v>
      </c>
      <c r="LN109" s="208">
        <f t="shared" si="239"/>
        <v>0</v>
      </c>
      <c r="LO109" s="208">
        <f t="shared" si="239"/>
        <v>0</v>
      </c>
      <c r="LP109" s="208">
        <f t="shared" si="239"/>
        <v>0</v>
      </c>
      <c r="LQ109" s="208">
        <f t="shared" si="239"/>
        <v>0</v>
      </c>
      <c r="LR109" s="208">
        <f t="shared" si="239"/>
        <v>0</v>
      </c>
      <c r="LS109" s="208">
        <f t="shared" si="239"/>
        <v>0</v>
      </c>
      <c r="LT109" s="208">
        <f t="shared" si="239"/>
        <v>0</v>
      </c>
      <c r="LU109" s="208">
        <f t="shared" si="239"/>
        <v>0</v>
      </c>
      <c r="LV109" s="208">
        <f t="shared" si="239"/>
        <v>0</v>
      </c>
      <c r="LW109" s="208">
        <f t="shared" si="239"/>
        <v>0</v>
      </c>
      <c r="LX109" s="208">
        <f t="shared" si="239"/>
        <v>0</v>
      </c>
      <c r="LY109" s="208">
        <f t="shared" si="239"/>
        <v>0</v>
      </c>
      <c r="LZ109" s="208">
        <f t="shared" si="239"/>
        <v>0</v>
      </c>
      <c r="MA109" s="208">
        <f t="shared" si="239"/>
        <v>0</v>
      </c>
      <c r="MB109" s="208">
        <f t="shared" si="239"/>
        <v>0</v>
      </c>
      <c r="MC109" s="208">
        <f t="shared" si="239"/>
        <v>0</v>
      </c>
      <c r="MD109" s="208">
        <f t="shared" si="239"/>
        <v>0</v>
      </c>
      <c r="ME109" s="208">
        <f t="shared" si="239"/>
        <v>0</v>
      </c>
      <c r="MF109" s="208">
        <f t="shared" si="239"/>
        <v>0</v>
      </c>
      <c r="MG109" s="208">
        <f t="shared" si="239"/>
        <v>0</v>
      </c>
      <c r="MH109" s="208">
        <f t="shared" si="239"/>
        <v>0</v>
      </c>
      <c r="MI109" s="208">
        <f t="shared" si="239"/>
        <v>0</v>
      </c>
      <c r="MJ109" s="208">
        <f t="shared" si="239"/>
        <v>0</v>
      </c>
      <c r="MK109" s="208">
        <f t="shared" si="239"/>
        <v>0</v>
      </c>
      <c r="ML109" s="208">
        <f t="shared" si="239"/>
        <v>0</v>
      </c>
      <c r="MM109" s="208">
        <f t="shared" si="239"/>
        <v>0</v>
      </c>
      <c r="MN109" s="208">
        <f t="shared" si="239"/>
        <v>0</v>
      </c>
      <c r="MO109" s="208">
        <f t="shared" si="239"/>
        <v>0</v>
      </c>
      <c r="MP109" s="208">
        <f t="shared" si="239"/>
        <v>0</v>
      </c>
      <c r="MQ109" s="208">
        <f t="shared" si="239"/>
        <v>0</v>
      </c>
      <c r="MR109" s="208">
        <f t="shared" si="239"/>
        <v>0</v>
      </c>
      <c r="MS109" s="208">
        <f t="shared" si="239"/>
        <v>0</v>
      </c>
      <c r="MT109" s="208">
        <f t="shared" si="239"/>
        <v>0</v>
      </c>
      <c r="MU109" s="208">
        <f t="shared" si="239"/>
        <v>0</v>
      </c>
      <c r="MV109" s="208">
        <f t="shared" ref="MV109:PG109" si="240">IF(AND($I$113&gt;0,$I$114&gt;0),IF(AND(FC104&gt;$I$114),MV104,0),"")</f>
        <v>0</v>
      </c>
      <c r="MW109" s="208">
        <f t="shared" si="240"/>
        <v>0</v>
      </c>
      <c r="MX109" s="208">
        <f t="shared" si="240"/>
        <v>0</v>
      </c>
      <c r="MY109" s="208">
        <f t="shared" si="240"/>
        <v>0</v>
      </c>
      <c r="MZ109" s="208">
        <f t="shared" si="240"/>
        <v>0</v>
      </c>
      <c r="NA109" s="208">
        <f t="shared" si="240"/>
        <v>0</v>
      </c>
      <c r="NB109" s="208">
        <f t="shared" si="240"/>
        <v>0</v>
      </c>
      <c r="NC109" s="208">
        <f t="shared" si="240"/>
        <v>0</v>
      </c>
      <c r="ND109" s="208">
        <f t="shared" si="240"/>
        <v>0</v>
      </c>
      <c r="NE109" s="208">
        <f t="shared" si="240"/>
        <v>0</v>
      </c>
      <c r="NF109" s="208">
        <f t="shared" si="240"/>
        <v>0</v>
      </c>
      <c r="NG109" s="208">
        <f t="shared" si="240"/>
        <v>0</v>
      </c>
      <c r="NH109" s="208">
        <f t="shared" si="240"/>
        <v>0</v>
      </c>
      <c r="NI109" s="208">
        <f t="shared" si="240"/>
        <v>0</v>
      </c>
      <c r="NJ109" s="208">
        <f t="shared" si="240"/>
        <v>0</v>
      </c>
      <c r="NK109" s="208">
        <f t="shared" si="240"/>
        <v>0</v>
      </c>
      <c r="NL109" s="208">
        <f t="shared" si="240"/>
        <v>0</v>
      </c>
      <c r="NM109" s="208">
        <f t="shared" si="240"/>
        <v>0</v>
      </c>
      <c r="NN109" s="208">
        <f t="shared" si="240"/>
        <v>0</v>
      </c>
      <c r="NO109" s="208">
        <f t="shared" si="240"/>
        <v>0</v>
      </c>
      <c r="NP109" s="208">
        <f t="shared" si="240"/>
        <v>0</v>
      </c>
      <c r="NQ109" s="208">
        <f t="shared" si="240"/>
        <v>0</v>
      </c>
      <c r="NR109" s="208">
        <f t="shared" si="240"/>
        <v>0</v>
      </c>
      <c r="NS109" s="208">
        <f t="shared" si="240"/>
        <v>0</v>
      </c>
      <c r="NT109" s="208">
        <f t="shared" si="240"/>
        <v>0</v>
      </c>
      <c r="NU109" s="208">
        <f t="shared" si="240"/>
        <v>0</v>
      </c>
      <c r="NV109" s="208">
        <f t="shared" si="240"/>
        <v>0</v>
      </c>
      <c r="NW109" s="208">
        <f t="shared" si="240"/>
        <v>6.4722838380004213E-3</v>
      </c>
      <c r="NX109" s="208">
        <f t="shared" si="240"/>
        <v>6.1513959210719692E-3</v>
      </c>
      <c r="NY109" s="208">
        <f t="shared" si="240"/>
        <v>5.8411578261888001E-3</v>
      </c>
      <c r="NZ109" s="208">
        <f t="shared" si="240"/>
        <v>5.5415765445206207E-3</v>
      </c>
      <c r="OA109" s="208">
        <f t="shared" si="240"/>
        <v>5.2526306909779748E-3</v>
      </c>
      <c r="OB109" s="208">
        <f t="shared" si="240"/>
        <v>4.9742720340933185E-3</v>
      </c>
      <c r="OC109" s="208">
        <f t="shared" si="240"/>
        <v>4.7064270643748666E-3</v>
      </c>
      <c r="OD109" s="208">
        <f t="shared" si="240"/>
        <v>4.4489985908896679E-3</v>
      </c>
      <c r="OE109" s="208">
        <f t="shared" si="240"/>
        <v>4.2018673561975981E-3</v>
      </c>
      <c r="OF109" s="208">
        <f t="shared" si="240"/>
        <v>3.964893660173054E-3</v>
      </c>
      <c r="OG109" s="208">
        <f t="shared" si="240"/>
        <v>3.7379189837100707E-3</v>
      </c>
      <c r="OH109" s="208">
        <f t="shared" si="240"/>
        <v>3.52076760380334E-3</v>
      </c>
      <c r="OI109" s="208">
        <f t="shared" si="240"/>
        <v>3.3132481920263028E-3</v>
      </c>
      <c r="OJ109" s="208">
        <f t="shared" si="240"/>
        <v>3.1151553889821725E-3</v>
      </c>
      <c r="OK109" s="208">
        <f t="shared" si="240"/>
        <v>2.9262713478783509E-3</v>
      </c>
      <c r="OL109" s="208">
        <f t="shared" si="240"/>
        <v>2.7463672409640499E-3</v>
      </c>
      <c r="OM109" s="208">
        <f t="shared" si="240"/>
        <v>2.5752047231688909E-3</v>
      </c>
      <c r="ON109" s="208">
        <f t="shared" si="240"/>
        <v>2.412537347882336E-3</v>
      </c>
      <c r="OO109" s="208">
        <f t="shared" si="240"/>
        <v>2.2581119304143078E-3</v>
      </c>
      <c r="OP109" s="208">
        <f t="shared" si="240"/>
        <v>2.111669855272389E-3</v>
      </c>
      <c r="OQ109" s="208">
        <f t="shared" si="240"/>
        <v>1.9729483239755625E-3</v>
      </c>
      <c r="OR109" s="208">
        <f t="shared" si="240"/>
        <v>1.8416815406951863E-3</v>
      </c>
      <c r="OS109" s="208">
        <f t="shared" si="240"/>
        <v>1.7176018335668646E-3</v>
      </c>
      <c r="OT109" s="208">
        <f t="shared" si="240"/>
        <v>1.6004407100489706E-3</v>
      </c>
      <c r="OU109" s="208">
        <f t="shared" si="240"/>
        <v>1.4899298452121657E-3</v>
      </c>
      <c r="OV109" s="208">
        <f t="shared" si="240"/>
        <v>1.3858020023265777E-3</v>
      </c>
      <c r="OW109" s="208">
        <f t="shared" si="240"/>
        <v>1.2877918855677879E-3</v>
      </c>
      <c r="OX109" s="208">
        <f t="shared" si="240"/>
        <v>1.1956369250872617E-3</v>
      </c>
      <c r="OY109" s="208">
        <f t="shared" si="240"/>
        <v>1.1090779950865934E-3</v>
      </c>
      <c r="OZ109" s="208">
        <f t="shared" si="240"/>
        <v>1.0278600658964996E-3</v>
      </c>
      <c r="PA109" s="208">
        <f t="shared" si="240"/>
        <v>9.5173279139079583E-4</v>
      </c>
      <c r="PB109" s="208">
        <f t="shared" si="240"/>
        <v>8.804510333618945E-4</v>
      </c>
      <c r="PC109" s="208">
        <f t="shared" si="240"/>
        <v>8.1377532474815066E-4</v>
      </c>
      <c r="PD109" s="208">
        <f t="shared" si="240"/>
        <v>7.5147227383464495E-4</v>
      </c>
      <c r="PE109" s="208">
        <f t="shared" si="240"/>
        <v>6.9331491174852552E-4</v>
      </c>
      <c r="PF109" s="208">
        <f t="shared" si="240"/>
        <v>6.3908298573852305E-4</v>
      </c>
      <c r="PG109" s="208">
        <f t="shared" si="240"/>
        <v>5.8856320086683451E-4</v>
      </c>
      <c r="PH109" s="208">
        <f t="shared" ref="PH109:PO109" si="241">IF(AND($I$113&gt;0,$I$114&gt;0),IF(AND(HO104&gt;$I$114),PH104,0),"")</f>
        <v>5.415494128512971E-4</v>
      </c>
      <c r="PI109" s="208">
        <f t="shared" si="241"/>
        <v>4.9784277487820237E-4</v>
      </c>
      <c r="PJ109" s="208">
        <f t="shared" si="241"/>
        <v>4.5725184126250014E-4</v>
      </c>
      <c r="PK109" s="208">
        <f t="shared" si="241"/>
        <v>4.1959263086432372E-4</v>
      </c>
      <c r="PL109" s="208">
        <f t="shared" si="241"/>
        <v>3.8468865318022735E-4</v>
      </c>
      <c r="PM109" s="208">
        <f t="shared" si="241"/>
        <v>3.5237090001617142E-4</v>
      </c>
      <c r="PN109" s="208">
        <f t="shared" si="241"/>
        <v>3.2247780561874527E-4</v>
      </c>
      <c r="PO109" s="208">
        <f t="shared" si="241"/>
        <v>2.9485517809334423E-4</v>
      </c>
    </row>
    <row r="110" spans="1:431" ht="16" x14ac:dyDescent="0.8">
      <c r="A110" s="390" t="s">
        <v>870</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2">MAX(HX107:HX109)</f>
        <v>3.2247780561875242E-4</v>
      </c>
      <c r="HY110" s="259">
        <f t="shared" si="242"/>
        <v>3.5237090001617922E-4</v>
      </c>
      <c r="HZ110" s="259">
        <f t="shared" si="242"/>
        <v>3.8468865318023587E-4</v>
      </c>
      <c r="IA110" s="259">
        <f t="shared" si="242"/>
        <v>4.1959263086433309E-4</v>
      </c>
      <c r="IB110" s="259">
        <f t="shared" si="242"/>
        <v>4.5725184126250995E-4</v>
      </c>
      <c r="IC110" s="259">
        <f t="shared" si="242"/>
        <v>4.978427748782131E-4</v>
      </c>
      <c r="ID110" s="259">
        <f t="shared" si="242"/>
        <v>5.4154941285130837E-4</v>
      </c>
      <c r="IE110" s="259">
        <f t="shared" si="242"/>
        <v>5.8856320086684687E-4</v>
      </c>
      <c r="IF110" s="259">
        <f t="shared" si="242"/>
        <v>6.3908298573853617E-4</v>
      </c>
      <c r="IG110" s="259">
        <f t="shared" si="242"/>
        <v>6.9331491174853962E-4</v>
      </c>
      <c r="IH110" s="259">
        <f t="shared" si="242"/>
        <v>7.5147227383466034E-4</v>
      </c>
      <c r="II110" s="259">
        <f t="shared" si="242"/>
        <v>8.1377532474816692E-4</v>
      </c>
      <c r="IJ110" s="259">
        <f t="shared" si="242"/>
        <v>8.8045103336191163E-4</v>
      </c>
      <c r="IK110" s="259">
        <f t="shared" si="242"/>
        <v>9.5173279139081459E-4</v>
      </c>
      <c r="IL110" s="259">
        <f t="shared" si="242"/>
        <v>1.0278600658965192E-3</v>
      </c>
      <c r="IM110" s="259">
        <f t="shared" si="242"/>
        <v>1.1090779950866142E-3</v>
      </c>
      <c r="IN110" s="259">
        <f t="shared" si="242"/>
        <v>1.1956369250872845E-3</v>
      </c>
      <c r="IO110" s="259">
        <f t="shared" si="242"/>
        <v>1.2877918855678119E-3</v>
      </c>
      <c r="IP110" s="259">
        <f t="shared" si="242"/>
        <v>1.3858020023266035E-3</v>
      </c>
      <c r="IQ110" s="259">
        <f t="shared" si="242"/>
        <v>1.4899298452121928E-3</v>
      </c>
      <c r="IR110" s="259">
        <f t="shared" si="242"/>
        <v>1.600440710048999E-3</v>
      </c>
      <c r="IS110" s="259">
        <f t="shared" si="242"/>
        <v>1.7176018335668948E-3</v>
      </c>
      <c r="IT110" s="259">
        <f t="shared" si="242"/>
        <v>1.8416815406952184E-3</v>
      </c>
      <c r="IU110" s="259">
        <f t="shared" si="242"/>
        <v>1.9729483239755968E-3</v>
      </c>
      <c r="IV110" s="259">
        <f t="shared" si="242"/>
        <v>2.1116698552724271E-3</v>
      </c>
      <c r="IW110" s="259">
        <f t="shared" si="242"/>
        <v>2.2581119304143455E-3</v>
      </c>
      <c r="IX110" s="259">
        <f t="shared" si="242"/>
        <v>2.4125373478823759E-3</v>
      </c>
      <c r="IY110" s="259">
        <f t="shared" si="242"/>
        <v>2.5752047231689321E-3</v>
      </c>
      <c r="IZ110" s="259">
        <f t="shared" si="242"/>
        <v>2.7463672409640937E-3</v>
      </c>
      <c r="JA110" s="259">
        <f t="shared" si="242"/>
        <v>2.9262713478783978E-3</v>
      </c>
      <c r="JB110" s="259">
        <f t="shared" si="242"/>
        <v>3.1151553889822211E-3</v>
      </c>
      <c r="JC110" s="259">
        <f t="shared" si="242"/>
        <v>3.313248192026354E-3</v>
      </c>
      <c r="JD110" s="259">
        <f t="shared" si="242"/>
        <v>3.5207676038033942E-3</v>
      </c>
      <c r="JE110" s="259">
        <f t="shared" si="242"/>
        <v>3.737918983710127E-3</v>
      </c>
      <c r="JF110" s="259">
        <f t="shared" si="242"/>
        <v>3.9648936601731121E-3</v>
      </c>
      <c r="JG110" s="259">
        <f t="shared" si="242"/>
        <v>4.2018673561976588E-3</v>
      </c>
      <c r="JH110" s="259">
        <f t="shared" si="242"/>
        <v>4.4489985908897339E-3</v>
      </c>
      <c r="JI110" s="259">
        <f t="shared" si="242"/>
        <v>4.7064270643749333E-3</v>
      </c>
      <c r="JJ110" s="259">
        <f t="shared" si="242"/>
        <v>4.974272034093387E-3</v>
      </c>
      <c r="JK110" s="259">
        <f t="shared" si="242"/>
        <v>5.2526306909780477E-3</v>
      </c>
      <c r="JL110" s="259">
        <f t="shared" si="242"/>
        <v>5.5415765445206962E-3</v>
      </c>
      <c r="JM110" s="259">
        <f t="shared" si="242"/>
        <v>5.8411578261888765E-3</v>
      </c>
      <c r="JN110" s="259">
        <f t="shared" si="242"/>
        <v>6.151395921072049E-3</v>
      </c>
      <c r="JO110" s="259">
        <f t="shared" si="242"/>
        <v>6.4722838380005046E-3</v>
      </c>
      <c r="JP110" s="259">
        <f t="shared" si="242"/>
        <v>6.8037847286903019E-3</v>
      </c>
      <c r="JQ110" s="259">
        <f t="shared" si="242"/>
        <v>7.1458304667159729E-3</v>
      </c>
      <c r="JR110" s="259">
        <f t="shared" si="242"/>
        <v>7.4983202972946743E-3</v>
      </c>
      <c r="JS110" s="259">
        <f t="shared" si="242"/>
        <v>7.8611195689759824E-3</v>
      </c>
      <c r="JT110" s="259">
        <f t="shared" si="242"/>
        <v>8.2340585583657536E-3</v>
      </c>
      <c r="JU110" s="259">
        <f t="shared" si="242"/>
        <v>8.6169313989664705E-3</v>
      </c>
      <c r="JV110" s="259">
        <f t="shared" si="242"/>
        <v>9.0094951250866036E-3</v>
      </c>
      <c r="JW110" s="259">
        <f t="shared" si="242"/>
        <v>9.4114688415546845E-3</v>
      </c>
      <c r="JX110" s="259">
        <f t="shared" si="242"/>
        <v>9.8225330296675753E-3</v>
      </c>
      <c r="JY110" s="259">
        <f t="shared" si="242"/>
        <v>1.0242328999405447E-2</v>
      </c>
      <c r="JZ110" s="259">
        <f t="shared" si="242"/>
        <v>1.0670458497456922E-2</v>
      </c>
      <c r="KA110" s="259">
        <f t="shared" si="242"/>
        <v>1.1106483480017014E-2</v>
      </c>
      <c r="KB110" s="259">
        <f t="shared" si="242"/>
        <v>1.1549926058648404E-2</v>
      </c>
      <c r="KC110" s="259">
        <f t="shared" si="242"/>
        <v>1.2000268626734882E-2</v>
      </c>
      <c r="KD110" s="259">
        <f t="shared" si="242"/>
        <v>1.2456954173207068E-2</v>
      </c>
      <c r="KE110" s="259">
        <f t="shared" si="242"/>
        <v>1.2919386789288077E-2</v>
      </c>
      <c r="KF110" s="259">
        <f t="shared" si="242"/>
        <v>1.3386932372994998E-2</v>
      </c>
      <c r="KG110" s="259">
        <f t="shared" si="242"/>
        <v>1.3858919535046203E-2</v>
      </c>
      <c r="KH110" s="259">
        <f t="shared" si="242"/>
        <v>1.4334640708670387E-2</v>
      </c>
      <c r="KI110" s="259">
        <f t="shared" si="242"/>
        <v>1.4813353464598398E-2</v>
      </c>
      <c r="KJ110" s="259">
        <f t="shared" ref="KJ110:MU110" si="243">MAX(KJ107:KJ109)</f>
        <v>1.5294282031250337E-2</v>
      </c>
      <c r="KK110" s="259">
        <f t="shared" si="243"/>
        <v>1.5776619018817335E-2</v>
      </c>
      <c r="KL110" s="259">
        <f t="shared" si="243"/>
        <v>1.6259527344588756E-2</v>
      </c>
      <c r="KM110" s="259">
        <f t="shared" si="243"/>
        <v>1.6742142355501106E-2</v>
      </c>
      <c r="KN110" s="259">
        <f t="shared" si="243"/>
        <v>1.7223574142495517E-2</v>
      </c>
      <c r="KO110" s="259">
        <f t="shared" si="243"/>
        <v>1.7702910039876802E-2</v>
      </c>
      <c r="KP110" s="259">
        <f t="shared" si="243"/>
        <v>1.8179217301480397E-2</v>
      </c>
      <c r="KQ110" s="259">
        <f t="shared" si="243"/>
        <v>1.8651545944085288E-2</v>
      </c>
      <c r="KR110" s="259">
        <f t="shared" si="243"/>
        <v>1.9118931747173523E-2</v>
      </c>
      <c r="KS110" s="259">
        <f t="shared" si="243"/>
        <v>1.9580399396841433E-2</v>
      </c>
      <c r="KT110" s="259">
        <f t="shared" si="243"/>
        <v>2.003496576042621E-2</v>
      </c>
      <c r="KU110" s="259">
        <f t="shared" si="243"/>
        <v>2.0481643277235971E-2</v>
      </c>
      <c r="KV110" s="259">
        <f t="shared" si="243"/>
        <v>2.0919443449672396E-2</v>
      </c>
      <c r="KW110" s="259">
        <f t="shared" si="243"/>
        <v>2.134738041802417E-2</v>
      </c>
      <c r="KX110" s="259">
        <f t="shared" si="243"/>
        <v>2.176447460129674E-2</v>
      </c>
      <c r="KY110" s="259">
        <f t="shared" si="243"/>
        <v>2.2169756385638728E-2</v>
      </c>
      <c r="KZ110" s="259">
        <f t="shared" si="243"/>
        <v>2.2562269841237478E-2</v>
      </c>
      <c r="LA110" s="259">
        <f t="shared" si="243"/>
        <v>2.2941076447992877E-2</v>
      </c>
      <c r="LB110" s="259">
        <f t="shared" si="243"/>
        <v>2.330525880984723E-2</v>
      </c>
      <c r="LC110" s="259">
        <f t="shared" si="243"/>
        <v>2.3653924337355945E-2</v>
      </c>
      <c r="LD110" s="259">
        <f t="shared" si="243"/>
        <v>2.39862088779332E-2</v>
      </c>
      <c r="LE110" s="259">
        <f t="shared" si="243"/>
        <v>2.4301280273203198E-2</v>
      </c>
      <c r="LF110" s="259">
        <f t="shared" si="243"/>
        <v>2.459834182303277E-2</v>
      </c>
      <c r="LG110" s="259">
        <f t="shared" si="243"/>
        <v>2.4876635636116612E-2</v>
      </c>
      <c r="LH110" s="259">
        <f t="shared" si="243"/>
        <v>2.513544584743169E-2</v>
      </c>
      <c r="LI110" s="259">
        <f t="shared" si="243"/>
        <v>2.5374101683470946E-2</v>
      </c>
      <c r="LJ110" s="259">
        <f t="shared" si="243"/>
        <v>2.559198035690553E-2</v>
      </c>
      <c r="LK110" s="259">
        <f t="shared" si="243"/>
        <v>2.5788509773204734E-2</v>
      </c>
      <c r="LL110" s="259">
        <f t="shared" si="243"/>
        <v>2.596317103275839E-2</v>
      </c>
      <c r="LM110" s="259">
        <f t="shared" si="243"/>
        <v>2.611550071319033E-2</v>
      </c>
      <c r="LN110" s="259">
        <f t="shared" si="243"/>
        <v>2.6245092917816092E-2</v>
      </c>
      <c r="LO110" s="259">
        <f t="shared" si="243"/>
        <v>2.6351601077573457E-2</v>
      </c>
      <c r="LP110" s="259">
        <f t="shared" si="243"/>
        <v>2.643473949523055E-2</v>
      </c>
      <c r="LQ110" s="259">
        <f t="shared" si="243"/>
        <v>2.6494284622242105E-2</v>
      </c>
      <c r="LR110" s="259">
        <f t="shared" si="243"/>
        <v>2.6530076060266972E-2</v>
      </c>
      <c r="LS110" s="259">
        <f t="shared" si="243"/>
        <v>2.6542017281067261E-2</v>
      </c>
      <c r="LT110" s="259">
        <f t="shared" si="243"/>
        <v>2.6530076060266965E-2</v>
      </c>
      <c r="LU110" s="259">
        <f t="shared" si="243"/>
        <v>2.6494284622242095E-2</v>
      </c>
      <c r="LV110" s="259">
        <f t="shared" si="243"/>
        <v>2.6434739495230532E-2</v>
      </c>
      <c r="LW110" s="259">
        <f t="shared" si="243"/>
        <v>2.6351601077573429E-2</v>
      </c>
      <c r="LX110" s="259">
        <f t="shared" si="243"/>
        <v>2.6245092917816064E-2</v>
      </c>
      <c r="LY110" s="259">
        <f t="shared" si="243"/>
        <v>2.6115500713190298E-2</v>
      </c>
      <c r="LZ110" s="259">
        <f t="shared" si="243"/>
        <v>2.5963171032758352E-2</v>
      </c>
      <c r="MA110" s="259">
        <f t="shared" si="243"/>
        <v>2.5788509773204689E-2</v>
      </c>
      <c r="MB110" s="259">
        <f t="shared" si="243"/>
        <v>2.5591980356905474E-2</v>
      </c>
      <c r="MC110" s="259">
        <f t="shared" si="243"/>
        <v>2.5374101683470891E-2</v>
      </c>
      <c r="MD110" s="259">
        <f t="shared" si="243"/>
        <v>2.5135445847431628E-2</v>
      </c>
      <c r="ME110" s="259">
        <f t="shared" si="243"/>
        <v>2.4876635636116546E-2</v>
      </c>
      <c r="MF110" s="259">
        <f t="shared" si="243"/>
        <v>2.4598341823032697E-2</v>
      </c>
      <c r="MG110" s="259">
        <f t="shared" si="243"/>
        <v>2.4301280273203121E-2</v>
      </c>
      <c r="MH110" s="259">
        <f t="shared" si="243"/>
        <v>2.3986208877933117E-2</v>
      </c>
      <c r="MI110" s="259">
        <f t="shared" si="243"/>
        <v>2.3653924337355858E-2</v>
      </c>
      <c r="MJ110" s="259">
        <f t="shared" si="243"/>
        <v>2.330525880984714E-2</v>
      </c>
      <c r="MK110" s="259">
        <f t="shared" si="243"/>
        <v>2.2941076447992783E-2</v>
      </c>
      <c r="ML110" s="259">
        <f t="shared" si="243"/>
        <v>2.2562269841237381E-2</v>
      </c>
      <c r="MM110" s="259">
        <f t="shared" si="243"/>
        <v>2.2169756385638627E-2</v>
      </c>
      <c r="MN110" s="259">
        <f t="shared" si="243"/>
        <v>2.176447460129664E-2</v>
      </c>
      <c r="MO110" s="259">
        <f t="shared" si="243"/>
        <v>2.1347380418024062E-2</v>
      </c>
      <c r="MP110" s="259">
        <f t="shared" si="243"/>
        <v>2.0919443449672285E-2</v>
      </c>
      <c r="MQ110" s="259">
        <f t="shared" si="243"/>
        <v>2.0481643277235864E-2</v>
      </c>
      <c r="MR110" s="259">
        <f t="shared" si="243"/>
        <v>2.0034965760426095E-2</v>
      </c>
      <c r="MS110" s="259">
        <f t="shared" si="243"/>
        <v>1.9580399396841319E-2</v>
      </c>
      <c r="MT110" s="259">
        <f t="shared" si="243"/>
        <v>1.9118931747173412E-2</v>
      </c>
      <c r="MU110" s="259">
        <f t="shared" si="243"/>
        <v>1.8651545944085173E-2</v>
      </c>
      <c r="MV110" s="259">
        <f t="shared" ref="MV110:PG110" si="244">MAX(MV107:MV109)</f>
        <v>1.8179217301480279E-2</v>
      </c>
      <c r="MW110" s="259">
        <f t="shared" si="244"/>
        <v>1.7702910039876681E-2</v>
      </c>
      <c r="MX110" s="259">
        <f t="shared" si="244"/>
        <v>1.7223574142495392E-2</v>
      </c>
      <c r="MY110" s="259">
        <f t="shared" si="244"/>
        <v>1.6742142355500984E-2</v>
      </c>
      <c r="MZ110" s="259">
        <f t="shared" si="244"/>
        <v>1.6259527344588638E-2</v>
      </c>
      <c r="NA110" s="259">
        <f t="shared" si="244"/>
        <v>1.5776619018817217E-2</v>
      </c>
      <c r="NB110" s="259">
        <f t="shared" si="244"/>
        <v>1.5294282031250215E-2</v>
      </c>
      <c r="NC110" s="259">
        <f t="shared" si="244"/>
        <v>1.4813353464598276E-2</v>
      </c>
      <c r="ND110" s="259">
        <f t="shared" si="244"/>
        <v>1.4334640708670264E-2</v>
      </c>
      <c r="NE110" s="259">
        <f t="shared" si="244"/>
        <v>1.3858919535046085E-2</v>
      </c>
      <c r="NF110" s="259">
        <f t="shared" si="244"/>
        <v>1.3386932372994882E-2</v>
      </c>
      <c r="NG110" s="259">
        <f t="shared" si="244"/>
        <v>1.2919386789287961E-2</v>
      </c>
      <c r="NH110" s="259">
        <f t="shared" si="244"/>
        <v>1.2456954173206953E-2</v>
      </c>
      <c r="NI110" s="259">
        <f t="shared" si="244"/>
        <v>1.2000268626734768E-2</v>
      </c>
      <c r="NJ110" s="259">
        <f t="shared" si="244"/>
        <v>1.1549926058648291E-2</v>
      </c>
      <c r="NK110" s="259">
        <f t="shared" si="244"/>
        <v>1.1106483480016905E-2</v>
      </c>
      <c r="NL110" s="259">
        <f t="shared" si="244"/>
        <v>1.0670458497456813E-2</v>
      </c>
      <c r="NM110" s="259">
        <f t="shared" si="244"/>
        <v>1.0242328999405342E-2</v>
      </c>
      <c r="NN110" s="259">
        <f t="shared" si="244"/>
        <v>9.8225330296674712E-3</v>
      </c>
      <c r="NO110" s="259">
        <f t="shared" si="244"/>
        <v>9.4114688415545822E-3</v>
      </c>
      <c r="NP110" s="259">
        <f t="shared" si="244"/>
        <v>9.0094951250865047E-3</v>
      </c>
      <c r="NQ110" s="259">
        <f t="shared" si="244"/>
        <v>8.6169313989663699E-3</v>
      </c>
      <c r="NR110" s="259">
        <f t="shared" si="244"/>
        <v>8.2340585583656582E-3</v>
      </c>
      <c r="NS110" s="259">
        <f t="shared" si="244"/>
        <v>7.8611195689758887E-3</v>
      </c>
      <c r="NT110" s="259">
        <f t="shared" si="244"/>
        <v>7.4983202972945823E-3</v>
      </c>
      <c r="NU110" s="259">
        <f t="shared" si="244"/>
        <v>7.1458304667158853E-3</v>
      </c>
      <c r="NV110" s="259">
        <f t="shared" si="244"/>
        <v>6.8037847286902186E-3</v>
      </c>
      <c r="NW110" s="259">
        <f t="shared" si="244"/>
        <v>6.4722838380004213E-3</v>
      </c>
      <c r="NX110" s="259">
        <f t="shared" si="244"/>
        <v>6.1513959210719692E-3</v>
      </c>
      <c r="NY110" s="259">
        <f t="shared" si="244"/>
        <v>5.8411578261888001E-3</v>
      </c>
      <c r="NZ110" s="259">
        <f t="shared" si="244"/>
        <v>5.5415765445206207E-3</v>
      </c>
      <c r="OA110" s="259">
        <f t="shared" si="244"/>
        <v>5.2526306909779748E-3</v>
      </c>
      <c r="OB110" s="259">
        <f t="shared" si="244"/>
        <v>4.9742720340933185E-3</v>
      </c>
      <c r="OC110" s="259">
        <f t="shared" si="244"/>
        <v>4.7064270643748666E-3</v>
      </c>
      <c r="OD110" s="259">
        <f t="shared" si="244"/>
        <v>4.4489985908896679E-3</v>
      </c>
      <c r="OE110" s="259">
        <f t="shared" si="244"/>
        <v>4.2018673561975981E-3</v>
      </c>
      <c r="OF110" s="259">
        <f t="shared" si="244"/>
        <v>3.964893660173054E-3</v>
      </c>
      <c r="OG110" s="259">
        <f t="shared" si="244"/>
        <v>3.7379189837100707E-3</v>
      </c>
      <c r="OH110" s="259">
        <f t="shared" si="244"/>
        <v>3.52076760380334E-3</v>
      </c>
      <c r="OI110" s="259">
        <f t="shared" si="244"/>
        <v>3.3132481920263028E-3</v>
      </c>
      <c r="OJ110" s="259">
        <f t="shared" si="244"/>
        <v>3.1151553889821725E-3</v>
      </c>
      <c r="OK110" s="259">
        <f t="shared" si="244"/>
        <v>2.9262713478783509E-3</v>
      </c>
      <c r="OL110" s="259">
        <f t="shared" si="244"/>
        <v>2.7463672409640499E-3</v>
      </c>
      <c r="OM110" s="259">
        <f t="shared" si="244"/>
        <v>2.5752047231688909E-3</v>
      </c>
      <c r="ON110" s="259">
        <f t="shared" si="244"/>
        <v>2.412537347882336E-3</v>
      </c>
      <c r="OO110" s="259">
        <f t="shared" si="244"/>
        <v>2.2581119304143078E-3</v>
      </c>
      <c r="OP110" s="259">
        <f t="shared" si="244"/>
        <v>2.111669855272389E-3</v>
      </c>
      <c r="OQ110" s="259">
        <f t="shared" si="244"/>
        <v>1.9729483239755625E-3</v>
      </c>
      <c r="OR110" s="259">
        <f t="shared" si="244"/>
        <v>1.8416815406951863E-3</v>
      </c>
      <c r="OS110" s="259">
        <f t="shared" si="244"/>
        <v>1.7176018335668646E-3</v>
      </c>
      <c r="OT110" s="259">
        <f t="shared" si="244"/>
        <v>1.6004407100489706E-3</v>
      </c>
      <c r="OU110" s="259">
        <f t="shared" si="244"/>
        <v>1.4899298452121657E-3</v>
      </c>
      <c r="OV110" s="259">
        <f t="shared" si="244"/>
        <v>1.3858020023265777E-3</v>
      </c>
      <c r="OW110" s="259">
        <f t="shared" si="244"/>
        <v>1.2877918855677879E-3</v>
      </c>
      <c r="OX110" s="259">
        <f t="shared" si="244"/>
        <v>1.1956369250872617E-3</v>
      </c>
      <c r="OY110" s="259">
        <f t="shared" si="244"/>
        <v>1.1090779950865934E-3</v>
      </c>
      <c r="OZ110" s="259">
        <f t="shared" si="244"/>
        <v>1.0278600658964996E-3</v>
      </c>
      <c r="PA110" s="259">
        <f t="shared" si="244"/>
        <v>9.5173279139079583E-4</v>
      </c>
      <c r="PB110" s="259">
        <f t="shared" si="244"/>
        <v>8.804510333618945E-4</v>
      </c>
      <c r="PC110" s="259">
        <f t="shared" si="244"/>
        <v>8.1377532474815066E-4</v>
      </c>
      <c r="PD110" s="259">
        <f t="shared" si="244"/>
        <v>7.5147227383464495E-4</v>
      </c>
      <c r="PE110" s="259">
        <f t="shared" si="244"/>
        <v>6.9331491174852552E-4</v>
      </c>
      <c r="PF110" s="259">
        <f t="shared" si="244"/>
        <v>6.3908298573852305E-4</v>
      </c>
      <c r="PG110" s="259">
        <f t="shared" si="244"/>
        <v>5.8856320086683451E-4</v>
      </c>
      <c r="PH110" s="259">
        <f t="shared" ref="PH110:PO110" si="245">MAX(PH107:PH109)</f>
        <v>5.415494128512971E-4</v>
      </c>
      <c r="PI110" s="259">
        <f t="shared" si="245"/>
        <v>4.9784277487820237E-4</v>
      </c>
      <c r="PJ110" s="259">
        <f t="shared" si="245"/>
        <v>4.5725184126250014E-4</v>
      </c>
      <c r="PK110" s="259">
        <f t="shared" si="245"/>
        <v>4.1959263086432372E-4</v>
      </c>
      <c r="PL110" s="259">
        <f t="shared" si="245"/>
        <v>3.8468865318022735E-4</v>
      </c>
      <c r="PM110" s="259">
        <f t="shared" si="245"/>
        <v>3.5237090001617142E-4</v>
      </c>
      <c r="PN110" s="259">
        <f t="shared" si="245"/>
        <v>3.2247780561874527E-4</v>
      </c>
      <c r="PO110" s="259">
        <f t="shared" si="245"/>
        <v>2.9485517809334423E-4</v>
      </c>
    </row>
    <row r="111" spans="1:431" ht="16" x14ac:dyDescent="0.8">
      <c r="A111" s="390" t="s">
        <v>871</v>
      </c>
      <c r="B111" s="400">
        <v>44526</v>
      </c>
      <c r="C111" s="5"/>
      <c r="D111" s="5"/>
      <c r="E111" s="5"/>
      <c r="F111" s="5"/>
      <c r="G111" s="5"/>
      <c r="H111" s="33" t="s">
        <v>80</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872</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872</v>
      </c>
      <c r="B113" s="400">
        <v>44551</v>
      </c>
      <c r="C113" s="5"/>
      <c r="D113" s="5"/>
      <c r="E113" s="5"/>
      <c r="F113" s="5"/>
      <c r="G113" s="5"/>
      <c r="H113" s="77" t="s">
        <v>32</v>
      </c>
      <c r="I113" s="99">
        <v>181</v>
      </c>
      <c r="J113" s="112"/>
      <c r="K113" s="45" t="s">
        <v>36</v>
      </c>
      <c r="L113" s="38"/>
      <c r="M113" s="2"/>
      <c r="N113" s="5"/>
      <c r="O113" s="5"/>
      <c r="P113" s="5"/>
      <c r="Q113" s="5"/>
      <c r="R113" s="5"/>
      <c r="S113" s="5"/>
      <c r="T113" s="5"/>
      <c r="U113" s="5"/>
      <c r="V113" s="5"/>
      <c r="W113" s="5"/>
      <c r="X113" s="5"/>
      <c r="Y113" s="5"/>
      <c r="Z113" s="5"/>
      <c r="AA113" s="5"/>
      <c r="AB113" s="5"/>
    </row>
    <row r="114" spans="1:28" ht="16" x14ac:dyDescent="0.8">
      <c r="A114" s="390" t="s">
        <v>872</v>
      </c>
      <c r="B114" s="400">
        <v>44552</v>
      </c>
      <c r="C114" s="5"/>
      <c r="D114" s="5"/>
      <c r="E114" s="5"/>
      <c r="F114" s="5"/>
      <c r="G114" s="5"/>
      <c r="H114" s="77" t="s">
        <v>33</v>
      </c>
      <c r="I114" s="99">
        <v>231</v>
      </c>
      <c r="J114" s="112"/>
      <c r="K114" s="45" t="s">
        <v>37</v>
      </c>
      <c r="L114" s="38"/>
      <c r="M114" s="2"/>
      <c r="N114" s="5"/>
      <c r="O114" s="5"/>
      <c r="P114" s="5"/>
      <c r="Q114" s="5"/>
      <c r="R114" s="5"/>
      <c r="S114" s="5"/>
      <c r="T114" s="5"/>
      <c r="U114" s="5"/>
      <c r="V114" s="5"/>
      <c r="W114" s="5"/>
      <c r="X114" s="5"/>
      <c r="Y114" s="5"/>
      <c r="Z114" s="5"/>
      <c r="AA114" s="5"/>
      <c r="AB114" s="5"/>
    </row>
    <row r="115" spans="1:28" ht="17.25" x14ac:dyDescent="0.85">
      <c r="A115" s="390" t="s">
        <v>872</v>
      </c>
      <c r="B115" s="400">
        <v>44553</v>
      </c>
      <c r="C115" s="5"/>
      <c r="D115" s="5"/>
      <c r="E115" s="5"/>
      <c r="F115" s="5"/>
      <c r="G115" s="5"/>
      <c r="H115" s="77" t="s">
        <v>81</v>
      </c>
      <c r="I115" s="42">
        <f>IF(AND($I$113&gt;0,$I$114&gt;0,$I$113&lt;$I$114,NOT(R104="")),_xlfn.NORM.DIST($I$114,$N$104,$R$104,TRUE)-_xlfn.NORM.DIST($I$113,$N$104,$R$104,TRUE),"")</f>
        <v>0.90374117551737698</v>
      </c>
      <c r="J115" s="113"/>
      <c r="K115" s="45" t="s">
        <v>62</v>
      </c>
      <c r="L115" s="38"/>
      <c r="M115" s="2"/>
      <c r="N115" s="5"/>
      <c r="O115" s="5"/>
      <c r="P115" s="5"/>
      <c r="Q115" s="5"/>
      <c r="R115" s="5"/>
      <c r="S115" s="5"/>
      <c r="T115" s="5"/>
      <c r="U115" s="5"/>
      <c r="V115" s="5"/>
      <c r="W115" s="5"/>
      <c r="X115" s="5"/>
      <c r="Y115" s="5"/>
      <c r="Z115" s="5"/>
      <c r="AA115" s="5"/>
      <c r="AB115" s="5"/>
    </row>
    <row r="116" spans="1:28" ht="17.25" x14ac:dyDescent="0.85">
      <c r="A116" s="390" t="s">
        <v>872</v>
      </c>
      <c r="B116" s="400">
        <v>44554</v>
      </c>
      <c r="C116" s="5"/>
      <c r="D116" s="5"/>
      <c r="E116" s="5"/>
      <c r="F116" s="5"/>
      <c r="G116" s="5"/>
      <c r="H116" s="77" t="s">
        <v>230</v>
      </c>
      <c r="I116" s="44">
        <f>IF(AND($I$113&gt;0,$I$114&gt;0,$I$113&lt;$I$114,NOT($R$104="")),_xlfn.NORM.DIST(I113,$N$104,$R$104,TRUE),"")</f>
        <v>4.8406737792180674E-2</v>
      </c>
      <c r="J116" s="113"/>
      <c r="K116" s="45" t="s">
        <v>63</v>
      </c>
      <c r="L116" s="38"/>
      <c r="M116" s="2"/>
      <c r="N116" s="5"/>
      <c r="O116" s="5"/>
      <c r="P116" s="5"/>
      <c r="Q116" s="5"/>
      <c r="R116" s="5"/>
      <c r="S116" s="5"/>
      <c r="T116" s="5"/>
      <c r="U116" s="5"/>
      <c r="V116" s="5"/>
      <c r="W116" s="5"/>
      <c r="X116" s="5"/>
      <c r="Y116" s="5"/>
      <c r="Z116" s="5"/>
      <c r="AA116" s="5"/>
      <c r="AB116" s="5"/>
    </row>
    <row r="117" spans="1:28" ht="17.25" x14ac:dyDescent="0.85">
      <c r="A117" s="390" t="s">
        <v>872</v>
      </c>
      <c r="B117" s="400">
        <v>44557</v>
      </c>
      <c r="C117" s="5"/>
      <c r="D117" s="5"/>
      <c r="E117" s="5"/>
      <c r="F117" s="5"/>
      <c r="G117" s="5"/>
      <c r="H117" s="77" t="s">
        <v>231</v>
      </c>
      <c r="I117" s="43">
        <f>IF(AND($I$113&gt;0,$I$114&gt;0,$I$113&lt;$I$114,NOT($R$104="")),1-_xlfn.NORM.DIST(I114,$N$104,$R$104,TRUE),"")</f>
        <v>4.7852086690442386E-2</v>
      </c>
      <c r="J117" s="113"/>
      <c r="K117" s="45" t="s">
        <v>61</v>
      </c>
      <c r="L117" s="38"/>
      <c r="M117" s="2"/>
      <c r="N117" s="5"/>
      <c r="O117" s="5"/>
      <c r="P117" s="5"/>
      <c r="Q117" s="5"/>
      <c r="R117" s="5"/>
      <c r="S117" s="5"/>
      <c r="T117" s="5"/>
      <c r="U117" s="5"/>
      <c r="V117" s="5"/>
      <c r="W117" s="5"/>
      <c r="X117" s="5"/>
      <c r="Y117" s="5"/>
      <c r="Z117" s="5"/>
      <c r="AA117" s="5"/>
      <c r="AB117" s="5"/>
    </row>
    <row r="118" spans="1:28" x14ac:dyDescent="0.75">
      <c r="A118" s="390" t="s">
        <v>872</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872</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872</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872</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873</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874</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875</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869</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870</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871</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872</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872</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872</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872</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872</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872</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872</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872</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872</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872</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873</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78</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88</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54</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958</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79</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5.0.1a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13" t="s">
        <v>137</v>
      </c>
      <c r="F151" s="413"/>
      <c r="G151" s="413"/>
      <c r="H151" s="413"/>
      <c r="I151" s="413"/>
      <c r="J151" s="413"/>
      <c r="K151" s="413"/>
      <c r="L151" s="413"/>
      <c r="M151" s="413"/>
      <c r="N151" s="47"/>
      <c r="O151" s="47"/>
      <c r="P151" s="47"/>
      <c r="Q151" s="5"/>
      <c r="R151" s="5"/>
      <c r="S151" s="5"/>
      <c r="T151" s="5"/>
      <c r="U151" s="5"/>
      <c r="V151" s="5"/>
      <c r="W151" s="5"/>
      <c r="X151" s="5"/>
      <c r="Y151" s="5"/>
      <c r="Z151" s="5"/>
      <c r="AA151" s="5"/>
      <c r="AB151" s="5"/>
    </row>
    <row r="152" spans="1:28" x14ac:dyDescent="0.75">
      <c r="A152" s="2"/>
      <c r="B152" s="2"/>
      <c r="C152" s="2"/>
      <c r="D152" s="2"/>
      <c r="E152" s="413" t="s">
        <v>854</v>
      </c>
      <c r="F152" s="413"/>
      <c r="G152" s="413"/>
      <c r="H152" s="413"/>
      <c r="I152" s="413"/>
      <c r="J152" s="413"/>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13" t="s">
        <v>92</v>
      </c>
      <c r="F153" s="413"/>
      <c r="G153" s="413"/>
      <c r="H153" s="413"/>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13" t="s">
        <v>212</v>
      </c>
      <c r="F154" s="413"/>
      <c r="G154" s="413"/>
      <c r="H154" s="413"/>
      <c r="I154" s="413"/>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13" t="s">
        <v>829</v>
      </c>
      <c r="F155" s="413"/>
      <c r="G155" s="413"/>
      <c r="H155" s="413"/>
      <c r="I155" s="413"/>
      <c r="J155" s="413"/>
      <c r="K155" s="413"/>
      <c r="L155" s="413"/>
      <c r="M155" s="413"/>
      <c r="N155" s="411"/>
      <c r="O155" s="2"/>
      <c r="P155" s="2"/>
      <c r="Q155" s="5"/>
      <c r="R155" s="5"/>
      <c r="S155" s="5"/>
      <c r="T155" s="5"/>
      <c r="U155" s="5"/>
      <c r="V155" s="5"/>
      <c r="W155" s="5"/>
      <c r="X155" s="5"/>
      <c r="Y155" s="5"/>
      <c r="Z155" s="5"/>
      <c r="AA155" s="5"/>
      <c r="AB155" s="5"/>
    </row>
    <row r="156" spans="1:28" x14ac:dyDescent="0.75">
      <c r="A156" s="2"/>
      <c r="B156" s="2"/>
      <c r="C156" s="2"/>
      <c r="D156" s="2"/>
      <c r="E156" s="154" t="s">
        <v>207</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90</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206</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750</v>
      </c>
      <c r="F160" s="2"/>
      <c r="G160" s="5"/>
      <c r="H160" s="5"/>
      <c r="I160" s="5"/>
      <c r="J160" s="5"/>
      <c r="K160" s="5"/>
      <c r="L160" s="2"/>
      <c r="M160" s="2"/>
      <c r="N160" s="5"/>
      <c r="O160" s="2"/>
      <c r="P160" s="2"/>
      <c r="Q160" s="5"/>
      <c r="R160" s="5"/>
      <c r="S160" s="5"/>
      <c r="T160" s="5"/>
    </row>
    <row r="161" spans="1:16" x14ac:dyDescent="0.75">
      <c r="E161" s="154" t="s">
        <v>751</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752</v>
      </c>
    </row>
    <row r="164" spans="1:16" x14ac:dyDescent="0.75">
      <c r="E164" s="154" t="s">
        <v>89</v>
      </c>
    </row>
    <row r="165" spans="1:16" x14ac:dyDescent="0.75">
      <c r="E165" s="432" t="s">
        <v>757</v>
      </c>
      <c r="F165" s="432"/>
      <c r="G165" s="432"/>
      <c r="H165" s="432"/>
      <c r="I165" s="432"/>
      <c r="J165" s="432"/>
      <c r="K165" s="432"/>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7:I107"/>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7:AA107">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IF($G$107=VLookups!$A$48,TRUE,FALSE)</xm:f>
            <x14:dxf>
              <numFmt numFmtId="9" formatCode="&quot;$&quot;#,##0_);\(&quot;$&quot;#,##0\)"/>
            </x14:dxf>
          </x14:cfRule>
          <xm:sqref>N4:N104 I110:K112 T107 V4:AA107 I113:J114 G4:I104 Q4:T106</xm:sqref>
        </x14:conditionalFormatting>
        <x14:conditionalFormatting xmlns:xm="http://schemas.microsoft.com/office/excel/2006/main">
          <x14:cfRule type="expression" priority="2" id="{B2068A88-021E-4142-B2E0-264FF1FCC0DF}">
            <xm:f>IF($G$107=VLookups!$A$48,TRUE,FALSE)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IF($G$107=VLookups!$A$48,TRUE,FALSE)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G107:I107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775</v>
      </c>
      <c r="C1" s="5"/>
      <c r="D1" s="5"/>
      <c r="E1" s="2"/>
      <c r="F1" s="2"/>
      <c r="G1" s="5"/>
      <c r="H1" s="2"/>
      <c r="I1" s="2"/>
      <c r="J1" s="5"/>
      <c r="K1" s="5"/>
      <c r="L1" s="5"/>
      <c r="M1" s="427" t="s">
        <v>74</v>
      </c>
      <c r="N1" s="428"/>
      <c r="O1" s="433" t="str">
        <f>VLOOKUP(M1,VLookups!A43:C44,3,FALSE)</f>
        <v>Show the likelihood that the SPERT estimates will be EQUAL TO or GREATER THAN an uncertainty</v>
      </c>
      <c r="P1" s="433"/>
      <c r="Q1" s="433"/>
      <c r="R1" s="433"/>
      <c r="S1" s="433"/>
      <c r="T1" s="433"/>
      <c r="U1" s="5"/>
    </row>
    <row r="2" spans="1:425" ht="15" customHeight="1" x14ac:dyDescent="0.75">
      <c r="B2" s="25"/>
      <c r="C2" s="25"/>
      <c r="D2" s="25"/>
      <c r="E2" s="26"/>
      <c r="F2" s="26"/>
      <c r="G2" s="25"/>
      <c r="H2" s="26"/>
      <c r="I2" s="26"/>
      <c r="J2" s="5"/>
      <c r="K2" s="5"/>
      <c r="L2" s="5"/>
      <c r="M2" s="437" t="s">
        <v>71</v>
      </c>
      <c r="N2" s="437" t="s">
        <v>72</v>
      </c>
      <c r="O2" s="434" t="s">
        <v>53</v>
      </c>
      <c r="P2" s="435"/>
      <c r="Q2" s="435"/>
      <c r="R2" s="435"/>
      <c r="S2" s="435"/>
      <c r="T2" s="436"/>
      <c r="U2" s="5"/>
      <c r="V2" s="167" t="s">
        <v>175</v>
      </c>
    </row>
    <row r="3" spans="1:425" x14ac:dyDescent="0.75">
      <c r="A3" s="3" t="s">
        <v>5</v>
      </c>
      <c r="B3" s="57" t="s">
        <v>41</v>
      </c>
      <c r="C3" s="57" t="s">
        <v>6</v>
      </c>
      <c r="D3" s="57" t="s">
        <v>42</v>
      </c>
      <c r="E3" s="57"/>
      <c r="F3" s="57"/>
      <c r="G3" s="57" t="s">
        <v>67</v>
      </c>
      <c r="H3" s="57" t="s">
        <v>9</v>
      </c>
      <c r="I3" s="57" t="s">
        <v>169</v>
      </c>
      <c r="J3" s="57" t="s">
        <v>765</v>
      </c>
      <c r="K3" s="57" t="s">
        <v>65</v>
      </c>
      <c r="L3" s="57" t="s">
        <v>83</v>
      </c>
      <c r="M3" s="438"/>
      <c r="N3" s="438"/>
      <c r="O3" s="100">
        <v>0.1</v>
      </c>
      <c r="P3" s="53">
        <v>0.9</v>
      </c>
      <c r="Q3" s="53">
        <v>0.85</v>
      </c>
      <c r="R3" s="53">
        <v>0.8</v>
      </c>
      <c r="S3" s="53">
        <v>0.75</v>
      </c>
      <c r="T3" s="53">
        <v>0.7</v>
      </c>
      <c r="U3" s="5"/>
      <c r="V3" s="167" t="s">
        <v>887</v>
      </c>
      <c r="HP3" s="167" t="s">
        <v>170</v>
      </c>
      <c r="PI3" s="170" t="s">
        <v>919</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IF(AND(B4&gt;0,C4&gt;0,D4&gt;0),ABS(B4-D4)/(G10*200),"")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7" t="s">
        <v>77</v>
      </c>
      <c r="C7" s="418"/>
      <c r="D7" s="419"/>
      <c r="E7" s="5"/>
      <c r="F7" s="5"/>
      <c r="G7" s="5"/>
      <c r="H7" s="5"/>
      <c r="I7" s="5"/>
      <c r="J7" s="33" t="s">
        <v>86</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939</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
        <v>781</v>
      </c>
      <c r="D9" s="296">
        <v>0.8</v>
      </c>
      <c r="E9" s="37"/>
      <c r="F9" s="39"/>
      <c r="G9" s="57" t="s">
        <v>858</v>
      </c>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782</v>
      </c>
      <c r="D10" s="76">
        <f>IF(AND(D9&gt;0,D9&lt;1,NOT(J5="")),_xlfn.NORM.INV((1-$D$9)/2,$G$5,$J$5),"")</f>
        <v>89.242762426929588</v>
      </c>
      <c r="E10" s="38"/>
      <c r="F10" s="2"/>
      <c r="G10" s="381">
        <v>0.75</v>
      </c>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80</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32</v>
      </c>
      <c r="D13" s="295">
        <v>89</v>
      </c>
      <c r="E13" s="38"/>
      <c r="F13" s="45" t="s">
        <v>36</v>
      </c>
      <c r="G13" s="5"/>
      <c r="H13" s="5"/>
      <c r="I13" s="5"/>
      <c r="J13" s="5"/>
      <c r="K13" s="5"/>
      <c r="L13" s="5"/>
      <c r="M13" s="5"/>
      <c r="N13" s="5"/>
      <c r="O13" s="5"/>
      <c r="P13" s="5"/>
      <c r="Q13" s="5"/>
      <c r="R13" s="5"/>
      <c r="S13" s="5"/>
      <c r="T13" s="5"/>
      <c r="U13" s="5"/>
    </row>
    <row r="14" spans="1:425" ht="16" x14ac:dyDescent="0.8">
      <c r="A14" s="5"/>
      <c r="B14" s="5"/>
      <c r="C14" s="77" t="s">
        <v>33</v>
      </c>
      <c r="D14" s="295">
        <v>151</v>
      </c>
      <c r="E14" s="38"/>
      <c r="F14" s="45" t="s">
        <v>37</v>
      </c>
      <c r="G14" s="5"/>
      <c r="H14" s="5"/>
      <c r="I14" s="5"/>
      <c r="J14" s="5"/>
      <c r="K14" s="5"/>
      <c r="L14" s="5"/>
      <c r="M14" s="5"/>
      <c r="N14" s="5"/>
      <c r="O14" s="5"/>
      <c r="P14" s="5"/>
      <c r="Q14" s="5"/>
      <c r="R14" s="5"/>
      <c r="S14" s="5"/>
      <c r="T14" s="5"/>
      <c r="U14" s="5"/>
    </row>
    <row r="15" spans="1:425" ht="17.25" x14ac:dyDescent="0.85">
      <c r="A15" s="5"/>
      <c r="B15" s="5"/>
      <c r="C15" s="77" t="s">
        <v>81</v>
      </c>
      <c r="D15" s="42">
        <f>IF(AND($D$13&gt;0,$D$14&gt;0,$D$13&lt;$D$14,NOT(J5="")),_xlfn.NORM.DIST($D$14,$G$5,$J$5,TRUE)-_xlfn.NORM.DIST($D$13,$G$5,$J$5,TRUE),"")</f>
        <v>0.80352739416061048</v>
      </c>
      <c r="E15" s="38"/>
      <c r="F15" s="45" t="s">
        <v>62</v>
      </c>
      <c r="G15" s="5"/>
      <c r="H15" s="5"/>
      <c r="I15" s="5"/>
      <c r="J15" s="5"/>
      <c r="K15" s="5"/>
      <c r="L15" s="5"/>
      <c r="M15" s="5"/>
      <c r="N15" s="5"/>
      <c r="O15" s="5"/>
      <c r="P15" s="5"/>
      <c r="Q15" s="5"/>
      <c r="R15" s="5"/>
      <c r="S15" s="5"/>
      <c r="T15" s="5"/>
      <c r="U15" s="5"/>
    </row>
    <row r="16" spans="1:425" ht="17.25" x14ac:dyDescent="0.85">
      <c r="A16" s="5"/>
      <c r="B16" s="5"/>
      <c r="C16" s="77" t="s">
        <v>230</v>
      </c>
      <c r="D16" s="44">
        <f>IF(AND($D$13&gt;0,$D$14&gt;0,$D$13&lt;$D$14,NOT($J$5="")),_xlfn.NORM.DIST(D13,$G$5,$J$5,TRUE),"")</f>
        <v>9.823630291969479E-2</v>
      </c>
      <c r="E16" s="38"/>
      <c r="F16" s="45" t="s">
        <v>63</v>
      </c>
      <c r="G16" s="5"/>
      <c r="H16" s="5"/>
      <c r="I16" s="5"/>
      <c r="J16" s="5"/>
      <c r="K16" s="5"/>
      <c r="L16" s="5"/>
      <c r="M16" s="5"/>
      <c r="N16" s="5"/>
      <c r="O16" s="5"/>
      <c r="P16" s="5"/>
      <c r="Q16" s="5"/>
      <c r="R16" s="5"/>
      <c r="S16" s="5"/>
      <c r="T16" s="5"/>
      <c r="U16" s="5"/>
    </row>
    <row r="17" spans="1:21" ht="17.25" x14ac:dyDescent="0.85">
      <c r="A17" s="5"/>
      <c r="B17" s="5"/>
      <c r="C17" s="77" t="s">
        <v>231</v>
      </c>
      <c r="D17" s="43">
        <f>IF(AND($D$13&gt;0,$D$14&gt;0,$D$13&lt;$D$14,NOT($J$5="")),1-_xlfn.NORM.DIST(D14,$G$5,$J$5,TRUE),"")</f>
        <v>9.8236302919694762E-2</v>
      </c>
      <c r="E17" s="38"/>
      <c r="F17" s="45" t="s">
        <v>61</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5.0.1a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3" t="s">
        <v>137</v>
      </c>
      <c r="C29" s="413"/>
      <c r="D29" s="413"/>
      <c r="E29" s="413"/>
      <c r="F29" s="413"/>
      <c r="G29" s="413"/>
      <c r="H29" s="413"/>
      <c r="I29" s="103"/>
      <c r="J29" s="2"/>
      <c r="K29" s="2"/>
      <c r="L29" s="5"/>
      <c r="M29" s="5"/>
      <c r="N29" s="5"/>
      <c r="O29" s="5"/>
      <c r="P29" s="5"/>
      <c r="Q29" s="5"/>
      <c r="R29" s="5"/>
      <c r="S29" s="5"/>
      <c r="T29" s="5"/>
      <c r="U29" s="5"/>
    </row>
    <row r="30" spans="1:21" x14ac:dyDescent="0.75">
      <c r="A30" s="2"/>
      <c r="B30" s="413" t="s">
        <v>138</v>
      </c>
      <c r="C30" s="413"/>
      <c r="D30" s="413"/>
      <c r="E30" s="413"/>
      <c r="F30" s="413"/>
      <c r="G30" s="413"/>
      <c r="H30" s="413"/>
      <c r="I30" s="103"/>
      <c r="J30" s="2"/>
      <c r="K30" s="2"/>
      <c r="L30" s="5"/>
      <c r="M30" s="5"/>
      <c r="N30" s="5"/>
      <c r="O30" s="5"/>
      <c r="P30" s="5"/>
      <c r="Q30" s="5"/>
      <c r="R30" s="5"/>
      <c r="S30" s="5"/>
      <c r="T30" s="5"/>
      <c r="U30" s="5"/>
    </row>
    <row r="31" spans="1:21" x14ac:dyDescent="0.75">
      <c r="A31" s="2"/>
      <c r="B31" s="413" t="s">
        <v>92</v>
      </c>
      <c r="C31" s="413"/>
      <c r="D31" s="413"/>
      <c r="E31" s="413"/>
      <c r="F31" s="413"/>
      <c r="G31" s="413"/>
      <c r="H31" s="413"/>
      <c r="I31" s="103"/>
      <c r="J31" s="2"/>
      <c r="K31" s="2"/>
      <c r="L31" s="5"/>
      <c r="M31" s="5"/>
      <c r="N31" s="5"/>
      <c r="O31" s="5"/>
      <c r="P31" s="5"/>
      <c r="Q31" s="5"/>
      <c r="R31" s="5"/>
      <c r="S31" s="5"/>
      <c r="T31" s="5"/>
      <c r="U31" s="5"/>
    </row>
    <row r="32" spans="1:21" x14ac:dyDescent="0.75">
      <c r="A32" s="2"/>
      <c r="B32" s="413" t="s">
        <v>212</v>
      </c>
      <c r="C32" s="413"/>
      <c r="D32" s="413"/>
      <c r="E32" s="413"/>
      <c r="F32" s="413"/>
      <c r="G32" s="413"/>
      <c r="H32" s="413"/>
      <c r="I32" s="103"/>
      <c r="J32" s="2"/>
      <c r="K32" s="2"/>
      <c r="L32" s="5"/>
      <c r="M32" s="5"/>
      <c r="N32" s="5"/>
      <c r="O32" s="5"/>
      <c r="P32" s="5"/>
      <c r="Q32" s="5"/>
      <c r="R32" s="5"/>
      <c r="S32" s="5"/>
      <c r="T32" s="5"/>
      <c r="U32" s="5"/>
    </row>
    <row r="33" spans="1:21" x14ac:dyDescent="0.75">
      <c r="A33" s="2"/>
      <c r="B33" s="413" t="s">
        <v>829</v>
      </c>
      <c r="C33" s="413"/>
      <c r="D33" s="413"/>
      <c r="E33" s="413"/>
      <c r="F33" s="413"/>
      <c r="G33" s="413"/>
      <c r="H33" s="413"/>
      <c r="I33" s="103"/>
      <c r="J33" s="2"/>
      <c r="K33" s="2"/>
      <c r="L33" s="5"/>
      <c r="M33" s="5"/>
      <c r="N33" s="5"/>
      <c r="O33" s="5"/>
      <c r="P33" s="5"/>
      <c r="Q33" s="5"/>
      <c r="R33" s="5"/>
      <c r="S33" s="5"/>
      <c r="T33" s="5"/>
      <c r="U33" s="5"/>
    </row>
    <row r="34" spans="1:21" x14ac:dyDescent="0.75">
      <c r="A34" s="2"/>
      <c r="B34" s="154" t="s">
        <v>207</v>
      </c>
      <c r="C34" s="5"/>
      <c r="D34" s="5"/>
      <c r="E34" s="5"/>
      <c r="F34" s="2"/>
      <c r="G34" s="2"/>
      <c r="H34" s="5"/>
      <c r="I34" s="5"/>
      <c r="J34" s="2"/>
      <c r="K34" s="2"/>
      <c r="L34" s="5"/>
      <c r="M34" s="5"/>
      <c r="N34" s="5"/>
      <c r="O34" s="5"/>
      <c r="P34" s="5"/>
      <c r="Q34" s="5"/>
      <c r="R34" s="5"/>
      <c r="S34" s="5"/>
      <c r="T34" s="5"/>
      <c r="U34" s="5"/>
    </row>
    <row r="35" spans="1:21" x14ac:dyDescent="0.75">
      <c r="A35" s="2"/>
      <c r="B35" s="154" t="s">
        <v>90</v>
      </c>
      <c r="C35" s="5"/>
      <c r="D35" s="5"/>
      <c r="E35" s="5"/>
      <c r="F35" s="2"/>
      <c r="G35" s="2"/>
      <c r="H35" s="5"/>
      <c r="I35" s="5"/>
      <c r="J35" s="2"/>
      <c r="K35" s="2"/>
      <c r="L35" s="5"/>
      <c r="M35" s="5"/>
      <c r="N35" s="5"/>
      <c r="O35" s="5"/>
      <c r="P35" s="5"/>
      <c r="Q35" s="5"/>
      <c r="R35" s="5"/>
      <c r="S35" s="5"/>
      <c r="T35" s="5"/>
      <c r="U35" s="5"/>
    </row>
    <row r="36" spans="1:21" x14ac:dyDescent="0.75">
      <c r="A36" s="19"/>
      <c r="B36" s="154" t="s">
        <v>206</v>
      </c>
      <c r="C36" s="5"/>
      <c r="D36" s="5"/>
      <c r="E36" s="2"/>
      <c r="F36" s="2"/>
      <c r="G36" s="5"/>
      <c r="H36" s="2"/>
      <c r="I36" s="2"/>
      <c r="J36" s="5"/>
      <c r="K36" s="5"/>
      <c r="L36" s="5"/>
      <c r="M36" s="5"/>
      <c r="N36" s="5"/>
      <c r="O36" s="5"/>
      <c r="P36" s="5"/>
      <c r="Q36" s="5"/>
      <c r="R36" s="5"/>
      <c r="S36" s="5"/>
      <c r="T36" s="5"/>
      <c r="U36" s="5"/>
    </row>
    <row r="37" spans="1:21" x14ac:dyDescent="0.75">
      <c r="A37" s="19"/>
      <c r="B37" s="154" t="s">
        <v>208</v>
      </c>
      <c r="C37" s="5"/>
      <c r="D37" s="5"/>
      <c r="E37" s="2"/>
      <c r="F37" s="2"/>
      <c r="G37" s="5"/>
      <c r="H37" s="2"/>
      <c r="I37" s="2"/>
      <c r="J37" s="5"/>
      <c r="K37" s="5"/>
      <c r="L37" s="5"/>
      <c r="M37" s="5"/>
      <c r="N37" s="5"/>
      <c r="O37" s="5"/>
      <c r="P37" s="5"/>
      <c r="Q37" s="5"/>
      <c r="R37" s="5"/>
      <c r="S37" s="5"/>
      <c r="T37" s="5"/>
      <c r="U37" s="5"/>
    </row>
    <row r="38" spans="1:21" x14ac:dyDescent="0.75">
      <c r="A38" s="19"/>
      <c r="B38" s="154" t="s">
        <v>750</v>
      </c>
      <c r="C38" s="5"/>
      <c r="D38" s="5"/>
      <c r="E38" s="2"/>
      <c r="F38" s="2"/>
      <c r="G38" s="5"/>
      <c r="H38" s="2"/>
      <c r="I38" s="2"/>
      <c r="J38" s="5"/>
      <c r="K38" s="5"/>
      <c r="L38" s="5"/>
      <c r="M38" s="5"/>
      <c r="N38" s="5"/>
      <c r="O38" s="5"/>
      <c r="P38" s="5"/>
      <c r="Q38" s="5"/>
      <c r="R38" s="5"/>
      <c r="S38" s="5"/>
      <c r="T38" s="5"/>
      <c r="U38" s="5"/>
    </row>
    <row r="39" spans="1:21" x14ac:dyDescent="0.75">
      <c r="A39" s="19"/>
      <c r="B39" s="154" t="s">
        <v>751</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752</v>
      </c>
    </row>
    <row r="42" spans="1:21" x14ac:dyDescent="0.75">
      <c r="B42" s="154" t="s">
        <v>89</v>
      </c>
    </row>
    <row r="43" spans="1:21" x14ac:dyDescent="0.75">
      <c r="B43" s="432" t="s">
        <v>757</v>
      </c>
      <c r="C43" s="432"/>
      <c r="D43" s="432"/>
      <c r="E43" s="432"/>
      <c r="F43" s="432"/>
      <c r="G43" s="432"/>
      <c r="H43" s="432"/>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776</v>
      </c>
      <c r="C1" s="5"/>
      <c r="D1" s="5"/>
      <c r="E1" s="2"/>
      <c r="F1" s="2"/>
      <c r="G1" s="5"/>
      <c r="H1" s="5"/>
      <c r="I1" s="5"/>
      <c r="J1" s="5"/>
      <c r="K1" s="5"/>
      <c r="L1" s="5"/>
      <c r="M1" s="5"/>
      <c r="N1" s="5"/>
      <c r="O1" s="427" t="s">
        <v>74</v>
      </c>
      <c r="P1" s="428"/>
      <c r="Q1" s="433" t="str">
        <f>VLOOKUP(O1,VLookups!A43:C44,3,FALSE)</f>
        <v>Show the likelihood that the SPERT estimates will be EQUAL TO or GREATER THAN an uncertainty</v>
      </c>
      <c r="R1" s="433"/>
      <c r="S1" s="433"/>
      <c r="T1" s="433"/>
      <c r="U1" s="433"/>
      <c r="V1" s="433"/>
      <c r="W1" s="5"/>
    </row>
    <row r="2" spans="1:427" ht="15" customHeight="1" x14ac:dyDescent="0.75">
      <c r="B2" s="25"/>
      <c r="C2" s="25"/>
      <c r="D2" s="25"/>
      <c r="E2" s="286"/>
      <c r="F2" s="286"/>
      <c r="G2" s="25"/>
      <c r="H2" s="286"/>
      <c r="I2" s="286"/>
      <c r="J2" s="5"/>
      <c r="K2" s="5"/>
      <c r="L2" s="5"/>
      <c r="M2" s="5"/>
      <c r="N2" s="5"/>
      <c r="O2" s="437" t="s">
        <v>71</v>
      </c>
      <c r="P2" s="437" t="s">
        <v>72</v>
      </c>
      <c r="Q2" s="434" t="s">
        <v>53</v>
      </c>
      <c r="R2" s="435"/>
      <c r="S2" s="435"/>
      <c r="T2" s="435"/>
      <c r="U2" s="435"/>
      <c r="V2" s="436"/>
      <c r="W2" s="5"/>
      <c r="X2" s="167" t="s">
        <v>175</v>
      </c>
    </row>
    <row r="3" spans="1:427" x14ac:dyDescent="0.75">
      <c r="A3" s="3" t="s">
        <v>5</v>
      </c>
      <c r="B3" s="57" t="s">
        <v>41</v>
      </c>
      <c r="C3" s="57" t="s">
        <v>6</v>
      </c>
      <c r="D3" s="57" t="s">
        <v>42</v>
      </c>
      <c r="E3" s="57"/>
      <c r="F3" s="57"/>
      <c r="G3" s="57" t="s">
        <v>67</v>
      </c>
      <c r="H3" s="57" t="s">
        <v>9</v>
      </c>
      <c r="I3" s="57" t="s">
        <v>169</v>
      </c>
      <c r="J3" s="57" t="s">
        <v>765</v>
      </c>
      <c r="K3" s="57" t="s">
        <v>65</v>
      </c>
      <c r="L3" s="57" t="s">
        <v>83</v>
      </c>
      <c r="M3" s="57" t="s">
        <v>769</v>
      </c>
      <c r="N3" s="290" t="s">
        <v>770</v>
      </c>
      <c r="O3" s="438"/>
      <c r="P3" s="438"/>
      <c r="Q3" s="100">
        <v>0.1</v>
      </c>
      <c r="R3" s="53">
        <v>0.9</v>
      </c>
      <c r="S3" s="53">
        <v>0.85</v>
      </c>
      <c r="T3" s="53">
        <v>0.8</v>
      </c>
      <c r="U3" s="53">
        <v>0.75</v>
      </c>
      <c r="V3" s="53">
        <v>0.7</v>
      </c>
      <c r="W3" s="5"/>
      <c r="X3" s="167" t="s">
        <v>887</v>
      </c>
      <c r="HR3" s="167" t="s">
        <v>170</v>
      </c>
      <c r="PK3" s="170" t="s">
        <v>888</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0.61626363672013484</v>
      </c>
      <c r="N4" s="289">
        <f ca="1">IF(K4="","",_xlfn.NORM.INV(M4,G4,K4))</f>
        <v>127.09637485725831</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IF(AND(B4&gt;0,C4&gt;0,D4&gt;0),ABS(B4-D4)/(D39*200),"")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7" t="s">
        <v>77</v>
      </c>
      <c r="C7" s="418"/>
      <c r="D7" s="419"/>
      <c r="E7" s="5"/>
      <c r="F7" s="5"/>
      <c r="G7" s="5"/>
      <c r="H7" s="5"/>
      <c r="I7" s="5"/>
      <c r="J7" s="33" t="s">
        <v>86</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939</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40" t="str">
        <f>VLOOKUP(O1,VLookups!A43:L44,12,FALSE)</f>
        <v>Show the percentage of simulated trials that were LESS THAN or EQUAL TO the SPERT estimates above</v>
      </c>
      <c r="R9" s="440"/>
      <c r="S9" s="440"/>
      <c r="T9" s="440"/>
      <c r="U9" s="440"/>
      <c r="V9" s="440"/>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48" t="s">
        <v>780</v>
      </c>
      <c r="C10" s="449"/>
      <c r="D10" s="450"/>
      <c r="F10" s="2"/>
      <c r="G10" s="5"/>
      <c r="H10" s="5"/>
      <c r="I10" s="5"/>
      <c r="J10" s="5"/>
      <c r="K10" s="5"/>
      <c r="L10" s="5"/>
      <c r="M10" s="5"/>
      <c r="N10" s="5"/>
      <c r="O10" s="5"/>
      <c r="Q10" s="441" t="s">
        <v>784</v>
      </c>
      <c r="R10" s="442"/>
      <c r="S10" s="442"/>
      <c r="T10" s="442"/>
      <c r="U10" s="442"/>
      <c r="V10" s="443"/>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0.10199999999999999</v>
      </c>
      <c r="R11" s="293">
        <f>IF(VLOOKUP($O$1,VLookups!$A$43:$C$44,2,FALSE),COUNTIF($C$64:$C$10063,"&gt;"&amp;R4)/10000,COUNTIF($C$64:$C$10063,"&lt;"&amp;R4)/10000)</f>
        <v>0.89610000000000001</v>
      </c>
      <c r="S11" s="293">
        <f>IF(VLOOKUP($O$1,VLookups!$A$43:$C$44,2,FALSE),COUNTIF($C$64:$C$10063,"&gt;"&amp;S4)/10000,COUNTIF($C$64:$C$10063,"&lt;"&amp;S4)/10000)</f>
        <v>0.84930000000000005</v>
      </c>
      <c r="T11" s="293">
        <f>IF(VLOOKUP($O$1,VLookups!$A$43:$C$44,2,FALSE),COUNTIF($C$64:$C$10063,"&gt;"&amp;T4)/10000,COUNTIF($C$64:$C$10063,"&lt;"&amp;T4)/10000)</f>
        <v>0.79620000000000002</v>
      </c>
      <c r="U11" s="293">
        <f>IF(VLOOKUP($O$1,VLookups!$A$43:$C$44,2,FALSE),COUNTIF($C$64:$C$10063,"&gt;"&amp;U4)/10000,COUNTIF($C$64:$C$10063,"&lt;"&amp;U4)/10000)</f>
        <v>0.74370000000000003</v>
      </c>
      <c r="V11" s="293">
        <f>IF(VLOOKUP($O$1,VLookups!$A$43:$C$44,2,FALSE),COUNTIF($C$64:$C$10063,"&gt;"&amp;V4)/10000,COUNTIF($C$64:$C$10063,"&lt;"&amp;V4)/10000)</f>
        <v>0.69169999999999998</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71</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0.89190000000000003</v>
      </c>
      <c r="F13" s="2"/>
      <c r="G13" s="5"/>
      <c r="H13" s="5"/>
      <c r="I13" s="5"/>
      <c r="J13" s="5"/>
      <c r="K13" s="5"/>
      <c r="L13" s="5"/>
      <c r="M13" s="5"/>
      <c r="U13" s="5"/>
      <c r="V13" s="5"/>
      <c r="W13" s="5"/>
    </row>
    <row r="14" spans="1:427" ht="15" customHeight="1" x14ac:dyDescent="0.75">
      <c r="A14" s="302"/>
      <c r="B14" s="302"/>
      <c r="C14" s="364" t="s">
        <v>843</v>
      </c>
      <c r="F14" s="45"/>
      <c r="G14" s="5"/>
      <c r="H14" s="5"/>
      <c r="I14" s="5"/>
      <c r="J14" s="5"/>
      <c r="K14" s="5"/>
      <c r="L14" s="5"/>
      <c r="M14" s="5"/>
      <c r="Q14" s="306"/>
      <c r="U14" s="5"/>
      <c r="V14" s="5"/>
      <c r="W14" s="5"/>
    </row>
    <row r="15" spans="1:427" ht="15" customHeight="1" x14ac:dyDescent="0.75">
      <c r="A15" s="302"/>
      <c r="B15" s="302"/>
      <c r="C15" s="303" t="s">
        <v>32</v>
      </c>
      <c r="D15" s="297">
        <v>89</v>
      </c>
      <c r="F15" s="45"/>
      <c r="G15" s="5"/>
      <c r="H15" s="5"/>
      <c r="I15" s="5"/>
      <c r="J15" s="5"/>
      <c r="K15" s="5"/>
      <c r="L15" s="5"/>
      <c r="M15" s="5"/>
      <c r="Q15" s="445" t="s">
        <v>842</v>
      </c>
      <c r="R15" s="446"/>
      <c r="S15" s="446"/>
      <c r="T15" s="447"/>
      <c r="U15" s="5"/>
      <c r="V15" s="5"/>
      <c r="W15" s="5"/>
    </row>
    <row r="16" spans="1:427" ht="15" customHeight="1" x14ac:dyDescent="0.75">
      <c r="A16" s="302"/>
      <c r="B16" s="302"/>
      <c r="C16" s="303" t="s">
        <v>33</v>
      </c>
      <c r="D16" s="297">
        <v>151</v>
      </c>
      <c r="F16" s="45"/>
      <c r="G16" s="5"/>
      <c r="H16" s="5"/>
      <c r="I16" s="5"/>
      <c r="J16" s="5"/>
      <c r="K16" s="5"/>
      <c r="L16" s="5"/>
      <c r="M16" s="5"/>
      <c r="Q16" s="363">
        <v>0.01</v>
      </c>
      <c r="R16" s="365">
        <f>IF(ISERROR(_xlfn.PERCENTILE.EXC($C$64:$C$10063,Q16)),"",_xlfn.PERCENTILE.EXC($C$66:$C$10065,Q16))</f>
        <v>64.289196140813658</v>
      </c>
      <c r="S16" s="363">
        <v>0.5</v>
      </c>
      <c r="T16" s="365">
        <f>IF(ISERROR(_xlfn.PERCENTILE.EXC($C$64:$C$10063,S16)),"",_xlfn.PERCENTILE.EXC($C$64:$C$10063,S16))</f>
        <v>120.22540091852446</v>
      </c>
      <c r="U16" s="5"/>
      <c r="V16" s="5"/>
      <c r="W16" s="5"/>
    </row>
    <row r="17" spans="1:23" ht="15" customHeight="1" x14ac:dyDescent="0.75">
      <c r="A17" s="302"/>
      <c r="B17" s="302"/>
      <c r="C17" s="303" t="s">
        <v>81</v>
      </c>
      <c r="D17" s="301">
        <f>1-(COUNTIF($C$64:$C$10063,"&lt;"&amp;D15)/10000)-(COUNTIF($C$64:$C$10063,"&gt;"&amp;D16)/10000)</f>
        <v>0.7974</v>
      </c>
      <c r="F17" s="45"/>
      <c r="G17" s="5"/>
      <c r="H17" s="5"/>
      <c r="I17" s="5"/>
      <c r="J17" s="5"/>
      <c r="K17" s="5"/>
      <c r="L17" s="5"/>
      <c r="M17" s="5"/>
      <c r="Q17" s="363">
        <v>0.05</v>
      </c>
      <c r="R17" s="365">
        <f t="shared" ref="R17:R26" si="26">IF(ISERROR(_xlfn.PERCENTILE.EXC($C$64:$C$10063,Q17)),"",_xlfn.PERCENTILE.EXC($C$66:$C$10065,Q17))</f>
        <v>80.862510942755847</v>
      </c>
      <c r="S17" s="363">
        <v>0.55000000000000004</v>
      </c>
      <c r="T17" s="365">
        <f t="shared" ref="T17:T26" si="27">IF(ISERROR(_xlfn.PERCENTILE.EXC($C$64:$C$10063,S17)),"",_xlfn.PERCENTILE.EXC($C$64:$C$10063,S17))</f>
        <v>123.36460857795112</v>
      </c>
      <c r="U17" s="5"/>
      <c r="V17" s="5"/>
      <c r="W17" s="5"/>
    </row>
    <row r="18" spans="1:23" ht="15" customHeight="1" x14ac:dyDescent="0.75">
      <c r="A18" s="302"/>
      <c r="B18" s="302"/>
      <c r="C18" s="303" t="s">
        <v>230</v>
      </c>
      <c r="D18" s="301">
        <f>COUNTIF($C$64:$C$10063,"&lt;"&amp;D15)/10000</f>
        <v>0.1002</v>
      </c>
      <c r="F18" s="45"/>
      <c r="G18" s="5"/>
      <c r="H18" s="5"/>
      <c r="I18" s="5"/>
      <c r="J18" s="5"/>
      <c r="K18" s="5"/>
      <c r="L18" s="5"/>
      <c r="M18" s="5"/>
      <c r="Q18" s="363">
        <v>0.1</v>
      </c>
      <c r="R18" s="365">
        <f t="shared" si="26"/>
        <v>88.987210226458956</v>
      </c>
      <c r="S18" s="363">
        <v>0.6</v>
      </c>
      <c r="T18" s="365">
        <f t="shared" si="27"/>
        <v>126.50409898823936</v>
      </c>
      <c r="U18" s="5"/>
      <c r="V18" s="5"/>
      <c r="W18" s="5"/>
    </row>
    <row r="19" spans="1:23" ht="15" customHeight="1" x14ac:dyDescent="0.75">
      <c r="A19" s="5"/>
      <c r="B19" s="33"/>
      <c r="C19" s="303" t="s">
        <v>231</v>
      </c>
      <c r="D19" s="301">
        <f>COUNTIF($C$64:$C$10063,"&gt;"&amp;D16)/10000</f>
        <v>0.1024</v>
      </c>
      <c r="G19" s="5"/>
      <c r="H19" s="5"/>
      <c r="I19" s="5"/>
      <c r="J19" s="5"/>
      <c r="K19" s="5"/>
      <c r="L19" s="5"/>
      <c r="M19" s="5"/>
      <c r="Q19" s="363">
        <v>0.15</v>
      </c>
      <c r="R19" s="365">
        <f t="shared" si="26"/>
        <v>94.753408159921634</v>
      </c>
      <c r="S19" s="363">
        <v>0.65</v>
      </c>
      <c r="T19" s="365">
        <f t="shared" si="27"/>
        <v>129.70383812095201</v>
      </c>
      <c r="U19" s="5"/>
      <c r="V19" s="5"/>
      <c r="W19" s="5"/>
    </row>
    <row r="20" spans="1:23" ht="15" customHeight="1" x14ac:dyDescent="0.75">
      <c r="A20" s="5"/>
      <c r="B20" s="33"/>
      <c r="C20" s="303"/>
      <c r="D20" s="33"/>
      <c r="G20" s="5"/>
      <c r="H20" s="5"/>
      <c r="I20" s="5"/>
      <c r="J20" s="5"/>
      <c r="K20" s="5"/>
      <c r="L20" s="5"/>
      <c r="M20" s="5"/>
      <c r="Q20" s="363">
        <v>0.2</v>
      </c>
      <c r="R20" s="365">
        <f t="shared" si="26"/>
        <v>99.981738907030689</v>
      </c>
      <c r="S20" s="363">
        <v>0.7</v>
      </c>
      <c r="T20" s="365">
        <f t="shared" si="27"/>
        <v>133.08397385258749</v>
      </c>
      <c r="U20" s="5"/>
      <c r="V20" s="5"/>
      <c r="W20" s="5"/>
    </row>
    <row r="21" spans="1:23" ht="15" customHeight="1" x14ac:dyDescent="0.75">
      <c r="A21" s="5"/>
      <c r="B21" s="33"/>
      <c r="C21" s="303" t="s">
        <v>41</v>
      </c>
      <c r="D21" s="366">
        <f>MIN($C$64:$C$10063)</f>
        <v>20.859114006528529</v>
      </c>
      <c r="E21" s="2"/>
      <c r="F21" s="2"/>
      <c r="G21" s="5"/>
      <c r="H21" s="5"/>
      <c r="I21" s="5"/>
      <c r="J21" s="5"/>
      <c r="K21" s="5"/>
      <c r="L21" s="5"/>
      <c r="M21" s="5"/>
      <c r="N21" s="5"/>
      <c r="O21" s="5"/>
      <c r="P21" s="5"/>
      <c r="Q21" s="363">
        <v>0.25</v>
      </c>
      <c r="R21" s="365">
        <f t="shared" si="26"/>
        <v>104.14241232647632</v>
      </c>
      <c r="S21" s="363">
        <v>0.75</v>
      </c>
      <c r="T21" s="365">
        <f t="shared" si="27"/>
        <v>136.65482602349454</v>
      </c>
      <c r="U21" s="5"/>
      <c r="V21" s="5"/>
      <c r="W21" s="5"/>
    </row>
    <row r="22" spans="1:23" ht="15" customHeight="1" x14ac:dyDescent="0.75">
      <c r="A22" s="5"/>
      <c r="B22" s="5"/>
      <c r="C22" s="303" t="s">
        <v>42</v>
      </c>
      <c r="D22" s="366">
        <f>MAX($C$64:$C$10063)</f>
        <v>211.7511102564664</v>
      </c>
      <c r="E22" s="2"/>
      <c r="F22" s="2"/>
      <c r="G22" s="5"/>
      <c r="H22" s="5"/>
      <c r="I22" s="5"/>
      <c r="J22" s="5"/>
      <c r="K22" s="5"/>
      <c r="L22" s="5"/>
      <c r="M22" s="5"/>
      <c r="N22" s="5"/>
      <c r="O22" s="5"/>
      <c r="P22" s="5"/>
      <c r="Q22" s="363">
        <v>0.3</v>
      </c>
      <c r="R22" s="365">
        <f t="shared" si="26"/>
        <v>107.63483551649517</v>
      </c>
      <c r="S22" s="363">
        <v>0.8</v>
      </c>
      <c r="T22" s="365">
        <f t="shared" si="27"/>
        <v>140.53712008221302</v>
      </c>
      <c r="U22" s="5"/>
      <c r="V22" s="5"/>
      <c r="W22" s="5"/>
    </row>
    <row r="23" spans="1:23" ht="15" customHeight="1" x14ac:dyDescent="0.75">
      <c r="A23" s="5"/>
      <c r="B23" s="5"/>
      <c r="C23" s="303" t="s">
        <v>779</v>
      </c>
      <c r="D23" s="360">
        <f>IF(ISERR(AVERAGE($C$64:$C$10063)),"",AVERAGE($C$64:$C$10063))</f>
        <v>120.18883386343846</v>
      </c>
      <c r="E23" s="2"/>
      <c r="F23" s="2"/>
      <c r="G23" s="5"/>
      <c r="H23" s="5"/>
      <c r="I23" s="5"/>
      <c r="J23" s="5"/>
      <c r="K23" s="5"/>
      <c r="L23" s="5"/>
      <c r="M23" s="5"/>
      <c r="N23" s="5"/>
      <c r="O23" s="5"/>
      <c r="P23" s="5"/>
      <c r="Q23" s="363">
        <v>0.35</v>
      </c>
      <c r="R23" s="365">
        <f t="shared" si="26"/>
        <v>110.90066861000443</v>
      </c>
      <c r="S23" s="363">
        <v>0.85</v>
      </c>
      <c r="T23" s="365">
        <f t="shared" si="27"/>
        <v>144.9314090184586</v>
      </c>
      <c r="U23" s="5"/>
      <c r="V23" s="5"/>
      <c r="W23" s="5"/>
    </row>
    <row r="24" spans="1:23" ht="15" customHeight="1" x14ac:dyDescent="0.75">
      <c r="A24" s="5"/>
      <c r="B24" s="5"/>
      <c r="C24" s="303" t="s">
        <v>840</v>
      </c>
      <c r="D24" s="360">
        <f>IF(ISERR(MEDIAN($C$64:$C$10063)),"",MEDIAN($C$64:$C$10063))</f>
        <v>120.22540091852446</v>
      </c>
      <c r="E24" s="2"/>
      <c r="F24" s="2"/>
      <c r="G24" s="5"/>
      <c r="H24" s="5"/>
      <c r="I24" s="5"/>
      <c r="J24" s="5"/>
      <c r="K24" s="5"/>
      <c r="L24" s="5"/>
      <c r="M24" s="5"/>
      <c r="N24" s="5"/>
      <c r="O24" s="5"/>
      <c r="P24" s="5"/>
      <c r="Q24" s="363">
        <v>0.4</v>
      </c>
      <c r="R24" s="365">
        <f t="shared" si="26"/>
        <v>113.98800153436541</v>
      </c>
      <c r="S24" s="363">
        <v>0.9</v>
      </c>
      <c r="T24" s="365">
        <f t="shared" si="27"/>
        <v>151.18454525207952</v>
      </c>
      <c r="U24" s="5"/>
      <c r="V24" s="5"/>
      <c r="W24" s="5"/>
    </row>
    <row r="25" spans="1:23" x14ac:dyDescent="0.75">
      <c r="A25" s="5"/>
      <c r="B25" s="5"/>
      <c r="C25" s="303" t="s">
        <v>838</v>
      </c>
      <c r="D25" s="361" cm="1">
        <f t="array" ref="D25">IF(ISERR(_xlfn.MODE.SNGL(ROUND($C$64:$C$10063,0))),"",_xlfn.MODE.SNGL(ROUND($C$64:$C$10063,0)))</f>
        <v>119</v>
      </c>
      <c r="E25" s="2"/>
      <c r="F25" s="2"/>
      <c r="G25" s="5"/>
      <c r="H25" s="5"/>
      <c r="I25" s="5"/>
      <c r="J25" s="5"/>
      <c r="K25" s="5"/>
      <c r="L25" s="5"/>
      <c r="M25" s="5"/>
      <c r="N25" s="5"/>
      <c r="O25" s="5"/>
      <c r="P25" s="5"/>
      <c r="Q25" s="363">
        <v>0.45</v>
      </c>
      <c r="R25" s="365">
        <f t="shared" si="26"/>
        <v>117.22021652055776</v>
      </c>
      <c r="S25" s="363">
        <v>0.95</v>
      </c>
      <c r="T25" s="365">
        <f t="shared" si="27"/>
        <v>159.54306516473062</v>
      </c>
      <c r="U25" s="5"/>
      <c r="V25" s="5"/>
      <c r="W25" s="5"/>
    </row>
    <row r="26" spans="1:23" ht="15" customHeight="1" x14ac:dyDescent="0.75">
      <c r="A26" s="5"/>
      <c r="B26" s="5"/>
      <c r="C26" s="303" t="s">
        <v>839</v>
      </c>
      <c r="D26" s="360">
        <f>IF(ISERR(_xlfn.STDEV.P($C$64:$C$10063)),"",_xlfn.STDEV.P($C$64:$C$10063))</f>
        <v>24.08636971573576</v>
      </c>
      <c r="E26" s="2"/>
      <c r="F26" s="2"/>
      <c r="G26" s="5"/>
      <c r="H26" s="5"/>
      <c r="I26" s="5"/>
      <c r="J26" s="5"/>
      <c r="K26" s="5"/>
      <c r="L26" s="5"/>
      <c r="M26" s="5"/>
      <c r="N26" s="5"/>
      <c r="O26" s="5"/>
      <c r="P26" s="5"/>
      <c r="Q26" s="363">
        <v>0.5</v>
      </c>
      <c r="R26" s="365">
        <f t="shared" si="26"/>
        <v>120.22540091852446</v>
      </c>
      <c r="S26" s="363">
        <v>0.99</v>
      </c>
      <c r="T26" s="365">
        <f t="shared" si="27"/>
        <v>176.35873104943826</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781</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782</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80</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81</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230</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231</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7" t="s">
        <v>858</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1">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5.0.1a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3" t="s">
        <v>137</v>
      </c>
      <c r="C45" s="413"/>
      <c r="D45" s="413"/>
      <c r="E45" s="413"/>
      <c r="F45" s="413"/>
      <c r="G45" s="413"/>
      <c r="H45" s="413"/>
      <c r="I45" s="285"/>
      <c r="J45" s="2"/>
      <c r="K45" s="2"/>
      <c r="L45" s="5"/>
      <c r="M45" s="5"/>
      <c r="N45" s="5"/>
      <c r="O45" s="5"/>
      <c r="P45" s="5"/>
      <c r="Q45" s="5"/>
      <c r="R45" s="5"/>
      <c r="S45" s="5"/>
      <c r="T45" s="5"/>
      <c r="U45" s="5"/>
      <c r="V45" s="5"/>
      <c r="W45" s="5"/>
    </row>
    <row r="46" spans="1:23" x14ac:dyDescent="0.75">
      <c r="A46" s="2"/>
      <c r="B46" s="444" t="s">
        <v>912</v>
      </c>
      <c r="C46" s="444"/>
      <c r="D46" s="444"/>
      <c r="E46" s="444"/>
      <c r="F46" s="444"/>
      <c r="G46" s="444"/>
      <c r="H46" s="444"/>
      <c r="I46" s="285"/>
      <c r="J46" s="2"/>
      <c r="K46" s="2"/>
      <c r="L46" s="5"/>
      <c r="M46" s="5"/>
      <c r="N46" s="5"/>
      <c r="O46" s="5"/>
      <c r="P46" s="5"/>
      <c r="Q46" s="5"/>
      <c r="R46" s="5"/>
      <c r="S46" s="5"/>
      <c r="T46" s="5"/>
      <c r="U46" s="5"/>
      <c r="V46" s="5"/>
      <c r="W46" s="5"/>
    </row>
    <row r="47" spans="1:23" x14ac:dyDescent="0.75">
      <c r="A47" s="2"/>
      <c r="B47" s="413" t="s">
        <v>92</v>
      </c>
      <c r="C47" s="413"/>
      <c r="D47" s="413"/>
      <c r="E47" s="413"/>
      <c r="F47" s="413"/>
      <c r="G47" s="413"/>
      <c r="H47" s="413"/>
      <c r="I47" s="285"/>
      <c r="J47" s="2"/>
      <c r="K47" s="2"/>
      <c r="L47" s="5"/>
      <c r="M47" s="5"/>
      <c r="N47" s="5"/>
      <c r="O47" s="5"/>
      <c r="P47" s="5"/>
      <c r="Q47" s="5"/>
      <c r="R47" s="5"/>
      <c r="S47" s="5"/>
      <c r="T47" s="5"/>
      <c r="U47" s="5"/>
      <c r="V47" s="5"/>
      <c r="W47" s="5"/>
    </row>
    <row r="48" spans="1:23" x14ac:dyDescent="0.75">
      <c r="A48" s="2"/>
      <c r="B48" s="413" t="s">
        <v>212</v>
      </c>
      <c r="C48" s="413"/>
      <c r="D48" s="413"/>
      <c r="E48" s="413"/>
      <c r="F48" s="413"/>
      <c r="G48" s="413"/>
      <c r="H48" s="413"/>
      <c r="I48" s="285"/>
      <c r="J48" s="2"/>
      <c r="K48" s="2"/>
      <c r="L48" s="5"/>
      <c r="M48" s="5"/>
      <c r="N48" s="5"/>
      <c r="O48" s="5"/>
      <c r="P48" s="5"/>
      <c r="Q48" s="5"/>
      <c r="R48" s="5"/>
      <c r="S48" s="5"/>
      <c r="T48" s="5"/>
      <c r="U48" s="5"/>
      <c r="V48" s="5"/>
      <c r="W48" s="5"/>
    </row>
    <row r="49" spans="1:23" x14ac:dyDescent="0.75">
      <c r="A49" s="2"/>
      <c r="B49" s="413" t="s">
        <v>829</v>
      </c>
      <c r="C49" s="413"/>
      <c r="D49" s="413"/>
      <c r="E49" s="413"/>
      <c r="F49" s="413"/>
      <c r="G49" s="413"/>
      <c r="H49" s="413"/>
      <c r="I49" s="285"/>
      <c r="J49" s="2"/>
      <c r="K49" s="2"/>
      <c r="L49" s="5"/>
      <c r="M49" s="5"/>
      <c r="N49" s="5"/>
      <c r="O49" s="5"/>
      <c r="P49" s="5"/>
      <c r="Q49" s="5"/>
      <c r="R49" s="5"/>
      <c r="S49" s="5"/>
      <c r="T49" s="5"/>
      <c r="U49" s="5"/>
      <c r="V49" s="5"/>
      <c r="W49" s="5"/>
    </row>
    <row r="50" spans="1:23" x14ac:dyDescent="0.75">
      <c r="A50" s="2"/>
      <c r="B50" s="154" t="s">
        <v>207</v>
      </c>
      <c r="C50" s="5"/>
      <c r="D50" s="5"/>
      <c r="E50" s="5"/>
      <c r="F50" s="2"/>
      <c r="G50" s="2"/>
      <c r="H50" s="5"/>
      <c r="I50" s="5"/>
      <c r="J50" s="2"/>
      <c r="K50" s="2"/>
      <c r="L50" s="5"/>
      <c r="M50" s="5"/>
      <c r="N50" s="5"/>
      <c r="O50" s="5"/>
      <c r="P50" s="5"/>
      <c r="Q50" s="5"/>
      <c r="R50" s="5"/>
      <c r="S50" s="5"/>
      <c r="T50" s="5"/>
      <c r="U50" s="5"/>
      <c r="V50" s="5"/>
      <c r="W50" s="5"/>
    </row>
    <row r="51" spans="1:23" x14ac:dyDescent="0.75">
      <c r="A51" s="2"/>
      <c r="B51" s="154" t="s">
        <v>90</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206</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208</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750</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751</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752</v>
      </c>
    </row>
    <row r="58" spans="1:23" x14ac:dyDescent="0.75">
      <c r="B58" s="154" t="s">
        <v>89</v>
      </c>
    </row>
    <row r="59" spans="1:23" x14ac:dyDescent="0.75">
      <c r="B59" s="432" t="s">
        <v>757</v>
      </c>
      <c r="C59" s="432"/>
      <c r="D59" s="432"/>
      <c r="E59" s="432"/>
      <c r="F59" s="432"/>
      <c r="G59" s="432"/>
      <c r="H59" s="432"/>
    </row>
    <row r="61" spans="1:23" x14ac:dyDescent="0.75">
      <c r="B61" s="451" t="s">
        <v>783</v>
      </c>
      <c r="C61" s="451"/>
    </row>
    <row r="62" spans="1:23" x14ac:dyDescent="0.75">
      <c r="B62" s="291" t="s">
        <v>767</v>
      </c>
      <c r="C62" s="291" t="s">
        <v>768</v>
      </c>
    </row>
    <row r="63" spans="1:23" x14ac:dyDescent="0.75">
      <c r="B63" s="287"/>
      <c r="C63" s="292">
        <f ca="1">$N$4</f>
        <v>127.09637485725831</v>
      </c>
    </row>
    <row r="64" spans="1:23" x14ac:dyDescent="0.75">
      <c r="B64" s="249">
        <v>1</v>
      </c>
      <c r="C64" s="248">
        <f t="dataTable" ref="C64:C10063" dt2D="0" dtr="0" r1="M3" ca="1"/>
        <v>113.55661914047337</v>
      </c>
    </row>
    <row r="65" spans="2:9" x14ac:dyDescent="0.75">
      <c r="B65" s="249">
        <v>2</v>
      </c>
      <c r="C65" s="248">
        <v>148.28667423683859</v>
      </c>
    </row>
    <row r="66" spans="2:9" x14ac:dyDescent="0.75">
      <c r="B66" s="249">
        <v>3</v>
      </c>
      <c r="C66" s="248">
        <v>79.555596548067697</v>
      </c>
    </row>
    <row r="67" spans="2:9" x14ac:dyDescent="0.75">
      <c r="B67" s="249">
        <v>4</v>
      </c>
      <c r="C67" s="248">
        <v>153.80970685068885</v>
      </c>
    </row>
    <row r="68" spans="2:9" x14ac:dyDescent="0.75">
      <c r="B68" s="249">
        <v>5</v>
      </c>
      <c r="C68" s="248">
        <v>115.96428462172439</v>
      </c>
      <c r="H68"/>
      <c r="I68"/>
    </row>
    <row r="69" spans="2:9" x14ac:dyDescent="0.75">
      <c r="B69" s="249">
        <v>6</v>
      </c>
      <c r="C69" s="248">
        <v>145.61610116856605</v>
      </c>
      <c r="H69"/>
      <c r="I69"/>
    </row>
    <row r="70" spans="2:9" x14ac:dyDescent="0.75">
      <c r="B70" s="249">
        <v>7</v>
      </c>
      <c r="C70" s="248">
        <v>91.005228990741116</v>
      </c>
      <c r="H70"/>
      <c r="I70"/>
    </row>
    <row r="71" spans="2:9" x14ac:dyDescent="0.75">
      <c r="B71" s="249">
        <v>8</v>
      </c>
      <c r="C71" s="248">
        <v>125.48399730664548</v>
      </c>
      <c r="H71"/>
      <c r="I71"/>
    </row>
    <row r="72" spans="2:9" x14ac:dyDescent="0.75">
      <c r="B72" s="249">
        <v>9</v>
      </c>
      <c r="C72" s="248">
        <v>143.68749750833604</v>
      </c>
      <c r="H72"/>
      <c r="I72"/>
    </row>
    <row r="73" spans="2:9" x14ac:dyDescent="0.75">
      <c r="B73" s="249">
        <v>10</v>
      </c>
      <c r="C73" s="248">
        <v>103.95449982093243</v>
      </c>
      <c r="H73"/>
      <c r="I73"/>
    </row>
    <row r="74" spans="2:9" x14ac:dyDescent="0.75">
      <c r="B74" s="249">
        <v>11</v>
      </c>
      <c r="C74" s="248">
        <v>107.24051381052358</v>
      </c>
      <c r="H74"/>
      <c r="I74"/>
    </row>
    <row r="75" spans="2:9" x14ac:dyDescent="0.75">
      <c r="B75" s="249">
        <v>12</v>
      </c>
      <c r="C75" s="248">
        <v>153.53360557279717</v>
      </c>
      <c r="H75"/>
      <c r="I75"/>
    </row>
    <row r="76" spans="2:9" x14ac:dyDescent="0.75">
      <c r="B76" s="249">
        <v>13</v>
      </c>
      <c r="C76" s="248">
        <v>102.81174680484511</v>
      </c>
      <c r="H76"/>
      <c r="I76"/>
    </row>
    <row r="77" spans="2:9" x14ac:dyDescent="0.75">
      <c r="B77" s="249">
        <v>14</v>
      </c>
      <c r="C77" s="248">
        <v>109.86247294024432</v>
      </c>
      <c r="H77"/>
      <c r="I77"/>
    </row>
    <row r="78" spans="2:9" x14ac:dyDescent="0.75">
      <c r="B78" s="249">
        <v>15</v>
      </c>
      <c r="C78" s="248">
        <v>103.68175335634558</v>
      </c>
      <c r="H78"/>
      <c r="I78"/>
    </row>
    <row r="79" spans="2:9" x14ac:dyDescent="0.75">
      <c r="B79" s="249">
        <v>16</v>
      </c>
      <c r="C79" s="248">
        <v>144.02211358914226</v>
      </c>
      <c r="H79"/>
      <c r="I79"/>
    </row>
    <row r="80" spans="2:9" x14ac:dyDescent="0.75">
      <c r="B80" s="249">
        <v>17</v>
      </c>
      <c r="C80" s="248">
        <v>126.85188136618653</v>
      </c>
      <c r="H80"/>
      <c r="I80"/>
    </row>
    <row r="81" spans="2:9" x14ac:dyDescent="0.75">
      <c r="B81" s="249">
        <v>18</v>
      </c>
      <c r="C81" s="248">
        <v>146.82383084354535</v>
      </c>
      <c r="H81"/>
      <c r="I81"/>
    </row>
    <row r="82" spans="2:9" x14ac:dyDescent="0.75">
      <c r="B82" s="249">
        <v>19</v>
      </c>
      <c r="C82" s="248">
        <v>121.11630459856775</v>
      </c>
      <c r="H82"/>
      <c r="I82"/>
    </row>
    <row r="83" spans="2:9" x14ac:dyDescent="0.75">
      <c r="B83" s="249">
        <v>20</v>
      </c>
      <c r="C83" s="248">
        <v>115.389885936856</v>
      </c>
      <c r="H83"/>
      <c r="I83"/>
    </row>
    <row r="84" spans="2:9" x14ac:dyDescent="0.75">
      <c r="B84" s="249">
        <v>21</v>
      </c>
      <c r="C84" s="248">
        <v>139.37579717935151</v>
      </c>
      <c r="H84"/>
      <c r="I84"/>
    </row>
    <row r="85" spans="2:9" x14ac:dyDescent="0.75">
      <c r="B85" s="249">
        <v>22</v>
      </c>
      <c r="C85" s="248">
        <v>158.97156183513093</v>
      </c>
      <c r="H85"/>
      <c r="I85"/>
    </row>
    <row r="86" spans="2:9" x14ac:dyDescent="0.75">
      <c r="B86" s="249">
        <v>23</v>
      </c>
      <c r="C86" s="248">
        <v>114.33645986742843</v>
      </c>
      <c r="H86"/>
      <c r="I86"/>
    </row>
    <row r="87" spans="2:9" x14ac:dyDescent="0.75">
      <c r="B87" s="249">
        <v>24</v>
      </c>
      <c r="C87" s="248">
        <v>139.92315215024993</v>
      </c>
      <c r="H87"/>
      <c r="I87"/>
    </row>
    <row r="88" spans="2:9" x14ac:dyDescent="0.75">
      <c r="B88" s="249">
        <v>25</v>
      </c>
      <c r="C88" s="248">
        <v>116.69249715352758</v>
      </c>
      <c r="H88"/>
      <c r="I88"/>
    </row>
    <row r="89" spans="2:9" x14ac:dyDescent="0.75">
      <c r="B89" s="249">
        <v>26</v>
      </c>
      <c r="C89" s="248">
        <v>152.54916931572538</v>
      </c>
      <c r="H89"/>
      <c r="I89"/>
    </row>
    <row r="90" spans="2:9" x14ac:dyDescent="0.75">
      <c r="B90" s="249">
        <v>27</v>
      </c>
      <c r="C90" s="248">
        <v>145.82009597054116</v>
      </c>
      <c r="H90"/>
      <c r="I90"/>
    </row>
    <row r="91" spans="2:9" x14ac:dyDescent="0.75">
      <c r="B91" s="249">
        <v>28</v>
      </c>
      <c r="C91" s="248">
        <v>157.56890439979276</v>
      </c>
      <c r="H91"/>
      <c r="I91"/>
    </row>
    <row r="92" spans="2:9" x14ac:dyDescent="0.75">
      <c r="B92" s="249">
        <v>29</v>
      </c>
      <c r="C92" s="248">
        <v>135.19780749142069</v>
      </c>
      <c r="H92"/>
      <c r="I92"/>
    </row>
    <row r="93" spans="2:9" x14ac:dyDescent="0.75">
      <c r="B93" s="249">
        <v>30</v>
      </c>
      <c r="C93" s="248">
        <v>131.68922982186982</v>
      </c>
      <c r="H93"/>
      <c r="I93"/>
    </row>
    <row r="94" spans="2:9" x14ac:dyDescent="0.75">
      <c r="B94" s="249">
        <v>31</v>
      </c>
      <c r="C94" s="248">
        <v>79.69970614432097</v>
      </c>
      <c r="H94"/>
      <c r="I94"/>
    </row>
    <row r="95" spans="2:9" x14ac:dyDescent="0.75">
      <c r="B95" s="249">
        <v>32</v>
      </c>
      <c r="C95" s="248">
        <v>121.46053806080062</v>
      </c>
      <c r="H95"/>
      <c r="I95"/>
    </row>
    <row r="96" spans="2:9" x14ac:dyDescent="0.75">
      <c r="B96" s="249">
        <v>33</v>
      </c>
      <c r="C96" s="248">
        <v>96.242307884203967</v>
      </c>
      <c r="H96"/>
      <c r="I96"/>
    </row>
    <row r="97" spans="2:9" x14ac:dyDescent="0.75">
      <c r="B97" s="249">
        <v>34</v>
      </c>
      <c r="C97" s="248">
        <v>116.69179599467874</v>
      </c>
      <c r="H97"/>
      <c r="I97"/>
    </row>
    <row r="98" spans="2:9" x14ac:dyDescent="0.75">
      <c r="B98" s="249">
        <v>35</v>
      </c>
      <c r="C98" s="248">
        <v>108.11268468856809</v>
      </c>
      <c r="H98"/>
      <c r="I98"/>
    </row>
    <row r="99" spans="2:9" x14ac:dyDescent="0.75">
      <c r="B99" s="249">
        <v>36</v>
      </c>
      <c r="C99" s="248">
        <v>118.84422869925997</v>
      </c>
      <c r="H99"/>
      <c r="I99"/>
    </row>
    <row r="100" spans="2:9" x14ac:dyDescent="0.75">
      <c r="B100" s="249">
        <v>37</v>
      </c>
      <c r="C100" s="248">
        <v>93.81778277188161</v>
      </c>
      <c r="H100"/>
      <c r="I100"/>
    </row>
    <row r="101" spans="2:9" x14ac:dyDescent="0.75">
      <c r="B101" s="249">
        <v>38</v>
      </c>
      <c r="C101" s="248">
        <v>126.72624036968776</v>
      </c>
      <c r="H101"/>
      <c r="I101"/>
    </row>
    <row r="102" spans="2:9" x14ac:dyDescent="0.75">
      <c r="B102" s="249">
        <v>39</v>
      </c>
      <c r="C102" s="248">
        <v>88.318349962817422</v>
      </c>
      <c r="H102"/>
      <c r="I102"/>
    </row>
    <row r="103" spans="2:9" x14ac:dyDescent="0.75">
      <c r="B103" s="249">
        <v>40</v>
      </c>
      <c r="C103" s="248">
        <v>128.28495886780109</v>
      </c>
      <c r="H103"/>
      <c r="I103"/>
    </row>
    <row r="104" spans="2:9" x14ac:dyDescent="0.75">
      <c r="B104" s="249">
        <v>41</v>
      </c>
      <c r="C104" s="248">
        <v>156.96407564060479</v>
      </c>
      <c r="H104"/>
      <c r="I104"/>
    </row>
    <row r="105" spans="2:9" x14ac:dyDescent="0.75">
      <c r="B105" s="249">
        <v>42</v>
      </c>
      <c r="C105" s="248">
        <v>95.378618078826804</v>
      </c>
      <c r="H105"/>
      <c r="I105"/>
    </row>
    <row r="106" spans="2:9" x14ac:dyDescent="0.75">
      <c r="B106" s="249">
        <v>43</v>
      </c>
      <c r="C106" s="248">
        <v>92.351949049583283</v>
      </c>
      <c r="H106"/>
      <c r="I106"/>
    </row>
    <row r="107" spans="2:9" x14ac:dyDescent="0.75">
      <c r="B107" s="249">
        <v>44</v>
      </c>
      <c r="C107" s="248">
        <v>125.58806385574452</v>
      </c>
      <c r="H107"/>
      <c r="I107"/>
    </row>
    <row r="108" spans="2:9" x14ac:dyDescent="0.75">
      <c r="B108" s="249">
        <v>45</v>
      </c>
      <c r="C108" s="248">
        <v>140.24712497871474</v>
      </c>
      <c r="H108"/>
      <c r="I108"/>
    </row>
    <row r="109" spans="2:9" x14ac:dyDescent="0.75">
      <c r="B109" s="249">
        <v>46</v>
      </c>
      <c r="C109" s="248">
        <v>99.27508470895873</v>
      </c>
      <c r="H109"/>
      <c r="I109"/>
    </row>
    <row r="110" spans="2:9" x14ac:dyDescent="0.75">
      <c r="B110" s="249">
        <v>47</v>
      </c>
      <c r="C110" s="248">
        <v>96.119018279821404</v>
      </c>
      <c r="H110"/>
      <c r="I110"/>
    </row>
    <row r="111" spans="2:9" x14ac:dyDescent="0.75">
      <c r="B111" s="249">
        <v>48</v>
      </c>
      <c r="C111" s="248">
        <v>133.07323829151741</v>
      </c>
      <c r="H111"/>
      <c r="I111"/>
    </row>
    <row r="112" spans="2:9" x14ac:dyDescent="0.75">
      <c r="B112" s="249">
        <v>49</v>
      </c>
      <c r="C112" s="248">
        <v>93.726951754568191</v>
      </c>
      <c r="H112"/>
      <c r="I112"/>
    </row>
    <row r="113" spans="2:9" x14ac:dyDescent="0.75">
      <c r="B113" s="249">
        <v>50</v>
      </c>
      <c r="C113" s="248">
        <v>145.97814652977382</v>
      </c>
      <c r="H113"/>
      <c r="I113"/>
    </row>
    <row r="114" spans="2:9" x14ac:dyDescent="0.75">
      <c r="B114" s="249">
        <v>51</v>
      </c>
      <c r="C114" s="248">
        <v>94.072251173923021</v>
      </c>
      <c r="H114"/>
      <c r="I114"/>
    </row>
    <row r="115" spans="2:9" x14ac:dyDescent="0.75">
      <c r="B115" s="249">
        <v>52</v>
      </c>
      <c r="C115" s="248">
        <v>151.17171932941829</v>
      </c>
      <c r="H115"/>
      <c r="I115"/>
    </row>
    <row r="116" spans="2:9" x14ac:dyDescent="0.75">
      <c r="B116" s="249">
        <v>53</v>
      </c>
      <c r="C116" s="248">
        <v>138.78767104740521</v>
      </c>
      <c r="H116"/>
      <c r="I116"/>
    </row>
    <row r="117" spans="2:9" x14ac:dyDescent="0.75">
      <c r="B117" s="249">
        <v>54</v>
      </c>
      <c r="C117" s="248">
        <v>145.08794941674191</v>
      </c>
      <c r="H117"/>
      <c r="I117"/>
    </row>
    <row r="118" spans="2:9" x14ac:dyDescent="0.75">
      <c r="B118" s="249">
        <v>55</v>
      </c>
      <c r="C118" s="248">
        <v>108.13995695456309</v>
      </c>
      <c r="H118"/>
      <c r="I118"/>
    </row>
    <row r="119" spans="2:9" x14ac:dyDescent="0.75">
      <c r="B119" s="249">
        <v>56</v>
      </c>
      <c r="C119" s="248">
        <v>97.320880758013544</v>
      </c>
      <c r="H119"/>
      <c r="I119"/>
    </row>
    <row r="120" spans="2:9" x14ac:dyDescent="0.75">
      <c r="B120" s="249">
        <v>57</v>
      </c>
      <c r="C120" s="248">
        <v>113.51937583738682</v>
      </c>
      <c r="H120"/>
      <c r="I120"/>
    </row>
    <row r="121" spans="2:9" x14ac:dyDescent="0.75">
      <c r="B121" s="249">
        <v>58</v>
      </c>
      <c r="C121" s="248">
        <v>123.11676458534409</v>
      </c>
      <c r="H121"/>
      <c r="I121"/>
    </row>
    <row r="122" spans="2:9" x14ac:dyDescent="0.75">
      <c r="B122" s="249">
        <v>59</v>
      </c>
      <c r="C122" s="248">
        <v>100.60161674210715</v>
      </c>
      <c r="H122"/>
      <c r="I122"/>
    </row>
    <row r="123" spans="2:9" x14ac:dyDescent="0.75">
      <c r="B123" s="249">
        <v>60</v>
      </c>
      <c r="C123" s="248">
        <v>123.96405346677099</v>
      </c>
      <c r="H123"/>
      <c r="I123"/>
    </row>
    <row r="124" spans="2:9" x14ac:dyDescent="0.75">
      <c r="B124" s="249">
        <v>61</v>
      </c>
      <c r="C124" s="248">
        <v>103.84761162493959</v>
      </c>
      <c r="H124"/>
      <c r="I124"/>
    </row>
    <row r="125" spans="2:9" x14ac:dyDescent="0.75">
      <c r="B125" s="249">
        <v>62</v>
      </c>
      <c r="C125" s="248">
        <v>97.247591383384716</v>
      </c>
      <c r="H125"/>
      <c r="I125"/>
    </row>
    <row r="126" spans="2:9" x14ac:dyDescent="0.75">
      <c r="B126" s="249">
        <v>63</v>
      </c>
      <c r="C126" s="248">
        <v>130.35061084683466</v>
      </c>
      <c r="H126"/>
      <c r="I126"/>
    </row>
    <row r="127" spans="2:9" x14ac:dyDescent="0.75">
      <c r="B127" s="249">
        <v>64</v>
      </c>
      <c r="C127" s="248">
        <v>129.00284315407524</v>
      </c>
      <c r="H127"/>
      <c r="I127"/>
    </row>
    <row r="128" spans="2:9" x14ac:dyDescent="0.75">
      <c r="B128" s="249">
        <v>65</v>
      </c>
      <c r="C128" s="248">
        <v>160.80894516943968</v>
      </c>
      <c r="H128"/>
      <c r="I128"/>
    </row>
    <row r="129" spans="2:9" x14ac:dyDescent="0.75">
      <c r="B129" s="249">
        <v>66</v>
      </c>
      <c r="C129" s="248">
        <v>131.62994279479409</v>
      </c>
      <c r="H129"/>
      <c r="I129"/>
    </row>
    <row r="130" spans="2:9" x14ac:dyDescent="0.75">
      <c r="B130" s="249">
        <v>67</v>
      </c>
      <c r="C130" s="248">
        <v>141.32918751136708</v>
      </c>
      <c r="H130"/>
      <c r="I130"/>
    </row>
    <row r="131" spans="2:9" x14ac:dyDescent="0.75">
      <c r="B131" s="249">
        <v>68</v>
      </c>
      <c r="C131" s="248">
        <v>101.4850546941999</v>
      </c>
      <c r="H131"/>
      <c r="I131"/>
    </row>
    <row r="132" spans="2:9" x14ac:dyDescent="0.75">
      <c r="B132" s="249">
        <v>69</v>
      </c>
      <c r="C132" s="248">
        <v>119.53116977820972</v>
      </c>
      <c r="H132"/>
      <c r="I132"/>
    </row>
    <row r="133" spans="2:9" x14ac:dyDescent="0.75">
      <c r="B133" s="249">
        <v>70</v>
      </c>
      <c r="C133" s="248">
        <v>104.95568749148129</v>
      </c>
      <c r="H133"/>
      <c r="I133"/>
    </row>
    <row r="134" spans="2:9" x14ac:dyDescent="0.75">
      <c r="B134" s="249">
        <v>71</v>
      </c>
      <c r="C134" s="248">
        <v>112.25449989268424</v>
      </c>
      <c r="H134"/>
      <c r="I134"/>
    </row>
    <row r="135" spans="2:9" x14ac:dyDescent="0.75">
      <c r="B135" s="249">
        <v>72</v>
      </c>
      <c r="C135" s="248">
        <v>141.19452819210858</v>
      </c>
      <c r="H135"/>
      <c r="I135"/>
    </row>
    <row r="136" spans="2:9" x14ac:dyDescent="0.75">
      <c r="B136" s="249">
        <v>73</v>
      </c>
      <c r="C136" s="248">
        <v>107.41178064142642</v>
      </c>
      <c r="H136"/>
      <c r="I136"/>
    </row>
    <row r="137" spans="2:9" x14ac:dyDescent="0.75">
      <c r="B137" s="249">
        <v>74</v>
      </c>
      <c r="C137" s="248">
        <v>131.61659250115318</v>
      </c>
      <c r="H137"/>
      <c r="I137"/>
    </row>
    <row r="138" spans="2:9" x14ac:dyDescent="0.75">
      <c r="B138" s="249">
        <v>75</v>
      </c>
      <c r="C138" s="248">
        <v>109.78737822901165</v>
      </c>
      <c r="H138"/>
      <c r="I138"/>
    </row>
    <row r="139" spans="2:9" x14ac:dyDescent="0.75">
      <c r="B139" s="249">
        <v>76</v>
      </c>
      <c r="C139" s="248">
        <v>95.289941098372779</v>
      </c>
      <c r="H139"/>
      <c r="I139"/>
    </row>
    <row r="140" spans="2:9" x14ac:dyDescent="0.75">
      <c r="B140" s="249">
        <v>77</v>
      </c>
      <c r="C140" s="248">
        <v>105.12957051458254</v>
      </c>
      <c r="H140"/>
      <c r="I140"/>
    </row>
    <row r="141" spans="2:9" x14ac:dyDescent="0.75">
      <c r="B141" s="249">
        <v>78</v>
      </c>
      <c r="C141" s="248">
        <v>117.94107833868965</v>
      </c>
      <c r="H141"/>
      <c r="I141"/>
    </row>
    <row r="142" spans="2:9" x14ac:dyDescent="0.75">
      <c r="B142" s="249">
        <v>79</v>
      </c>
      <c r="C142" s="248">
        <v>84.058344657015141</v>
      </c>
      <c r="H142"/>
      <c r="I142"/>
    </row>
    <row r="143" spans="2:9" x14ac:dyDescent="0.75">
      <c r="B143" s="249">
        <v>80</v>
      </c>
      <c r="C143" s="248">
        <v>108.74903435388241</v>
      </c>
      <c r="H143"/>
      <c r="I143"/>
    </row>
    <row r="144" spans="2:9" x14ac:dyDescent="0.75">
      <c r="B144" s="249">
        <v>81</v>
      </c>
      <c r="C144" s="248">
        <v>132.89791326298626</v>
      </c>
      <c r="H144"/>
      <c r="I144"/>
    </row>
    <row r="145" spans="2:9" x14ac:dyDescent="0.75">
      <c r="B145" s="249">
        <v>82</v>
      </c>
      <c r="C145" s="248">
        <v>105.94730761112761</v>
      </c>
      <c r="H145"/>
      <c r="I145"/>
    </row>
    <row r="146" spans="2:9" x14ac:dyDescent="0.75">
      <c r="B146" s="249">
        <v>83</v>
      </c>
      <c r="C146" s="248">
        <v>120.96597311162833</v>
      </c>
      <c r="H146"/>
      <c r="I146"/>
    </row>
    <row r="147" spans="2:9" x14ac:dyDescent="0.75">
      <c r="B147" s="249">
        <v>84</v>
      </c>
      <c r="C147" s="248">
        <v>117.50604701364465</v>
      </c>
      <c r="H147"/>
      <c r="I147"/>
    </row>
    <row r="148" spans="2:9" x14ac:dyDescent="0.75">
      <c r="B148" s="249">
        <v>85</v>
      </c>
      <c r="C148" s="248">
        <v>151.11074377536485</v>
      </c>
      <c r="H148"/>
      <c r="I148"/>
    </row>
    <row r="149" spans="2:9" x14ac:dyDescent="0.75">
      <c r="B149" s="249">
        <v>86</v>
      </c>
      <c r="C149" s="248">
        <v>109.62635888277671</v>
      </c>
      <c r="H149"/>
      <c r="I149"/>
    </row>
    <row r="150" spans="2:9" x14ac:dyDescent="0.75">
      <c r="B150" s="249">
        <v>87</v>
      </c>
      <c r="C150" s="248">
        <v>169.70433207700944</v>
      </c>
      <c r="H150"/>
      <c r="I150"/>
    </row>
    <row r="151" spans="2:9" x14ac:dyDescent="0.75">
      <c r="B151" s="249">
        <v>88</v>
      </c>
      <c r="C151" s="248">
        <v>64.291093591193246</v>
      </c>
      <c r="H151"/>
      <c r="I151"/>
    </row>
    <row r="152" spans="2:9" x14ac:dyDescent="0.75">
      <c r="B152" s="249">
        <v>89</v>
      </c>
      <c r="C152" s="248">
        <v>119.26645057140605</v>
      </c>
      <c r="H152"/>
      <c r="I152"/>
    </row>
    <row r="153" spans="2:9" x14ac:dyDescent="0.75">
      <c r="B153" s="249">
        <v>90</v>
      </c>
      <c r="C153" s="248">
        <v>142.85366155760016</v>
      </c>
      <c r="H153"/>
      <c r="I153"/>
    </row>
    <row r="154" spans="2:9" x14ac:dyDescent="0.75">
      <c r="B154" s="249">
        <v>91</v>
      </c>
      <c r="C154" s="248">
        <v>111.72715333293189</v>
      </c>
      <c r="H154"/>
      <c r="I154"/>
    </row>
    <row r="155" spans="2:9" x14ac:dyDescent="0.75">
      <c r="B155" s="249">
        <v>92</v>
      </c>
      <c r="C155" s="248">
        <v>152.3368834352525</v>
      </c>
      <c r="H155"/>
      <c r="I155"/>
    </row>
    <row r="156" spans="2:9" x14ac:dyDescent="0.75">
      <c r="B156" s="249">
        <v>93</v>
      </c>
      <c r="C156" s="248">
        <v>120.74904823908942</v>
      </c>
      <c r="H156"/>
      <c r="I156"/>
    </row>
    <row r="157" spans="2:9" x14ac:dyDescent="0.75">
      <c r="B157" s="249">
        <v>94</v>
      </c>
      <c r="C157" s="248">
        <v>163.96667445540069</v>
      </c>
      <c r="H157"/>
      <c r="I157"/>
    </row>
    <row r="158" spans="2:9" x14ac:dyDescent="0.75">
      <c r="B158" s="249">
        <v>95</v>
      </c>
      <c r="C158" s="248">
        <v>95.004348145783467</v>
      </c>
      <c r="H158"/>
      <c r="I158"/>
    </row>
    <row r="159" spans="2:9" x14ac:dyDescent="0.75">
      <c r="B159" s="249">
        <v>96</v>
      </c>
      <c r="C159" s="248">
        <v>95.092536502233401</v>
      </c>
      <c r="H159"/>
      <c r="I159"/>
    </row>
    <row r="160" spans="2:9" x14ac:dyDescent="0.75">
      <c r="B160" s="249">
        <v>97</v>
      </c>
      <c r="C160" s="248">
        <v>93.278167077059081</v>
      </c>
      <c r="H160"/>
      <c r="I160"/>
    </row>
    <row r="161" spans="2:9" x14ac:dyDescent="0.75">
      <c r="B161" s="249">
        <v>98</v>
      </c>
      <c r="C161" s="248">
        <v>107.88441967037269</v>
      </c>
      <c r="H161"/>
      <c r="I161"/>
    </row>
    <row r="162" spans="2:9" x14ac:dyDescent="0.75">
      <c r="B162" s="249">
        <v>99</v>
      </c>
      <c r="C162" s="248">
        <v>91.679949251118074</v>
      </c>
      <c r="H162"/>
      <c r="I162"/>
    </row>
    <row r="163" spans="2:9" x14ac:dyDescent="0.75">
      <c r="B163" s="249">
        <v>100</v>
      </c>
      <c r="C163" s="248">
        <v>143.93587911677264</v>
      </c>
      <c r="H163"/>
      <c r="I163"/>
    </row>
    <row r="164" spans="2:9" x14ac:dyDescent="0.75">
      <c r="B164" s="249">
        <v>101</v>
      </c>
      <c r="C164" s="248">
        <v>123.79582872286694</v>
      </c>
      <c r="H164"/>
      <c r="I164"/>
    </row>
    <row r="165" spans="2:9" x14ac:dyDescent="0.75">
      <c r="B165" s="249">
        <v>102</v>
      </c>
      <c r="C165" s="248">
        <v>172.73095495689438</v>
      </c>
      <c r="H165"/>
      <c r="I165"/>
    </row>
    <row r="166" spans="2:9" x14ac:dyDescent="0.75">
      <c r="B166" s="249">
        <v>103</v>
      </c>
      <c r="C166" s="248">
        <v>154.38044731836246</v>
      </c>
      <c r="H166"/>
      <c r="I166"/>
    </row>
    <row r="167" spans="2:9" x14ac:dyDescent="0.75">
      <c r="B167" s="249">
        <v>104</v>
      </c>
      <c r="C167" s="248">
        <v>147.75923133898212</v>
      </c>
      <c r="H167"/>
      <c r="I167"/>
    </row>
    <row r="168" spans="2:9" x14ac:dyDescent="0.75">
      <c r="B168" s="249">
        <v>105</v>
      </c>
      <c r="C168" s="248">
        <v>157.26404726012254</v>
      </c>
      <c r="H168"/>
      <c r="I168"/>
    </row>
    <row r="169" spans="2:9" x14ac:dyDescent="0.75">
      <c r="B169" s="249">
        <v>106</v>
      </c>
      <c r="C169" s="248">
        <v>133.72588705346146</v>
      </c>
      <c r="H169"/>
      <c r="I169"/>
    </row>
    <row r="170" spans="2:9" x14ac:dyDescent="0.75">
      <c r="B170" s="249">
        <v>107</v>
      </c>
      <c r="C170" s="248">
        <v>127.13771331189757</v>
      </c>
      <c r="H170"/>
      <c r="I170"/>
    </row>
    <row r="171" spans="2:9" x14ac:dyDescent="0.75">
      <c r="B171" s="249">
        <v>108</v>
      </c>
      <c r="C171" s="248">
        <v>128.90283288392777</v>
      </c>
      <c r="H171"/>
      <c r="I171"/>
    </row>
    <row r="172" spans="2:9" x14ac:dyDescent="0.75">
      <c r="B172" s="249">
        <v>109</v>
      </c>
      <c r="C172" s="248">
        <v>90.638685458135797</v>
      </c>
      <c r="H172"/>
      <c r="I172"/>
    </row>
    <row r="173" spans="2:9" x14ac:dyDescent="0.75">
      <c r="B173" s="249">
        <v>110</v>
      </c>
      <c r="C173" s="248">
        <v>128.59231593641593</v>
      </c>
      <c r="H173"/>
      <c r="I173"/>
    </row>
    <row r="174" spans="2:9" x14ac:dyDescent="0.75">
      <c r="B174" s="249">
        <v>111</v>
      </c>
      <c r="C174" s="248">
        <v>113.08397657942577</v>
      </c>
      <c r="H174"/>
      <c r="I174"/>
    </row>
    <row r="175" spans="2:9" x14ac:dyDescent="0.75">
      <c r="B175" s="249">
        <v>112</v>
      </c>
      <c r="C175" s="248">
        <v>117.90778221711589</v>
      </c>
      <c r="H175"/>
      <c r="I175"/>
    </row>
    <row r="176" spans="2:9" x14ac:dyDescent="0.75">
      <c r="B176" s="249">
        <v>113</v>
      </c>
      <c r="C176" s="248">
        <v>83.156746186865306</v>
      </c>
      <c r="H176"/>
      <c r="I176"/>
    </row>
    <row r="177" spans="2:9" x14ac:dyDescent="0.75">
      <c r="B177" s="249">
        <v>114</v>
      </c>
      <c r="C177" s="248">
        <v>100.43553263032271</v>
      </c>
      <c r="H177"/>
      <c r="I177"/>
    </row>
    <row r="178" spans="2:9" x14ac:dyDescent="0.75">
      <c r="B178" s="249">
        <v>115</v>
      </c>
      <c r="C178" s="248">
        <v>119.6566670563638</v>
      </c>
      <c r="H178"/>
      <c r="I178"/>
    </row>
    <row r="179" spans="2:9" x14ac:dyDescent="0.75">
      <c r="B179" s="249">
        <v>116</v>
      </c>
      <c r="C179" s="248">
        <v>87.050299363491803</v>
      </c>
      <c r="H179"/>
      <c r="I179"/>
    </row>
    <row r="180" spans="2:9" x14ac:dyDescent="0.75">
      <c r="B180" s="249">
        <v>117</v>
      </c>
      <c r="C180" s="248">
        <v>107.29352925348911</v>
      </c>
      <c r="H180"/>
      <c r="I180"/>
    </row>
    <row r="181" spans="2:9" x14ac:dyDescent="0.75">
      <c r="B181" s="249">
        <v>118</v>
      </c>
      <c r="C181" s="248">
        <v>111.38412249833422</v>
      </c>
      <c r="H181"/>
      <c r="I181"/>
    </row>
    <row r="182" spans="2:9" x14ac:dyDescent="0.75">
      <c r="B182" s="249">
        <v>119</v>
      </c>
      <c r="C182" s="248">
        <v>101.61227430845008</v>
      </c>
      <c r="H182"/>
      <c r="I182"/>
    </row>
    <row r="183" spans="2:9" x14ac:dyDescent="0.75">
      <c r="B183" s="249">
        <v>120</v>
      </c>
      <c r="C183" s="248">
        <v>114.08402664756471</v>
      </c>
      <c r="H183"/>
      <c r="I183"/>
    </row>
    <row r="184" spans="2:9" x14ac:dyDescent="0.75">
      <c r="B184" s="249">
        <v>121</v>
      </c>
      <c r="C184" s="248">
        <v>85.505222265643084</v>
      </c>
      <c r="H184"/>
      <c r="I184"/>
    </row>
    <row r="185" spans="2:9" x14ac:dyDescent="0.75">
      <c r="B185" s="249">
        <v>122</v>
      </c>
      <c r="C185" s="248">
        <v>154.81740932124029</v>
      </c>
      <c r="H185"/>
      <c r="I185"/>
    </row>
    <row r="186" spans="2:9" x14ac:dyDescent="0.75">
      <c r="B186" s="249">
        <v>123</v>
      </c>
      <c r="C186" s="248">
        <v>89.54488963296123</v>
      </c>
      <c r="H186"/>
      <c r="I186"/>
    </row>
    <row r="187" spans="2:9" x14ac:dyDescent="0.75">
      <c r="B187" s="249">
        <v>124</v>
      </c>
      <c r="C187" s="248">
        <v>112.5476032359132</v>
      </c>
      <c r="H187"/>
      <c r="I187"/>
    </row>
    <row r="188" spans="2:9" x14ac:dyDescent="0.75">
      <c r="B188" s="249">
        <v>125</v>
      </c>
      <c r="C188" s="248">
        <v>105.94444513208663</v>
      </c>
      <c r="H188"/>
      <c r="I188"/>
    </row>
    <row r="189" spans="2:9" x14ac:dyDescent="0.75">
      <c r="B189" s="249">
        <v>126</v>
      </c>
      <c r="C189" s="248">
        <v>141.06787734479383</v>
      </c>
      <c r="H189"/>
      <c r="I189"/>
    </row>
    <row r="190" spans="2:9" x14ac:dyDescent="0.75">
      <c r="B190" s="249">
        <v>127</v>
      </c>
      <c r="C190" s="248">
        <v>115.30451449424137</v>
      </c>
      <c r="H190"/>
      <c r="I190"/>
    </row>
    <row r="191" spans="2:9" x14ac:dyDescent="0.75">
      <c r="B191" s="249">
        <v>128</v>
      </c>
      <c r="C191" s="248">
        <v>111.39027149507984</v>
      </c>
      <c r="H191"/>
      <c r="I191"/>
    </row>
    <row r="192" spans="2:9" x14ac:dyDescent="0.75">
      <c r="B192" s="249">
        <v>129</v>
      </c>
      <c r="C192" s="248">
        <v>76.483488356807257</v>
      </c>
      <c r="H192"/>
      <c r="I192"/>
    </row>
    <row r="193" spans="2:9" x14ac:dyDescent="0.75">
      <c r="B193" s="249">
        <v>130</v>
      </c>
      <c r="C193" s="248">
        <v>135.13372353467696</v>
      </c>
      <c r="H193"/>
      <c r="I193"/>
    </row>
    <row r="194" spans="2:9" x14ac:dyDescent="0.75">
      <c r="B194" s="249">
        <v>131</v>
      </c>
      <c r="C194" s="248">
        <v>130.05304652735123</v>
      </c>
      <c r="H194"/>
      <c r="I194"/>
    </row>
    <row r="195" spans="2:9" x14ac:dyDescent="0.75">
      <c r="B195" s="249">
        <v>132</v>
      </c>
      <c r="C195" s="248">
        <v>101.71908856591418</v>
      </c>
      <c r="H195"/>
      <c r="I195"/>
    </row>
    <row r="196" spans="2:9" x14ac:dyDescent="0.75">
      <c r="B196" s="249">
        <v>133</v>
      </c>
      <c r="C196" s="248">
        <v>94.634137417626278</v>
      </c>
      <c r="H196"/>
      <c r="I196"/>
    </row>
    <row r="197" spans="2:9" x14ac:dyDescent="0.75">
      <c r="B197" s="249">
        <v>134</v>
      </c>
      <c r="C197" s="248">
        <v>100.56881040850526</v>
      </c>
      <c r="H197"/>
      <c r="I197"/>
    </row>
    <row r="198" spans="2:9" x14ac:dyDescent="0.75">
      <c r="B198" s="249">
        <v>135</v>
      </c>
      <c r="C198" s="248">
        <v>128.52117885311799</v>
      </c>
      <c r="H198"/>
      <c r="I198"/>
    </row>
    <row r="199" spans="2:9" x14ac:dyDescent="0.75">
      <c r="B199" s="249">
        <v>136</v>
      </c>
      <c r="C199" s="248">
        <v>95.524954868367701</v>
      </c>
      <c r="H199"/>
      <c r="I199"/>
    </row>
    <row r="200" spans="2:9" x14ac:dyDescent="0.75">
      <c r="B200" s="249">
        <v>137</v>
      </c>
      <c r="C200" s="248">
        <v>119.23951312218527</v>
      </c>
      <c r="H200"/>
      <c r="I200"/>
    </row>
    <row r="201" spans="2:9" x14ac:dyDescent="0.75">
      <c r="B201" s="249">
        <v>138</v>
      </c>
      <c r="C201" s="248">
        <v>129.43671232929347</v>
      </c>
      <c r="H201"/>
      <c r="I201"/>
    </row>
    <row r="202" spans="2:9" x14ac:dyDescent="0.75">
      <c r="B202" s="249">
        <v>139</v>
      </c>
      <c r="C202" s="248">
        <v>146.88146556679001</v>
      </c>
      <c r="H202"/>
      <c r="I202"/>
    </row>
    <row r="203" spans="2:9" x14ac:dyDescent="0.75">
      <c r="B203" s="249">
        <v>140</v>
      </c>
      <c r="C203" s="248">
        <v>144.13383979126434</v>
      </c>
      <c r="H203"/>
      <c r="I203"/>
    </row>
    <row r="204" spans="2:9" x14ac:dyDescent="0.75">
      <c r="B204" s="249">
        <v>141</v>
      </c>
      <c r="C204" s="248">
        <v>93.033666231009676</v>
      </c>
      <c r="H204"/>
      <c r="I204"/>
    </row>
    <row r="205" spans="2:9" x14ac:dyDescent="0.75">
      <c r="B205" s="249">
        <v>142</v>
      </c>
      <c r="C205" s="248">
        <v>144.20494626652601</v>
      </c>
      <c r="H205"/>
      <c r="I205"/>
    </row>
    <row r="206" spans="2:9" x14ac:dyDescent="0.75">
      <c r="B206" s="249">
        <v>143</v>
      </c>
      <c r="C206" s="248">
        <v>115.7067747977613</v>
      </c>
      <c r="H206"/>
      <c r="I206"/>
    </row>
    <row r="207" spans="2:9" x14ac:dyDescent="0.75">
      <c r="B207" s="249">
        <v>144</v>
      </c>
      <c r="C207" s="248">
        <v>113.04486831038267</v>
      </c>
      <c r="H207"/>
      <c r="I207"/>
    </row>
    <row r="208" spans="2:9" x14ac:dyDescent="0.75">
      <c r="B208" s="249">
        <v>145</v>
      </c>
      <c r="C208" s="248">
        <v>116.32671067614513</v>
      </c>
      <c r="H208"/>
      <c r="I208"/>
    </row>
    <row r="209" spans="2:9" x14ac:dyDescent="0.75">
      <c r="B209" s="249">
        <v>146</v>
      </c>
      <c r="C209" s="248">
        <v>112.89598850669999</v>
      </c>
      <c r="H209"/>
      <c r="I209"/>
    </row>
    <row r="210" spans="2:9" x14ac:dyDescent="0.75">
      <c r="B210" s="249">
        <v>147</v>
      </c>
      <c r="C210" s="248">
        <v>103.94753097995095</v>
      </c>
      <c r="H210"/>
      <c r="I210"/>
    </row>
    <row r="211" spans="2:9" x14ac:dyDescent="0.75">
      <c r="B211" s="249">
        <v>148</v>
      </c>
      <c r="C211" s="248">
        <v>126.37328955999612</v>
      </c>
      <c r="H211"/>
      <c r="I211"/>
    </row>
    <row r="212" spans="2:9" x14ac:dyDescent="0.75">
      <c r="B212" s="249">
        <v>149</v>
      </c>
      <c r="C212" s="248">
        <v>109.63043376311833</v>
      </c>
      <c r="H212"/>
      <c r="I212"/>
    </row>
    <row r="213" spans="2:9" x14ac:dyDescent="0.75">
      <c r="B213" s="249">
        <v>150</v>
      </c>
      <c r="C213" s="248">
        <v>95.772086489162348</v>
      </c>
      <c r="H213"/>
      <c r="I213"/>
    </row>
    <row r="214" spans="2:9" x14ac:dyDescent="0.75">
      <c r="B214" s="249">
        <v>151</v>
      </c>
      <c r="C214" s="248">
        <v>74.77367861438708</v>
      </c>
      <c r="H214"/>
      <c r="I214"/>
    </row>
    <row r="215" spans="2:9" x14ac:dyDescent="0.75">
      <c r="B215" s="249">
        <v>152</v>
      </c>
      <c r="C215" s="248">
        <v>62.961380901612827</v>
      </c>
      <c r="H215"/>
      <c r="I215"/>
    </row>
    <row r="216" spans="2:9" x14ac:dyDescent="0.75">
      <c r="B216" s="249">
        <v>153</v>
      </c>
      <c r="C216" s="248">
        <v>157.9399616188006</v>
      </c>
      <c r="H216"/>
      <c r="I216"/>
    </row>
    <row r="217" spans="2:9" x14ac:dyDescent="0.75">
      <c r="B217" s="249">
        <v>154</v>
      </c>
      <c r="C217" s="248">
        <v>130.21338178705091</v>
      </c>
      <c r="H217"/>
      <c r="I217"/>
    </row>
    <row r="218" spans="2:9" x14ac:dyDescent="0.75">
      <c r="B218" s="249">
        <v>155</v>
      </c>
      <c r="C218" s="248">
        <v>85.837247249879312</v>
      </c>
      <c r="H218"/>
      <c r="I218"/>
    </row>
    <row r="219" spans="2:9" x14ac:dyDescent="0.75">
      <c r="B219" s="249">
        <v>156</v>
      </c>
      <c r="C219" s="248">
        <v>115.48947015782969</v>
      </c>
      <c r="H219"/>
      <c r="I219"/>
    </row>
    <row r="220" spans="2:9" x14ac:dyDescent="0.75">
      <c r="B220" s="249">
        <v>157</v>
      </c>
      <c r="C220" s="248">
        <v>130.60636289145597</v>
      </c>
      <c r="H220"/>
      <c r="I220"/>
    </row>
    <row r="221" spans="2:9" x14ac:dyDescent="0.75">
      <c r="B221" s="249">
        <v>158</v>
      </c>
      <c r="C221" s="248">
        <v>120.93749809588198</v>
      </c>
      <c r="H221"/>
      <c r="I221"/>
    </row>
    <row r="222" spans="2:9" x14ac:dyDescent="0.75">
      <c r="B222" s="249">
        <v>159</v>
      </c>
      <c r="C222" s="248">
        <v>160.54340154705267</v>
      </c>
      <c r="H222"/>
      <c r="I222"/>
    </row>
    <row r="223" spans="2:9" x14ac:dyDescent="0.75">
      <c r="B223" s="249">
        <v>160</v>
      </c>
      <c r="C223" s="248">
        <v>126.0578179911445</v>
      </c>
    </row>
    <row r="224" spans="2:9" x14ac:dyDescent="0.75">
      <c r="B224" s="249">
        <v>161</v>
      </c>
      <c r="C224" s="248">
        <v>128.98823895573975</v>
      </c>
    </row>
    <row r="225" spans="2:9" x14ac:dyDescent="0.75">
      <c r="B225" s="249">
        <v>162</v>
      </c>
      <c r="C225" s="248">
        <v>76.042270661215866</v>
      </c>
      <c r="H225"/>
      <c r="I225"/>
    </row>
    <row r="226" spans="2:9" x14ac:dyDescent="0.75">
      <c r="B226" s="249">
        <v>163</v>
      </c>
      <c r="C226" s="248">
        <v>125.58987885681763</v>
      </c>
      <c r="H226"/>
      <c r="I226"/>
    </row>
    <row r="227" spans="2:9" x14ac:dyDescent="0.75">
      <c r="B227" s="249">
        <v>164</v>
      </c>
      <c r="C227" s="248">
        <v>127.65575553401467</v>
      </c>
      <c r="H227"/>
      <c r="I227"/>
    </row>
    <row r="228" spans="2:9" x14ac:dyDescent="0.75">
      <c r="B228" s="249">
        <v>165</v>
      </c>
      <c r="C228" s="248">
        <v>128.40558941904999</v>
      </c>
      <c r="H228"/>
      <c r="I228"/>
    </row>
    <row r="229" spans="2:9" x14ac:dyDescent="0.75">
      <c r="B229" s="249">
        <v>166</v>
      </c>
      <c r="C229" s="248">
        <v>73.895412417898726</v>
      </c>
      <c r="H229"/>
      <c r="I229"/>
    </row>
    <row r="230" spans="2:9" x14ac:dyDescent="0.75">
      <c r="B230" s="249">
        <v>167</v>
      </c>
      <c r="C230" s="248">
        <v>67.936132818139555</v>
      </c>
      <c r="H230"/>
      <c r="I230"/>
    </row>
    <row r="231" spans="2:9" x14ac:dyDescent="0.75">
      <c r="B231" s="249">
        <v>168</v>
      </c>
      <c r="C231" s="248">
        <v>130.19048790711525</v>
      </c>
      <c r="H231"/>
      <c r="I231"/>
    </row>
    <row r="232" spans="2:9" x14ac:dyDescent="0.75">
      <c r="B232" s="249">
        <v>169</v>
      </c>
      <c r="C232" s="248">
        <v>133.58324619843324</v>
      </c>
      <c r="H232"/>
      <c r="I232"/>
    </row>
    <row r="233" spans="2:9" x14ac:dyDescent="0.75">
      <c r="B233" s="249">
        <v>170</v>
      </c>
      <c r="C233" s="248">
        <v>138.66378914495525</v>
      </c>
      <c r="H233"/>
      <c r="I233"/>
    </row>
    <row r="234" spans="2:9" x14ac:dyDescent="0.75">
      <c r="B234" s="249">
        <v>171</v>
      </c>
      <c r="C234" s="248">
        <v>128.18922665436455</v>
      </c>
      <c r="H234"/>
      <c r="I234"/>
    </row>
    <row r="235" spans="2:9" x14ac:dyDescent="0.75">
      <c r="B235" s="249">
        <v>172</v>
      </c>
      <c r="C235" s="248">
        <v>108.61215898248757</v>
      </c>
      <c r="H235"/>
      <c r="I235"/>
    </row>
    <row r="236" spans="2:9" x14ac:dyDescent="0.75">
      <c r="B236" s="249">
        <v>173</v>
      </c>
      <c r="C236" s="248">
        <v>149.40880547160768</v>
      </c>
      <c r="H236"/>
      <c r="I236"/>
    </row>
    <row r="237" spans="2:9" x14ac:dyDescent="0.75">
      <c r="B237" s="249">
        <v>174</v>
      </c>
      <c r="C237" s="248">
        <v>125.15613644681359</v>
      </c>
      <c r="H237"/>
      <c r="I237"/>
    </row>
    <row r="238" spans="2:9" x14ac:dyDescent="0.75">
      <c r="B238" s="249">
        <v>175</v>
      </c>
      <c r="C238" s="248">
        <v>128.01655531547112</v>
      </c>
      <c r="H238"/>
      <c r="I238"/>
    </row>
    <row r="239" spans="2:9" x14ac:dyDescent="0.75">
      <c r="B239" s="249">
        <v>176</v>
      </c>
      <c r="C239" s="248">
        <v>111.92188343094303</v>
      </c>
      <c r="H239"/>
      <c r="I239"/>
    </row>
    <row r="240" spans="2:9" x14ac:dyDescent="0.75">
      <c r="B240" s="249">
        <v>177</v>
      </c>
      <c r="C240" s="248">
        <v>67.946692790517631</v>
      </c>
      <c r="H240"/>
      <c r="I240"/>
    </row>
    <row r="241" spans="2:3" x14ac:dyDescent="0.75">
      <c r="B241" s="249">
        <v>178</v>
      </c>
      <c r="C241" s="248">
        <v>127.73525790399765</v>
      </c>
    </row>
    <row r="242" spans="2:3" x14ac:dyDescent="0.75">
      <c r="B242" s="249">
        <v>179</v>
      </c>
      <c r="C242" s="248">
        <v>168.82700062597971</v>
      </c>
    </row>
    <row r="243" spans="2:3" x14ac:dyDescent="0.75">
      <c r="B243" s="249">
        <v>180</v>
      </c>
      <c r="C243" s="248">
        <v>123.65547398087926</v>
      </c>
    </row>
    <row r="244" spans="2:3" x14ac:dyDescent="0.75">
      <c r="B244" s="249">
        <v>181</v>
      </c>
      <c r="C244" s="248">
        <v>123.83522587413843</v>
      </c>
    </row>
    <row r="245" spans="2:3" x14ac:dyDescent="0.75">
      <c r="B245" s="249">
        <v>182</v>
      </c>
      <c r="C245" s="248">
        <v>153.66243008927211</v>
      </c>
    </row>
    <row r="246" spans="2:3" x14ac:dyDescent="0.75">
      <c r="B246" s="249">
        <v>183</v>
      </c>
      <c r="C246" s="248">
        <v>129.12168844070726</v>
      </c>
    </row>
    <row r="247" spans="2:3" x14ac:dyDescent="0.75">
      <c r="B247" s="249">
        <v>184</v>
      </c>
      <c r="C247" s="248">
        <v>176.37554465104671</v>
      </c>
    </row>
    <row r="248" spans="2:3" x14ac:dyDescent="0.75">
      <c r="B248" s="249">
        <v>185</v>
      </c>
      <c r="C248" s="248">
        <v>109.89397736200546</v>
      </c>
    </row>
    <row r="249" spans="2:3" x14ac:dyDescent="0.75">
      <c r="B249" s="249">
        <v>186</v>
      </c>
      <c r="C249" s="248">
        <v>148.28112229343139</v>
      </c>
    </row>
    <row r="250" spans="2:3" x14ac:dyDescent="0.75">
      <c r="B250" s="249">
        <v>187</v>
      </c>
      <c r="C250" s="248">
        <v>105.83615783629537</v>
      </c>
    </row>
    <row r="251" spans="2:3" x14ac:dyDescent="0.75">
      <c r="B251" s="249">
        <v>188</v>
      </c>
      <c r="C251" s="248">
        <v>117.56485256622128</v>
      </c>
    </row>
    <row r="252" spans="2:3" x14ac:dyDescent="0.75">
      <c r="B252" s="249">
        <v>189</v>
      </c>
      <c r="C252" s="248">
        <v>144.59750909919143</v>
      </c>
    </row>
    <row r="253" spans="2:3" x14ac:dyDescent="0.75">
      <c r="B253" s="249">
        <v>190</v>
      </c>
      <c r="C253" s="248">
        <v>125.5938511138181</v>
      </c>
    </row>
    <row r="254" spans="2:3" x14ac:dyDescent="0.75">
      <c r="B254" s="249">
        <v>191</v>
      </c>
      <c r="C254" s="248">
        <v>120.34111780288329</v>
      </c>
    </row>
    <row r="255" spans="2:3" x14ac:dyDescent="0.75">
      <c r="B255" s="249">
        <v>192</v>
      </c>
      <c r="C255" s="248">
        <v>117.2204044341057</v>
      </c>
    </row>
    <row r="256" spans="2:3" x14ac:dyDescent="0.75">
      <c r="B256" s="249">
        <v>193</v>
      </c>
      <c r="C256" s="248">
        <v>104.03519575307408</v>
      </c>
    </row>
    <row r="257" spans="2:3" x14ac:dyDescent="0.75">
      <c r="B257" s="249">
        <v>194</v>
      </c>
      <c r="C257" s="248">
        <v>135.45492833414215</v>
      </c>
    </row>
    <row r="258" spans="2:3" x14ac:dyDescent="0.75">
      <c r="B258" s="249">
        <v>195</v>
      </c>
      <c r="C258" s="248">
        <v>104.85164178185207</v>
      </c>
    </row>
    <row r="259" spans="2:3" x14ac:dyDescent="0.75">
      <c r="B259" s="249">
        <v>196</v>
      </c>
      <c r="C259" s="248">
        <v>122.37328106231726</v>
      </c>
    </row>
    <row r="260" spans="2:3" x14ac:dyDescent="0.75">
      <c r="B260" s="249">
        <v>197</v>
      </c>
      <c r="C260" s="248">
        <v>152.23305792774522</v>
      </c>
    </row>
    <row r="261" spans="2:3" x14ac:dyDescent="0.75">
      <c r="B261" s="249">
        <v>198</v>
      </c>
      <c r="C261" s="248">
        <v>118.50414441829405</v>
      </c>
    </row>
    <row r="262" spans="2:3" x14ac:dyDescent="0.75">
      <c r="B262" s="249">
        <v>199</v>
      </c>
      <c r="C262" s="248">
        <v>155.9665968775854</v>
      </c>
    </row>
    <row r="263" spans="2:3" x14ac:dyDescent="0.75">
      <c r="B263" s="249">
        <v>200</v>
      </c>
      <c r="C263" s="248">
        <v>127.82272336939204</v>
      </c>
    </row>
    <row r="264" spans="2:3" x14ac:dyDescent="0.75">
      <c r="B264" s="249">
        <v>201</v>
      </c>
      <c r="C264" s="248">
        <v>109.17083820483094</v>
      </c>
    </row>
    <row r="265" spans="2:3" x14ac:dyDescent="0.75">
      <c r="B265" s="249">
        <v>202</v>
      </c>
      <c r="C265" s="248">
        <v>99.294874130746507</v>
      </c>
    </row>
    <row r="266" spans="2:3" x14ac:dyDescent="0.75">
      <c r="B266" s="249">
        <v>203</v>
      </c>
      <c r="C266" s="248">
        <v>110.65582751704008</v>
      </c>
    </row>
    <row r="267" spans="2:3" x14ac:dyDescent="0.75">
      <c r="B267" s="249">
        <v>204</v>
      </c>
      <c r="C267" s="248">
        <v>140.02534975411282</v>
      </c>
    </row>
    <row r="268" spans="2:3" x14ac:dyDescent="0.75">
      <c r="B268" s="249">
        <v>205</v>
      </c>
      <c r="C268" s="248">
        <v>102.78222240604212</v>
      </c>
    </row>
    <row r="269" spans="2:3" x14ac:dyDescent="0.75">
      <c r="B269" s="249">
        <v>206</v>
      </c>
      <c r="C269" s="248">
        <v>102.47051805798387</v>
      </c>
    </row>
    <row r="270" spans="2:3" x14ac:dyDescent="0.75">
      <c r="B270" s="249">
        <v>207</v>
      </c>
      <c r="C270" s="248">
        <v>125.89016982056427</v>
      </c>
    </row>
    <row r="271" spans="2:3" x14ac:dyDescent="0.75">
      <c r="B271" s="249">
        <v>208</v>
      </c>
      <c r="C271" s="248">
        <v>176.65007516970184</v>
      </c>
    </row>
    <row r="272" spans="2:3" x14ac:dyDescent="0.75">
      <c r="B272" s="249">
        <v>209</v>
      </c>
      <c r="C272" s="248">
        <v>138.00410070199158</v>
      </c>
    </row>
    <row r="273" spans="2:3" x14ac:dyDescent="0.75">
      <c r="B273" s="249">
        <v>210</v>
      </c>
      <c r="C273" s="248">
        <v>130.77916009014791</v>
      </c>
    </row>
    <row r="274" spans="2:3" x14ac:dyDescent="0.75">
      <c r="B274" s="249">
        <v>211</v>
      </c>
      <c r="C274" s="248">
        <v>148.67359375098482</v>
      </c>
    </row>
    <row r="275" spans="2:3" x14ac:dyDescent="0.75">
      <c r="B275" s="249">
        <v>212</v>
      </c>
      <c r="C275" s="248">
        <v>140.56888317352457</v>
      </c>
    </row>
    <row r="276" spans="2:3" x14ac:dyDescent="0.75">
      <c r="B276" s="249">
        <v>213</v>
      </c>
      <c r="C276" s="248">
        <v>105.45061409355186</v>
      </c>
    </row>
    <row r="277" spans="2:3" x14ac:dyDescent="0.75">
      <c r="B277" s="249">
        <v>214</v>
      </c>
      <c r="C277" s="248">
        <v>129.49021994415355</v>
      </c>
    </row>
    <row r="278" spans="2:3" x14ac:dyDescent="0.75">
      <c r="B278" s="249">
        <v>215</v>
      </c>
      <c r="C278" s="248">
        <v>115.90522866609379</v>
      </c>
    </row>
    <row r="279" spans="2:3" x14ac:dyDescent="0.75">
      <c r="B279" s="249">
        <v>216</v>
      </c>
      <c r="C279" s="248">
        <v>123.88525921117669</v>
      </c>
    </row>
    <row r="280" spans="2:3" x14ac:dyDescent="0.75">
      <c r="B280" s="249">
        <v>217</v>
      </c>
      <c r="C280" s="248">
        <v>166.69508130488947</v>
      </c>
    </row>
    <row r="281" spans="2:3" x14ac:dyDescent="0.75">
      <c r="B281" s="249">
        <v>218</v>
      </c>
      <c r="C281" s="248">
        <v>91.745103502054036</v>
      </c>
    </row>
    <row r="282" spans="2:3" x14ac:dyDescent="0.75">
      <c r="B282" s="249">
        <v>219</v>
      </c>
      <c r="C282" s="248">
        <v>102.27646118918869</v>
      </c>
    </row>
    <row r="283" spans="2:3" x14ac:dyDescent="0.75">
      <c r="B283" s="249">
        <v>220</v>
      </c>
      <c r="C283" s="248">
        <v>102.3251408461895</v>
      </c>
    </row>
    <row r="284" spans="2:3" x14ac:dyDescent="0.75">
      <c r="B284" s="249">
        <v>221</v>
      </c>
      <c r="C284" s="248">
        <v>111.29675712778864</v>
      </c>
    </row>
    <row r="285" spans="2:3" x14ac:dyDescent="0.75">
      <c r="B285" s="249">
        <v>222</v>
      </c>
      <c r="C285" s="248">
        <v>161.24856973957719</v>
      </c>
    </row>
    <row r="286" spans="2:3" x14ac:dyDescent="0.75">
      <c r="B286" s="249">
        <v>223</v>
      </c>
      <c r="C286" s="248">
        <v>124.48356256509969</v>
      </c>
    </row>
    <row r="287" spans="2:3" x14ac:dyDescent="0.75">
      <c r="B287" s="249">
        <v>224</v>
      </c>
      <c r="C287" s="248">
        <v>125.93001933912565</v>
      </c>
    </row>
    <row r="288" spans="2:3" x14ac:dyDescent="0.75">
      <c r="B288" s="249">
        <v>225</v>
      </c>
      <c r="C288" s="248">
        <v>108.31275783442942</v>
      </c>
    </row>
    <row r="289" spans="2:3" x14ac:dyDescent="0.75">
      <c r="B289" s="249">
        <v>226</v>
      </c>
      <c r="C289" s="248">
        <v>88.591995464328562</v>
      </c>
    </row>
    <row r="290" spans="2:3" x14ac:dyDescent="0.75">
      <c r="B290" s="249">
        <v>227</v>
      </c>
      <c r="C290" s="248">
        <v>112.88713993070448</v>
      </c>
    </row>
    <row r="291" spans="2:3" x14ac:dyDescent="0.75">
      <c r="B291" s="249">
        <v>228</v>
      </c>
      <c r="C291" s="248">
        <v>137.44309356444137</v>
      </c>
    </row>
    <row r="292" spans="2:3" x14ac:dyDescent="0.75">
      <c r="B292" s="249">
        <v>229</v>
      </c>
      <c r="C292" s="248">
        <v>122.23052766259387</v>
      </c>
    </row>
    <row r="293" spans="2:3" x14ac:dyDescent="0.75">
      <c r="B293" s="249">
        <v>230</v>
      </c>
      <c r="C293" s="248">
        <v>124.46773738242513</v>
      </c>
    </row>
    <row r="294" spans="2:3" x14ac:dyDescent="0.75">
      <c r="B294" s="249">
        <v>231</v>
      </c>
      <c r="C294" s="248">
        <v>107.19776568205877</v>
      </c>
    </row>
    <row r="295" spans="2:3" x14ac:dyDescent="0.75">
      <c r="B295" s="249">
        <v>232</v>
      </c>
      <c r="C295" s="248">
        <v>145.11659152162815</v>
      </c>
    </row>
    <row r="296" spans="2:3" x14ac:dyDescent="0.75">
      <c r="B296" s="249">
        <v>233</v>
      </c>
      <c r="C296" s="248">
        <v>74.026870300021443</v>
      </c>
    </row>
    <row r="297" spans="2:3" x14ac:dyDescent="0.75">
      <c r="B297" s="249">
        <v>234</v>
      </c>
      <c r="C297" s="248">
        <v>135.48441658394836</v>
      </c>
    </row>
    <row r="298" spans="2:3" x14ac:dyDescent="0.75">
      <c r="B298" s="249">
        <v>235</v>
      </c>
      <c r="C298" s="248">
        <v>149.81446632592107</v>
      </c>
    </row>
    <row r="299" spans="2:3" x14ac:dyDescent="0.75">
      <c r="B299" s="249">
        <v>236</v>
      </c>
      <c r="C299" s="248">
        <v>118.11244718761616</v>
      </c>
    </row>
    <row r="300" spans="2:3" x14ac:dyDescent="0.75">
      <c r="B300" s="249">
        <v>237</v>
      </c>
      <c r="C300" s="248">
        <v>123.55218744518504</v>
      </c>
    </row>
    <row r="301" spans="2:3" x14ac:dyDescent="0.75">
      <c r="B301" s="249">
        <v>238</v>
      </c>
      <c r="C301" s="248">
        <v>142.57366454385752</v>
      </c>
    </row>
    <row r="302" spans="2:3" x14ac:dyDescent="0.75">
      <c r="B302" s="249">
        <v>239</v>
      </c>
      <c r="C302" s="248">
        <v>134.51511842408758</v>
      </c>
    </row>
    <row r="303" spans="2:3" x14ac:dyDescent="0.75">
      <c r="B303" s="249">
        <v>240</v>
      </c>
      <c r="C303" s="248">
        <v>159.6592103175864</v>
      </c>
    </row>
    <row r="304" spans="2:3" x14ac:dyDescent="0.75">
      <c r="B304" s="249">
        <v>241</v>
      </c>
      <c r="C304" s="248">
        <v>116.12360625454957</v>
      </c>
    </row>
    <row r="305" spans="2:3" x14ac:dyDescent="0.75">
      <c r="B305" s="249">
        <v>242</v>
      </c>
      <c r="C305" s="248">
        <v>103.50014359812315</v>
      </c>
    </row>
    <row r="306" spans="2:3" x14ac:dyDescent="0.75">
      <c r="B306" s="249">
        <v>243</v>
      </c>
      <c r="C306" s="248">
        <v>120.67368332117816</v>
      </c>
    </row>
    <row r="307" spans="2:3" x14ac:dyDescent="0.75">
      <c r="B307" s="249">
        <v>244</v>
      </c>
      <c r="C307" s="248">
        <v>115.99251589013952</v>
      </c>
    </row>
    <row r="308" spans="2:3" x14ac:dyDescent="0.75">
      <c r="B308" s="249">
        <v>245</v>
      </c>
      <c r="C308" s="248">
        <v>133.33523895434138</v>
      </c>
    </row>
    <row r="309" spans="2:3" x14ac:dyDescent="0.75">
      <c r="B309" s="249">
        <v>246</v>
      </c>
      <c r="C309" s="248">
        <v>112.56806763708217</v>
      </c>
    </row>
    <row r="310" spans="2:3" x14ac:dyDescent="0.75">
      <c r="B310" s="249">
        <v>247</v>
      </c>
      <c r="C310" s="248">
        <v>87.402669811634979</v>
      </c>
    </row>
    <row r="311" spans="2:3" x14ac:dyDescent="0.75">
      <c r="B311" s="249">
        <v>248</v>
      </c>
      <c r="C311" s="248">
        <v>127.2971150947604</v>
      </c>
    </row>
    <row r="312" spans="2:3" x14ac:dyDescent="0.75">
      <c r="B312" s="249">
        <v>249</v>
      </c>
      <c r="C312" s="248">
        <v>100.18102098745584</v>
      </c>
    </row>
    <row r="313" spans="2:3" x14ac:dyDescent="0.75">
      <c r="B313" s="249">
        <v>250</v>
      </c>
      <c r="C313" s="248">
        <v>119.69865822460405</v>
      </c>
    </row>
    <row r="314" spans="2:3" x14ac:dyDescent="0.75">
      <c r="B314" s="249">
        <v>251</v>
      </c>
      <c r="C314" s="248">
        <v>101.74594242435319</v>
      </c>
    </row>
    <row r="315" spans="2:3" x14ac:dyDescent="0.75">
      <c r="B315" s="249">
        <v>252</v>
      </c>
      <c r="C315" s="248">
        <v>130.88093489942403</v>
      </c>
    </row>
    <row r="316" spans="2:3" x14ac:dyDescent="0.75">
      <c r="B316" s="249">
        <v>253</v>
      </c>
      <c r="C316" s="248">
        <v>116.89212521427935</v>
      </c>
    </row>
    <row r="317" spans="2:3" x14ac:dyDescent="0.75">
      <c r="B317" s="249">
        <v>254</v>
      </c>
      <c r="C317" s="248">
        <v>136.3377038869252</v>
      </c>
    </row>
    <row r="318" spans="2:3" x14ac:dyDescent="0.75">
      <c r="B318" s="249">
        <v>255</v>
      </c>
      <c r="C318" s="248">
        <v>136.07310863130306</v>
      </c>
    </row>
    <row r="319" spans="2:3" x14ac:dyDescent="0.75">
      <c r="B319" s="249">
        <v>256</v>
      </c>
      <c r="C319" s="248">
        <v>124.70196900894359</v>
      </c>
    </row>
    <row r="320" spans="2:3" x14ac:dyDescent="0.75">
      <c r="B320" s="249">
        <v>257</v>
      </c>
      <c r="C320" s="248">
        <v>148.38345791045515</v>
      </c>
    </row>
    <row r="321" spans="2:3" x14ac:dyDescent="0.75">
      <c r="B321" s="249">
        <v>258</v>
      </c>
      <c r="C321" s="248">
        <v>134.98994483107299</v>
      </c>
    </row>
    <row r="322" spans="2:3" x14ac:dyDescent="0.75">
      <c r="B322" s="249">
        <v>259</v>
      </c>
      <c r="C322" s="248">
        <v>100.14149558365648</v>
      </c>
    </row>
    <row r="323" spans="2:3" x14ac:dyDescent="0.75">
      <c r="B323" s="249">
        <v>260</v>
      </c>
      <c r="C323" s="248">
        <v>76.989080002034342</v>
      </c>
    </row>
    <row r="324" spans="2:3" x14ac:dyDescent="0.75">
      <c r="B324" s="249">
        <v>261</v>
      </c>
      <c r="C324" s="248">
        <v>116.76913682433577</v>
      </c>
    </row>
    <row r="325" spans="2:3" x14ac:dyDescent="0.75">
      <c r="B325" s="249">
        <v>262</v>
      </c>
      <c r="C325" s="248">
        <v>100.37931211827635</v>
      </c>
    </row>
    <row r="326" spans="2:3" x14ac:dyDescent="0.75">
      <c r="B326" s="249">
        <v>263</v>
      </c>
      <c r="C326" s="248">
        <v>176.03766177870239</v>
      </c>
    </row>
    <row r="327" spans="2:3" x14ac:dyDescent="0.75">
      <c r="B327" s="249">
        <v>264</v>
      </c>
      <c r="C327" s="248">
        <v>116.16008382665093</v>
      </c>
    </row>
    <row r="328" spans="2:3" x14ac:dyDescent="0.75">
      <c r="B328" s="249">
        <v>265</v>
      </c>
      <c r="C328" s="248">
        <v>134.97043527740587</v>
      </c>
    </row>
    <row r="329" spans="2:3" x14ac:dyDescent="0.75">
      <c r="B329" s="249">
        <v>266</v>
      </c>
      <c r="C329" s="248">
        <v>109.02910965025607</v>
      </c>
    </row>
    <row r="330" spans="2:3" x14ac:dyDescent="0.75">
      <c r="B330" s="249">
        <v>267</v>
      </c>
      <c r="C330" s="248">
        <v>153.06678483272333</v>
      </c>
    </row>
    <row r="331" spans="2:3" x14ac:dyDescent="0.75">
      <c r="B331" s="249">
        <v>268</v>
      </c>
      <c r="C331" s="248">
        <v>98.753535258101522</v>
      </c>
    </row>
    <row r="332" spans="2:3" x14ac:dyDescent="0.75">
      <c r="B332" s="249">
        <v>269</v>
      </c>
      <c r="C332" s="248">
        <v>74.276761183923014</v>
      </c>
    </row>
    <row r="333" spans="2:3" x14ac:dyDescent="0.75">
      <c r="B333" s="249">
        <v>270</v>
      </c>
      <c r="C333" s="248">
        <v>113.17719374131222</v>
      </c>
    </row>
    <row r="334" spans="2:3" x14ac:dyDescent="0.75">
      <c r="B334" s="249">
        <v>271</v>
      </c>
      <c r="C334" s="248">
        <v>124.90902670669338</v>
      </c>
    </row>
    <row r="335" spans="2:3" x14ac:dyDescent="0.75">
      <c r="B335" s="249">
        <v>272</v>
      </c>
      <c r="C335" s="248">
        <v>114.86527605659089</v>
      </c>
    </row>
    <row r="336" spans="2:3" x14ac:dyDescent="0.75">
      <c r="B336" s="249">
        <v>273</v>
      </c>
      <c r="C336" s="248">
        <v>71.96549812894169</v>
      </c>
    </row>
    <row r="337" spans="2:3" x14ac:dyDescent="0.75">
      <c r="B337" s="249">
        <v>274</v>
      </c>
      <c r="C337" s="248">
        <v>123.87655152323747</v>
      </c>
    </row>
    <row r="338" spans="2:3" x14ac:dyDescent="0.75">
      <c r="B338" s="249">
        <v>275</v>
      </c>
      <c r="C338" s="248">
        <v>89.779464593807546</v>
      </c>
    </row>
    <row r="339" spans="2:3" x14ac:dyDescent="0.75">
      <c r="B339" s="249">
        <v>276</v>
      </c>
      <c r="C339" s="248">
        <v>93.064315894103444</v>
      </c>
    </row>
    <row r="340" spans="2:3" x14ac:dyDescent="0.75">
      <c r="B340" s="249">
        <v>277</v>
      </c>
      <c r="C340" s="248">
        <v>116.65923337590718</v>
      </c>
    </row>
    <row r="341" spans="2:3" x14ac:dyDescent="0.75">
      <c r="B341" s="249">
        <v>278</v>
      </c>
      <c r="C341" s="248">
        <v>123.6242780429456</v>
      </c>
    </row>
    <row r="342" spans="2:3" x14ac:dyDescent="0.75">
      <c r="B342" s="249">
        <v>279</v>
      </c>
      <c r="C342" s="248">
        <v>94.427460400600765</v>
      </c>
    </row>
    <row r="343" spans="2:3" x14ac:dyDescent="0.75">
      <c r="B343" s="249">
        <v>280</v>
      </c>
      <c r="C343" s="248">
        <v>111.45332980692781</v>
      </c>
    </row>
    <row r="344" spans="2:3" x14ac:dyDescent="0.75">
      <c r="B344" s="249">
        <v>281</v>
      </c>
      <c r="C344" s="248">
        <v>100.22311179355148</v>
      </c>
    </row>
    <row r="345" spans="2:3" x14ac:dyDescent="0.75">
      <c r="B345" s="249">
        <v>282</v>
      </c>
      <c r="C345" s="248">
        <v>44.631178169516375</v>
      </c>
    </row>
    <row r="346" spans="2:3" x14ac:dyDescent="0.75">
      <c r="B346" s="249">
        <v>283</v>
      </c>
      <c r="C346" s="248">
        <v>127.47147232030873</v>
      </c>
    </row>
    <row r="347" spans="2:3" x14ac:dyDescent="0.75">
      <c r="B347" s="249">
        <v>284</v>
      </c>
      <c r="C347" s="248">
        <v>144.11274352926674</v>
      </c>
    </row>
    <row r="348" spans="2:3" x14ac:dyDescent="0.75">
      <c r="B348" s="249">
        <v>285</v>
      </c>
      <c r="C348" s="248">
        <v>123.03292775931706</v>
      </c>
    </row>
    <row r="349" spans="2:3" x14ac:dyDescent="0.75">
      <c r="B349" s="249">
        <v>286</v>
      </c>
      <c r="C349" s="248">
        <v>103.37450410509604</v>
      </c>
    </row>
    <row r="350" spans="2:3" x14ac:dyDescent="0.75">
      <c r="B350" s="249">
        <v>287</v>
      </c>
      <c r="C350" s="248">
        <v>101.83196241690851</v>
      </c>
    </row>
    <row r="351" spans="2:3" x14ac:dyDescent="0.75">
      <c r="B351" s="249">
        <v>288</v>
      </c>
      <c r="C351" s="248">
        <v>125.589732536337</v>
      </c>
    </row>
    <row r="352" spans="2:3" x14ac:dyDescent="0.75">
      <c r="B352" s="249">
        <v>289</v>
      </c>
      <c r="C352" s="248">
        <v>138.14874619974921</v>
      </c>
    </row>
    <row r="353" spans="2:3" x14ac:dyDescent="0.75">
      <c r="B353" s="249">
        <v>290</v>
      </c>
      <c r="C353" s="248">
        <v>135.60311178622248</v>
      </c>
    </row>
    <row r="354" spans="2:3" x14ac:dyDescent="0.75">
      <c r="B354" s="249">
        <v>291</v>
      </c>
      <c r="C354" s="248">
        <v>109.4184524874224</v>
      </c>
    </row>
    <row r="355" spans="2:3" x14ac:dyDescent="0.75">
      <c r="B355" s="249">
        <v>292</v>
      </c>
      <c r="C355" s="248">
        <v>132.67947101025857</v>
      </c>
    </row>
    <row r="356" spans="2:3" x14ac:dyDescent="0.75">
      <c r="B356" s="249">
        <v>293</v>
      </c>
      <c r="C356" s="248">
        <v>111.00132838213244</v>
      </c>
    </row>
    <row r="357" spans="2:3" x14ac:dyDescent="0.75">
      <c r="B357" s="249">
        <v>294</v>
      </c>
      <c r="C357" s="248">
        <v>124.34179069929567</v>
      </c>
    </row>
    <row r="358" spans="2:3" x14ac:dyDescent="0.75">
      <c r="B358" s="249">
        <v>295</v>
      </c>
      <c r="C358" s="248">
        <v>131.69102607402414</v>
      </c>
    </row>
    <row r="359" spans="2:3" x14ac:dyDescent="0.75">
      <c r="B359" s="249">
        <v>296</v>
      </c>
      <c r="C359" s="248">
        <v>65.58640505320335</v>
      </c>
    </row>
    <row r="360" spans="2:3" x14ac:dyDescent="0.75">
      <c r="B360" s="249">
        <v>297</v>
      </c>
      <c r="C360" s="248">
        <v>152.35733464539189</v>
      </c>
    </row>
    <row r="361" spans="2:3" x14ac:dyDescent="0.75">
      <c r="B361" s="249">
        <v>298</v>
      </c>
      <c r="C361" s="248">
        <v>131.52986313732279</v>
      </c>
    </row>
    <row r="362" spans="2:3" x14ac:dyDescent="0.75">
      <c r="B362" s="249">
        <v>299</v>
      </c>
      <c r="C362" s="248">
        <v>139.64951514896316</v>
      </c>
    </row>
    <row r="363" spans="2:3" x14ac:dyDescent="0.75">
      <c r="B363" s="249">
        <v>300</v>
      </c>
      <c r="C363" s="248">
        <v>158.53727190630181</v>
      </c>
    </row>
    <row r="364" spans="2:3" x14ac:dyDescent="0.75">
      <c r="B364" s="249">
        <v>301</v>
      </c>
      <c r="C364" s="248">
        <v>157.23850317805619</v>
      </c>
    </row>
    <row r="365" spans="2:3" x14ac:dyDescent="0.75">
      <c r="B365" s="249">
        <v>302</v>
      </c>
      <c r="C365" s="248">
        <v>105.42970090478326</v>
      </c>
    </row>
    <row r="366" spans="2:3" x14ac:dyDescent="0.75">
      <c r="B366" s="249">
        <v>303</v>
      </c>
      <c r="C366" s="248">
        <v>127.1873044197546</v>
      </c>
    </row>
    <row r="367" spans="2:3" x14ac:dyDescent="0.75">
      <c r="B367" s="249">
        <v>304</v>
      </c>
      <c r="C367" s="248">
        <v>130.52137045122137</v>
      </c>
    </row>
    <row r="368" spans="2:3" x14ac:dyDescent="0.75">
      <c r="B368" s="249">
        <v>305</v>
      </c>
      <c r="C368" s="248">
        <v>111.87382945953405</v>
      </c>
    </row>
    <row r="369" spans="2:3" x14ac:dyDescent="0.75">
      <c r="B369" s="249">
        <v>306</v>
      </c>
      <c r="C369" s="248">
        <v>146.19785168943559</v>
      </c>
    </row>
    <row r="370" spans="2:3" x14ac:dyDescent="0.75">
      <c r="B370" s="249">
        <v>307</v>
      </c>
      <c r="C370" s="248">
        <v>105.84606196771959</v>
      </c>
    </row>
    <row r="371" spans="2:3" x14ac:dyDescent="0.75">
      <c r="B371" s="249">
        <v>308</v>
      </c>
      <c r="C371" s="248">
        <v>73.840300250510637</v>
      </c>
    </row>
    <row r="372" spans="2:3" x14ac:dyDescent="0.75">
      <c r="B372" s="249">
        <v>309</v>
      </c>
      <c r="C372" s="248">
        <v>122.63778882531085</v>
      </c>
    </row>
    <row r="373" spans="2:3" x14ac:dyDescent="0.75">
      <c r="B373" s="249">
        <v>310</v>
      </c>
      <c r="C373" s="248">
        <v>118.42536182619732</v>
      </c>
    </row>
    <row r="374" spans="2:3" x14ac:dyDescent="0.75">
      <c r="B374" s="249">
        <v>311</v>
      </c>
      <c r="C374" s="248">
        <v>139.35881177227947</v>
      </c>
    </row>
    <row r="375" spans="2:3" x14ac:dyDescent="0.75">
      <c r="B375" s="249">
        <v>312</v>
      </c>
      <c r="C375" s="248">
        <v>99.361734830959108</v>
      </c>
    </row>
    <row r="376" spans="2:3" x14ac:dyDescent="0.75">
      <c r="B376" s="249">
        <v>313</v>
      </c>
      <c r="C376" s="248">
        <v>133.07919356267669</v>
      </c>
    </row>
    <row r="377" spans="2:3" x14ac:dyDescent="0.75">
      <c r="B377" s="249">
        <v>314</v>
      </c>
      <c r="C377" s="248">
        <v>98.46672662931563</v>
      </c>
    </row>
    <row r="378" spans="2:3" x14ac:dyDescent="0.75">
      <c r="B378" s="249">
        <v>315</v>
      </c>
      <c r="C378" s="248">
        <v>116.16062782915748</v>
      </c>
    </row>
    <row r="379" spans="2:3" x14ac:dyDescent="0.75">
      <c r="B379" s="249">
        <v>316</v>
      </c>
      <c r="C379" s="248">
        <v>126.51494237025469</v>
      </c>
    </row>
    <row r="380" spans="2:3" x14ac:dyDescent="0.75">
      <c r="B380" s="249">
        <v>317</v>
      </c>
      <c r="C380" s="248">
        <v>69.582923309384029</v>
      </c>
    </row>
    <row r="381" spans="2:3" x14ac:dyDescent="0.75">
      <c r="B381" s="249">
        <v>318</v>
      </c>
      <c r="C381" s="248">
        <v>130.49723031262096</v>
      </c>
    </row>
    <row r="382" spans="2:3" x14ac:dyDescent="0.75">
      <c r="B382" s="249">
        <v>319</v>
      </c>
      <c r="C382" s="248">
        <v>151.52969654391609</v>
      </c>
    </row>
    <row r="383" spans="2:3" x14ac:dyDescent="0.75">
      <c r="B383" s="249">
        <v>320</v>
      </c>
      <c r="C383" s="248">
        <v>138.70932302268429</v>
      </c>
    </row>
    <row r="384" spans="2:3" x14ac:dyDescent="0.75">
      <c r="B384" s="249">
        <v>321</v>
      </c>
      <c r="C384" s="248">
        <v>137.714905543627</v>
      </c>
    </row>
    <row r="385" spans="2:3" x14ac:dyDescent="0.75">
      <c r="B385" s="249">
        <v>322</v>
      </c>
      <c r="C385" s="248">
        <v>127.9485057733072</v>
      </c>
    </row>
    <row r="386" spans="2:3" x14ac:dyDescent="0.75">
      <c r="B386" s="249">
        <v>323</v>
      </c>
      <c r="C386" s="248">
        <v>111.02472806080087</v>
      </c>
    </row>
    <row r="387" spans="2:3" x14ac:dyDescent="0.75">
      <c r="B387" s="249">
        <v>324</v>
      </c>
      <c r="C387" s="248">
        <v>129.07677866808575</v>
      </c>
    </row>
    <row r="388" spans="2:3" x14ac:dyDescent="0.75">
      <c r="B388" s="249">
        <v>325</v>
      </c>
      <c r="C388" s="248">
        <v>129.72430539066377</v>
      </c>
    </row>
    <row r="389" spans="2:3" x14ac:dyDescent="0.75">
      <c r="B389" s="249">
        <v>326</v>
      </c>
      <c r="C389" s="248">
        <v>113.58447260749432</v>
      </c>
    </row>
    <row r="390" spans="2:3" x14ac:dyDescent="0.75">
      <c r="B390" s="249">
        <v>327</v>
      </c>
      <c r="C390" s="248">
        <v>95.91659415051393</v>
      </c>
    </row>
    <row r="391" spans="2:3" x14ac:dyDescent="0.75">
      <c r="B391" s="249">
        <v>328</v>
      </c>
      <c r="C391" s="248">
        <v>126.17542010535939</v>
      </c>
    </row>
    <row r="392" spans="2:3" x14ac:dyDescent="0.75">
      <c r="B392" s="249">
        <v>329</v>
      </c>
      <c r="C392" s="248">
        <v>142.45972331440029</v>
      </c>
    </row>
    <row r="393" spans="2:3" x14ac:dyDescent="0.75">
      <c r="B393" s="249">
        <v>330</v>
      </c>
      <c r="C393" s="248">
        <v>119.77093314122871</v>
      </c>
    </row>
    <row r="394" spans="2:3" x14ac:dyDescent="0.75">
      <c r="B394" s="249">
        <v>331</v>
      </c>
      <c r="C394" s="248">
        <v>142.02124725883945</v>
      </c>
    </row>
    <row r="395" spans="2:3" x14ac:dyDescent="0.75">
      <c r="B395" s="249">
        <v>332</v>
      </c>
      <c r="C395" s="248">
        <v>138.31388515627197</v>
      </c>
    </row>
    <row r="396" spans="2:3" x14ac:dyDescent="0.75">
      <c r="B396" s="249">
        <v>333</v>
      </c>
      <c r="C396" s="248">
        <v>106.24076529801248</v>
      </c>
    </row>
    <row r="397" spans="2:3" x14ac:dyDescent="0.75">
      <c r="B397" s="249">
        <v>334</v>
      </c>
      <c r="C397" s="248">
        <v>148.42958824949113</v>
      </c>
    </row>
    <row r="398" spans="2:3" x14ac:dyDescent="0.75">
      <c r="B398" s="249">
        <v>335</v>
      </c>
      <c r="C398" s="248">
        <v>102.71045094657492</v>
      </c>
    </row>
    <row r="399" spans="2:3" x14ac:dyDescent="0.75">
      <c r="B399" s="249">
        <v>336</v>
      </c>
      <c r="C399" s="248">
        <v>119.97565082966557</v>
      </c>
    </row>
    <row r="400" spans="2:3" x14ac:dyDescent="0.75">
      <c r="B400" s="249">
        <v>337</v>
      </c>
      <c r="C400" s="248">
        <v>137.48490467162668</v>
      </c>
    </row>
    <row r="401" spans="2:3" x14ac:dyDescent="0.75">
      <c r="B401" s="249">
        <v>338</v>
      </c>
      <c r="C401" s="248">
        <v>113.1760760903736</v>
      </c>
    </row>
    <row r="402" spans="2:3" x14ac:dyDescent="0.75">
      <c r="B402" s="249">
        <v>339</v>
      </c>
      <c r="C402" s="248">
        <v>116.47248782812292</v>
      </c>
    </row>
    <row r="403" spans="2:3" x14ac:dyDescent="0.75">
      <c r="B403" s="249">
        <v>340</v>
      </c>
      <c r="C403" s="248">
        <v>141.96455093211176</v>
      </c>
    </row>
    <row r="404" spans="2:3" x14ac:dyDescent="0.75">
      <c r="B404" s="249">
        <v>341</v>
      </c>
      <c r="C404" s="248">
        <v>125.47737498567064</v>
      </c>
    </row>
    <row r="405" spans="2:3" x14ac:dyDescent="0.75">
      <c r="B405" s="249">
        <v>342</v>
      </c>
      <c r="C405" s="248">
        <v>136.40259214235476</v>
      </c>
    </row>
    <row r="406" spans="2:3" x14ac:dyDescent="0.75">
      <c r="B406" s="249">
        <v>343</v>
      </c>
      <c r="C406" s="248">
        <v>117.45396463069856</v>
      </c>
    </row>
    <row r="407" spans="2:3" x14ac:dyDescent="0.75">
      <c r="B407" s="249">
        <v>344</v>
      </c>
      <c r="C407" s="248">
        <v>160.62273867289588</v>
      </c>
    </row>
    <row r="408" spans="2:3" x14ac:dyDescent="0.75">
      <c r="B408" s="249">
        <v>345</v>
      </c>
      <c r="C408" s="248">
        <v>131.00771162083893</v>
      </c>
    </row>
    <row r="409" spans="2:3" x14ac:dyDescent="0.75">
      <c r="B409" s="249">
        <v>346</v>
      </c>
      <c r="C409" s="248">
        <v>77.9052431165142</v>
      </c>
    </row>
    <row r="410" spans="2:3" x14ac:dyDescent="0.75">
      <c r="B410" s="249">
        <v>347</v>
      </c>
      <c r="C410" s="248">
        <v>88.843086514424215</v>
      </c>
    </row>
    <row r="411" spans="2:3" x14ac:dyDescent="0.75">
      <c r="B411" s="249">
        <v>348</v>
      </c>
      <c r="C411" s="248">
        <v>131.2005345646279</v>
      </c>
    </row>
    <row r="412" spans="2:3" x14ac:dyDescent="0.75">
      <c r="B412" s="249">
        <v>349</v>
      </c>
      <c r="C412" s="248">
        <v>85.060016940785516</v>
      </c>
    </row>
    <row r="413" spans="2:3" x14ac:dyDescent="0.75">
      <c r="B413" s="249">
        <v>350</v>
      </c>
      <c r="C413" s="248">
        <v>93.34605882957959</v>
      </c>
    </row>
    <row r="414" spans="2:3" x14ac:dyDescent="0.75">
      <c r="B414" s="249">
        <v>351</v>
      </c>
      <c r="C414" s="248">
        <v>102.63520884149953</v>
      </c>
    </row>
    <row r="415" spans="2:3" x14ac:dyDescent="0.75">
      <c r="B415" s="249">
        <v>352</v>
      </c>
      <c r="C415" s="248">
        <v>119.37011646446859</v>
      </c>
    </row>
    <row r="416" spans="2:3" x14ac:dyDescent="0.75">
      <c r="B416" s="249">
        <v>353</v>
      </c>
      <c r="C416" s="248">
        <v>120.44702143831577</v>
      </c>
    </row>
    <row r="417" spans="2:3" x14ac:dyDescent="0.75">
      <c r="B417" s="249">
        <v>354</v>
      </c>
      <c r="C417" s="248">
        <v>72.288126197959855</v>
      </c>
    </row>
    <row r="418" spans="2:3" x14ac:dyDescent="0.75">
      <c r="B418" s="249">
        <v>355</v>
      </c>
      <c r="C418" s="248">
        <v>168.77989956152769</v>
      </c>
    </row>
    <row r="419" spans="2:3" x14ac:dyDescent="0.75">
      <c r="B419" s="249">
        <v>356</v>
      </c>
      <c r="C419" s="248">
        <v>110.26598878855557</v>
      </c>
    </row>
    <row r="420" spans="2:3" x14ac:dyDescent="0.75">
      <c r="B420" s="249">
        <v>357</v>
      </c>
      <c r="C420" s="248">
        <v>104.86875008371533</v>
      </c>
    </row>
    <row r="421" spans="2:3" x14ac:dyDescent="0.75">
      <c r="B421" s="249">
        <v>358</v>
      </c>
      <c r="C421" s="248">
        <v>159.71240577546857</v>
      </c>
    </row>
    <row r="422" spans="2:3" x14ac:dyDescent="0.75">
      <c r="B422" s="249">
        <v>359</v>
      </c>
      <c r="C422" s="248">
        <v>116.50540399435658</v>
      </c>
    </row>
    <row r="423" spans="2:3" x14ac:dyDescent="0.75">
      <c r="B423" s="249">
        <v>360</v>
      </c>
      <c r="C423" s="248">
        <v>138.28275150824726</v>
      </c>
    </row>
    <row r="424" spans="2:3" x14ac:dyDescent="0.75">
      <c r="B424" s="249">
        <v>361</v>
      </c>
      <c r="C424" s="248">
        <v>50.25642717283759</v>
      </c>
    </row>
    <row r="425" spans="2:3" x14ac:dyDescent="0.75">
      <c r="B425" s="249">
        <v>362</v>
      </c>
      <c r="C425" s="248">
        <v>108.21305652120655</v>
      </c>
    </row>
    <row r="426" spans="2:3" x14ac:dyDescent="0.75">
      <c r="B426" s="249">
        <v>363</v>
      </c>
      <c r="C426" s="248">
        <v>120.191575066243</v>
      </c>
    </row>
    <row r="427" spans="2:3" x14ac:dyDescent="0.75">
      <c r="B427" s="249">
        <v>364</v>
      </c>
      <c r="C427" s="248">
        <v>92.471899403753213</v>
      </c>
    </row>
    <row r="428" spans="2:3" x14ac:dyDescent="0.75">
      <c r="B428" s="249">
        <v>365</v>
      </c>
      <c r="C428" s="248">
        <v>97.683679309413819</v>
      </c>
    </row>
    <row r="429" spans="2:3" x14ac:dyDescent="0.75">
      <c r="B429" s="249">
        <v>366</v>
      </c>
      <c r="C429" s="248">
        <v>135.95986828509794</v>
      </c>
    </row>
    <row r="430" spans="2:3" x14ac:dyDescent="0.75">
      <c r="B430" s="249">
        <v>367</v>
      </c>
      <c r="C430" s="248">
        <v>99.495513520412032</v>
      </c>
    </row>
    <row r="431" spans="2:3" x14ac:dyDescent="0.75">
      <c r="B431" s="249">
        <v>368</v>
      </c>
      <c r="C431" s="248">
        <v>68.463369649661502</v>
      </c>
    </row>
    <row r="432" spans="2:3" x14ac:dyDescent="0.75">
      <c r="B432" s="249">
        <v>369</v>
      </c>
      <c r="C432" s="248">
        <v>125.06639643509772</v>
      </c>
    </row>
    <row r="433" spans="2:3" x14ac:dyDescent="0.75">
      <c r="B433" s="249">
        <v>370</v>
      </c>
      <c r="C433" s="248">
        <v>123.02739793433929</v>
      </c>
    </row>
    <row r="434" spans="2:3" x14ac:dyDescent="0.75">
      <c r="B434" s="249">
        <v>371</v>
      </c>
      <c r="C434" s="248">
        <v>127.79778248585549</v>
      </c>
    </row>
    <row r="435" spans="2:3" x14ac:dyDescent="0.75">
      <c r="B435" s="249">
        <v>372</v>
      </c>
      <c r="C435" s="248">
        <v>107.87721967662854</v>
      </c>
    </row>
    <row r="436" spans="2:3" x14ac:dyDescent="0.75">
      <c r="B436" s="249">
        <v>373</v>
      </c>
      <c r="C436" s="248">
        <v>167.55601102552527</v>
      </c>
    </row>
    <row r="437" spans="2:3" x14ac:dyDescent="0.75">
      <c r="B437" s="249">
        <v>374</v>
      </c>
      <c r="C437" s="248">
        <v>82.793398589322109</v>
      </c>
    </row>
    <row r="438" spans="2:3" x14ac:dyDescent="0.75">
      <c r="B438" s="249">
        <v>375</v>
      </c>
      <c r="C438" s="248">
        <v>86.526216095229117</v>
      </c>
    </row>
    <row r="439" spans="2:3" x14ac:dyDescent="0.75">
      <c r="B439" s="249">
        <v>376</v>
      </c>
      <c r="C439" s="248">
        <v>143.52716256519497</v>
      </c>
    </row>
    <row r="440" spans="2:3" x14ac:dyDescent="0.75">
      <c r="B440" s="249">
        <v>377</v>
      </c>
      <c r="C440" s="248">
        <v>138.87287356469258</v>
      </c>
    </row>
    <row r="441" spans="2:3" x14ac:dyDescent="0.75">
      <c r="B441" s="249">
        <v>378</v>
      </c>
      <c r="C441" s="248">
        <v>136.32148535881521</v>
      </c>
    </row>
    <row r="442" spans="2:3" x14ac:dyDescent="0.75">
      <c r="B442" s="249">
        <v>379</v>
      </c>
      <c r="C442" s="248">
        <v>120.46249780843253</v>
      </c>
    </row>
    <row r="443" spans="2:3" x14ac:dyDescent="0.75">
      <c r="B443" s="249">
        <v>380</v>
      </c>
      <c r="C443" s="248">
        <v>122.45345589654782</v>
      </c>
    </row>
    <row r="444" spans="2:3" x14ac:dyDescent="0.75">
      <c r="B444" s="249">
        <v>381</v>
      </c>
      <c r="C444" s="248">
        <v>144.27393021339554</v>
      </c>
    </row>
    <row r="445" spans="2:3" x14ac:dyDescent="0.75">
      <c r="B445" s="249">
        <v>382</v>
      </c>
      <c r="C445" s="248">
        <v>180.02214099896952</v>
      </c>
    </row>
    <row r="446" spans="2:3" x14ac:dyDescent="0.75">
      <c r="B446" s="249">
        <v>383</v>
      </c>
      <c r="C446" s="248">
        <v>127.21156696795236</v>
      </c>
    </row>
    <row r="447" spans="2:3" x14ac:dyDescent="0.75">
      <c r="B447" s="249">
        <v>384</v>
      </c>
      <c r="C447" s="248">
        <v>118.54893769985439</v>
      </c>
    </row>
    <row r="448" spans="2:3" x14ac:dyDescent="0.75">
      <c r="B448" s="249">
        <v>385</v>
      </c>
      <c r="C448" s="248">
        <v>115.54411135611817</v>
      </c>
    </row>
    <row r="449" spans="2:3" x14ac:dyDescent="0.75">
      <c r="B449" s="249">
        <v>386</v>
      </c>
      <c r="C449" s="248">
        <v>140.47226231559083</v>
      </c>
    </row>
    <row r="450" spans="2:3" x14ac:dyDescent="0.75">
      <c r="B450" s="249">
        <v>387</v>
      </c>
      <c r="C450" s="248">
        <v>141.73789229055731</v>
      </c>
    </row>
    <row r="451" spans="2:3" x14ac:dyDescent="0.75">
      <c r="B451" s="249">
        <v>388</v>
      </c>
      <c r="C451" s="248">
        <v>113.91240133536189</v>
      </c>
    </row>
    <row r="452" spans="2:3" x14ac:dyDescent="0.75">
      <c r="B452" s="249">
        <v>389</v>
      </c>
      <c r="C452" s="248">
        <v>123.36702366613471</v>
      </c>
    </row>
    <row r="453" spans="2:3" x14ac:dyDescent="0.75">
      <c r="B453" s="249">
        <v>390</v>
      </c>
      <c r="C453" s="248">
        <v>106.68535691364889</v>
      </c>
    </row>
    <row r="454" spans="2:3" x14ac:dyDescent="0.75">
      <c r="B454" s="249">
        <v>391</v>
      </c>
      <c r="C454" s="248">
        <v>111.49410610360049</v>
      </c>
    </row>
    <row r="455" spans="2:3" x14ac:dyDescent="0.75">
      <c r="B455" s="249">
        <v>392</v>
      </c>
      <c r="C455" s="248">
        <v>110.5253478353503</v>
      </c>
    </row>
    <row r="456" spans="2:3" x14ac:dyDescent="0.75">
      <c r="B456" s="249">
        <v>393</v>
      </c>
      <c r="C456" s="248">
        <v>116.47551179174725</v>
      </c>
    </row>
    <row r="457" spans="2:3" x14ac:dyDescent="0.75">
      <c r="B457" s="249">
        <v>394</v>
      </c>
      <c r="C457" s="248">
        <v>110.83004343108604</v>
      </c>
    </row>
    <row r="458" spans="2:3" x14ac:dyDescent="0.75">
      <c r="B458" s="249">
        <v>395</v>
      </c>
      <c r="C458" s="248">
        <v>91.898823988283766</v>
      </c>
    </row>
    <row r="459" spans="2:3" x14ac:dyDescent="0.75">
      <c r="B459" s="249">
        <v>396</v>
      </c>
      <c r="C459" s="248">
        <v>130.18630791709654</v>
      </c>
    </row>
    <row r="460" spans="2:3" x14ac:dyDescent="0.75">
      <c r="B460" s="249">
        <v>397</v>
      </c>
      <c r="C460" s="248">
        <v>157.77738129274792</v>
      </c>
    </row>
    <row r="461" spans="2:3" x14ac:dyDescent="0.75">
      <c r="B461" s="249">
        <v>398</v>
      </c>
      <c r="C461" s="248">
        <v>99.693486679390475</v>
      </c>
    </row>
    <row r="462" spans="2:3" x14ac:dyDescent="0.75">
      <c r="B462" s="249">
        <v>399</v>
      </c>
      <c r="C462" s="248">
        <v>106.51357387528112</v>
      </c>
    </row>
    <row r="463" spans="2:3" x14ac:dyDescent="0.75">
      <c r="B463" s="249">
        <v>400</v>
      </c>
      <c r="C463" s="248">
        <v>144.42283923035833</v>
      </c>
    </row>
    <row r="464" spans="2:3" x14ac:dyDescent="0.75">
      <c r="B464" s="249">
        <v>401</v>
      </c>
      <c r="C464" s="248">
        <v>90.667776910191549</v>
      </c>
    </row>
    <row r="465" spans="2:3" x14ac:dyDescent="0.75">
      <c r="B465" s="249">
        <v>402</v>
      </c>
      <c r="C465" s="248">
        <v>109.38010115507356</v>
      </c>
    </row>
    <row r="466" spans="2:3" x14ac:dyDescent="0.75">
      <c r="B466" s="249">
        <v>403</v>
      </c>
      <c r="C466" s="248">
        <v>89.418087554755559</v>
      </c>
    </row>
    <row r="467" spans="2:3" x14ac:dyDescent="0.75">
      <c r="B467" s="249">
        <v>404</v>
      </c>
      <c r="C467" s="248">
        <v>162.16440225207023</v>
      </c>
    </row>
    <row r="468" spans="2:3" x14ac:dyDescent="0.75">
      <c r="B468" s="249">
        <v>405</v>
      </c>
      <c r="C468" s="248">
        <v>144.10554256400258</v>
      </c>
    </row>
    <row r="469" spans="2:3" x14ac:dyDescent="0.75">
      <c r="B469" s="249">
        <v>406</v>
      </c>
      <c r="C469" s="248">
        <v>124.61590104061018</v>
      </c>
    </row>
    <row r="470" spans="2:3" x14ac:dyDescent="0.75">
      <c r="B470" s="249">
        <v>407</v>
      </c>
      <c r="C470" s="248">
        <v>98.125486247137189</v>
      </c>
    </row>
    <row r="471" spans="2:3" x14ac:dyDescent="0.75">
      <c r="B471" s="249">
        <v>408</v>
      </c>
      <c r="C471" s="248">
        <v>122.5834262914062</v>
      </c>
    </row>
    <row r="472" spans="2:3" x14ac:dyDescent="0.75">
      <c r="B472" s="249">
        <v>409</v>
      </c>
      <c r="C472" s="248">
        <v>122.66724329701084</v>
      </c>
    </row>
    <row r="473" spans="2:3" x14ac:dyDescent="0.75">
      <c r="B473" s="249">
        <v>410</v>
      </c>
      <c r="C473" s="248">
        <v>128.14060141027915</v>
      </c>
    </row>
    <row r="474" spans="2:3" x14ac:dyDescent="0.75">
      <c r="B474" s="249">
        <v>411</v>
      </c>
      <c r="C474" s="248">
        <v>164.59290548434871</v>
      </c>
    </row>
    <row r="475" spans="2:3" x14ac:dyDescent="0.75">
      <c r="B475" s="249">
        <v>412</v>
      </c>
      <c r="C475" s="248">
        <v>114.42025147985913</v>
      </c>
    </row>
    <row r="476" spans="2:3" x14ac:dyDescent="0.75">
      <c r="B476" s="249">
        <v>413</v>
      </c>
      <c r="C476" s="248">
        <v>125.449374226429</v>
      </c>
    </row>
    <row r="477" spans="2:3" x14ac:dyDescent="0.75">
      <c r="B477" s="249">
        <v>414</v>
      </c>
      <c r="C477" s="248">
        <v>123.64558164750842</v>
      </c>
    </row>
    <row r="478" spans="2:3" x14ac:dyDescent="0.75">
      <c r="B478" s="249">
        <v>415</v>
      </c>
      <c r="C478" s="248">
        <v>123.33246863401975</v>
      </c>
    </row>
    <row r="479" spans="2:3" x14ac:dyDescent="0.75">
      <c r="B479" s="249">
        <v>416</v>
      </c>
      <c r="C479" s="248">
        <v>128.12320786106918</v>
      </c>
    </row>
    <row r="480" spans="2:3" x14ac:dyDescent="0.75">
      <c r="B480" s="249">
        <v>417</v>
      </c>
      <c r="C480" s="248">
        <v>148.8973399625016</v>
      </c>
    </row>
    <row r="481" spans="2:3" x14ac:dyDescent="0.75">
      <c r="B481" s="249">
        <v>418</v>
      </c>
      <c r="C481" s="248">
        <v>115.26799242965384</v>
      </c>
    </row>
    <row r="482" spans="2:3" x14ac:dyDescent="0.75">
      <c r="B482" s="249">
        <v>419</v>
      </c>
      <c r="C482" s="248">
        <v>99.513099618900327</v>
      </c>
    </row>
    <row r="483" spans="2:3" x14ac:dyDescent="0.75">
      <c r="B483" s="249">
        <v>420</v>
      </c>
      <c r="C483" s="248">
        <v>123.01155894943318</v>
      </c>
    </row>
    <row r="484" spans="2:3" x14ac:dyDescent="0.75">
      <c r="B484" s="249">
        <v>421</v>
      </c>
      <c r="C484" s="248">
        <v>101.53742105650174</v>
      </c>
    </row>
    <row r="485" spans="2:3" x14ac:dyDescent="0.75">
      <c r="B485" s="249">
        <v>422</v>
      </c>
      <c r="C485" s="248">
        <v>102.40460700551559</v>
      </c>
    </row>
    <row r="486" spans="2:3" x14ac:dyDescent="0.75">
      <c r="B486" s="249">
        <v>423</v>
      </c>
      <c r="C486" s="248">
        <v>119.55434468455165</v>
      </c>
    </row>
    <row r="487" spans="2:3" x14ac:dyDescent="0.75">
      <c r="B487" s="249">
        <v>424</v>
      </c>
      <c r="C487" s="248">
        <v>128.70786744827731</v>
      </c>
    </row>
    <row r="488" spans="2:3" x14ac:dyDescent="0.75">
      <c r="B488" s="249">
        <v>425</v>
      </c>
      <c r="C488" s="248">
        <v>113.87328985461302</v>
      </c>
    </row>
    <row r="489" spans="2:3" x14ac:dyDescent="0.75">
      <c r="B489" s="249">
        <v>426</v>
      </c>
      <c r="C489" s="248">
        <v>175.40098283008524</v>
      </c>
    </row>
    <row r="490" spans="2:3" x14ac:dyDescent="0.75">
      <c r="B490" s="249">
        <v>427</v>
      </c>
      <c r="C490" s="248">
        <v>160.54600118176529</v>
      </c>
    </row>
    <row r="491" spans="2:3" x14ac:dyDescent="0.75">
      <c r="B491" s="249">
        <v>428</v>
      </c>
      <c r="C491" s="248">
        <v>102.49273385846612</v>
      </c>
    </row>
    <row r="492" spans="2:3" x14ac:dyDescent="0.75">
      <c r="B492" s="249">
        <v>429</v>
      </c>
      <c r="C492" s="248">
        <v>162.68147676789155</v>
      </c>
    </row>
    <row r="493" spans="2:3" x14ac:dyDescent="0.75">
      <c r="B493" s="249">
        <v>430</v>
      </c>
      <c r="C493" s="248">
        <v>125.86524190047973</v>
      </c>
    </row>
    <row r="494" spans="2:3" x14ac:dyDescent="0.75">
      <c r="B494" s="249">
        <v>431</v>
      </c>
      <c r="C494" s="248">
        <v>124.60239192679116</v>
      </c>
    </row>
    <row r="495" spans="2:3" x14ac:dyDescent="0.75">
      <c r="B495" s="249">
        <v>432</v>
      </c>
      <c r="C495" s="248">
        <v>159.47661168216192</v>
      </c>
    </row>
    <row r="496" spans="2:3" x14ac:dyDescent="0.75">
      <c r="B496" s="249">
        <v>433</v>
      </c>
      <c r="C496" s="248">
        <v>155.75883136609966</v>
      </c>
    </row>
    <row r="497" spans="2:3" x14ac:dyDescent="0.75">
      <c r="B497" s="249">
        <v>434</v>
      </c>
      <c r="C497" s="248">
        <v>111.68434742615271</v>
      </c>
    </row>
    <row r="498" spans="2:3" x14ac:dyDescent="0.75">
      <c r="B498" s="249">
        <v>435</v>
      </c>
      <c r="C498" s="248">
        <v>155.572583291352</v>
      </c>
    </row>
    <row r="499" spans="2:3" x14ac:dyDescent="0.75">
      <c r="B499" s="249">
        <v>436</v>
      </c>
      <c r="C499" s="248">
        <v>152.75775366675833</v>
      </c>
    </row>
    <row r="500" spans="2:3" x14ac:dyDescent="0.75">
      <c r="B500" s="249">
        <v>437</v>
      </c>
      <c r="C500" s="248">
        <v>95.903851256157878</v>
      </c>
    </row>
    <row r="501" spans="2:3" x14ac:dyDescent="0.75">
      <c r="B501" s="249">
        <v>438</v>
      </c>
      <c r="C501" s="248">
        <v>79.683156028855521</v>
      </c>
    </row>
    <row r="502" spans="2:3" x14ac:dyDescent="0.75">
      <c r="B502" s="249">
        <v>439</v>
      </c>
      <c r="C502" s="248">
        <v>145.15401594563554</v>
      </c>
    </row>
    <row r="503" spans="2:3" x14ac:dyDescent="0.75">
      <c r="B503" s="249">
        <v>440</v>
      </c>
      <c r="C503" s="248">
        <v>106.09651180275539</v>
      </c>
    </row>
    <row r="504" spans="2:3" x14ac:dyDescent="0.75">
      <c r="B504" s="249">
        <v>441</v>
      </c>
      <c r="C504" s="248">
        <v>81.679565666849953</v>
      </c>
    </row>
    <row r="505" spans="2:3" x14ac:dyDescent="0.75">
      <c r="B505" s="249">
        <v>442</v>
      </c>
      <c r="C505" s="248">
        <v>157.64620388093829</v>
      </c>
    </row>
    <row r="506" spans="2:3" x14ac:dyDescent="0.75">
      <c r="B506" s="249">
        <v>443</v>
      </c>
      <c r="C506" s="248">
        <v>111.02602888021914</v>
      </c>
    </row>
    <row r="507" spans="2:3" x14ac:dyDescent="0.75">
      <c r="B507" s="249">
        <v>444</v>
      </c>
      <c r="C507" s="248">
        <v>149.23024718331021</v>
      </c>
    </row>
    <row r="508" spans="2:3" x14ac:dyDescent="0.75">
      <c r="B508" s="249">
        <v>445</v>
      </c>
      <c r="C508" s="248">
        <v>140.29142650120252</v>
      </c>
    </row>
    <row r="509" spans="2:3" x14ac:dyDescent="0.75">
      <c r="B509" s="249">
        <v>446</v>
      </c>
      <c r="C509" s="248">
        <v>117.15735210182149</v>
      </c>
    </row>
    <row r="510" spans="2:3" x14ac:dyDescent="0.75">
      <c r="B510" s="249">
        <v>447</v>
      </c>
      <c r="C510" s="248">
        <v>101.96105304210023</v>
      </c>
    </row>
    <row r="511" spans="2:3" x14ac:dyDescent="0.75">
      <c r="B511" s="249">
        <v>448</v>
      </c>
      <c r="C511" s="248">
        <v>156.49752665867322</v>
      </c>
    </row>
    <row r="512" spans="2:3" x14ac:dyDescent="0.75">
      <c r="B512" s="249">
        <v>449</v>
      </c>
      <c r="C512" s="248">
        <v>133.41948950428886</v>
      </c>
    </row>
    <row r="513" spans="2:3" x14ac:dyDescent="0.75">
      <c r="B513" s="249">
        <v>450</v>
      </c>
      <c r="C513" s="248">
        <v>108.05599941457163</v>
      </c>
    </row>
    <row r="514" spans="2:3" x14ac:dyDescent="0.75">
      <c r="B514" s="249">
        <v>451</v>
      </c>
      <c r="C514" s="248">
        <v>142.12239082189271</v>
      </c>
    </row>
    <row r="515" spans="2:3" x14ac:dyDescent="0.75">
      <c r="B515" s="249">
        <v>452</v>
      </c>
      <c r="C515" s="248">
        <v>166.27638365106361</v>
      </c>
    </row>
    <row r="516" spans="2:3" x14ac:dyDescent="0.75">
      <c r="B516" s="249">
        <v>453</v>
      </c>
      <c r="C516" s="248">
        <v>98.937345187637135</v>
      </c>
    </row>
    <row r="517" spans="2:3" x14ac:dyDescent="0.75">
      <c r="B517" s="249">
        <v>454</v>
      </c>
      <c r="C517" s="248">
        <v>117.57350711330017</v>
      </c>
    </row>
    <row r="518" spans="2:3" x14ac:dyDescent="0.75">
      <c r="B518" s="249">
        <v>455</v>
      </c>
      <c r="C518" s="248">
        <v>117.61450646033487</v>
      </c>
    </row>
    <row r="519" spans="2:3" x14ac:dyDescent="0.75">
      <c r="B519" s="249">
        <v>456</v>
      </c>
      <c r="C519" s="248">
        <v>124.47821210015721</v>
      </c>
    </row>
    <row r="520" spans="2:3" x14ac:dyDescent="0.75">
      <c r="B520" s="249">
        <v>457</v>
      </c>
      <c r="C520" s="248">
        <v>129.92457095278581</v>
      </c>
    </row>
    <row r="521" spans="2:3" x14ac:dyDescent="0.75">
      <c r="B521" s="249">
        <v>458</v>
      </c>
      <c r="C521" s="248">
        <v>115.95833101524643</v>
      </c>
    </row>
    <row r="522" spans="2:3" x14ac:dyDescent="0.75">
      <c r="B522" s="249">
        <v>459</v>
      </c>
      <c r="C522" s="248">
        <v>103.07120099957227</v>
      </c>
    </row>
    <row r="523" spans="2:3" x14ac:dyDescent="0.75">
      <c r="B523" s="249">
        <v>460</v>
      </c>
      <c r="C523" s="248">
        <v>101.70029789400327</v>
      </c>
    </row>
    <row r="524" spans="2:3" x14ac:dyDescent="0.75">
      <c r="B524" s="249">
        <v>461</v>
      </c>
      <c r="C524" s="248">
        <v>190.85437578460852</v>
      </c>
    </row>
    <row r="525" spans="2:3" x14ac:dyDescent="0.75">
      <c r="B525" s="249">
        <v>462</v>
      </c>
      <c r="C525" s="248">
        <v>137.79307897609911</v>
      </c>
    </row>
    <row r="526" spans="2:3" x14ac:dyDescent="0.75">
      <c r="B526" s="249">
        <v>463</v>
      </c>
      <c r="C526" s="248">
        <v>92.818803798266174</v>
      </c>
    </row>
    <row r="527" spans="2:3" x14ac:dyDescent="0.75">
      <c r="B527" s="249">
        <v>464</v>
      </c>
      <c r="C527" s="248">
        <v>109.78265715710738</v>
      </c>
    </row>
    <row r="528" spans="2:3" x14ac:dyDescent="0.75">
      <c r="B528" s="249">
        <v>465</v>
      </c>
      <c r="C528" s="248">
        <v>172.220212621862</v>
      </c>
    </row>
    <row r="529" spans="2:3" x14ac:dyDescent="0.75">
      <c r="B529" s="249">
        <v>466</v>
      </c>
      <c r="C529" s="248">
        <v>100.54292901773893</v>
      </c>
    </row>
    <row r="530" spans="2:3" x14ac:dyDescent="0.75">
      <c r="B530" s="249">
        <v>467</v>
      </c>
      <c r="C530" s="248">
        <v>58.822126583202333</v>
      </c>
    </row>
    <row r="531" spans="2:3" x14ac:dyDescent="0.75">
      <c r="B531" s="249">
        <v>468</v>
      </c>
      <c r="C531" s="248">
        <v>123.38135044978546</v>
      </c>
    </row>
    <row r="532" spans="2:3" x14ac:dyDescent="0.75">
      <c r="B532" s="249">
        <v>469</v>
      </c>
      <c r="C532" s="248">
        <v>89.006803517807995</v>
      </c>
    </row>
    <row r="533" spans="2:3" x14ac:dyDescent="0.75">
      <c r="B533" s="249">
        <v>470</v>
      </c>
      <c r="C533" s="248">
        <v>154.65872606577688</v>
      </c>
    </row>
    <row r="534" spans="2:3" x14ac:dyDescent="0.75">
      <c r="B534" s="249">
        <v>471</v>
      </c>
      <c r="C534" s="248">
        <v>181.04310490085922</v>
      </c>
    </row>
    <row r="535" spans="2:3" x14ac:dyDescent="0.75">
      <c r="B535" s="249">
        <v>472</v>
      </c>
      <c r="C535" s="248">
        <v>137.2970573384674</v>
      </c>
    </row>
    <row r="536" spans="2:3" x14ac:dyDescent="0.75">
      <c r="B536" s="249">
        <v>473</v>
      </c>
      <c r="C536" s="248">
        <v>91.843013661501985</v>
      </c>
    </row>
    <row r="537" spans="2:3" x14ac:dyDescent="0.75">
      <c r="B537" s="249">
        <v>474</v>
      </c>
      <c r="C537" s="248">
        <v>94.896014077085127</v>
      </c>
    </row>
    <row r="538" spans="2:3" x14ac:dyDescent="0.75">
      <c r="B538" s="249">
        <v>475</v>
      </c>
      <c r="C538" s="248">
        <v>106.91532483441023</v>
      </c>
    </row>
    <row r="539" spans="2:3" x14ac:dyDescent="0.75">
      <c r="B539" s="249">
        <v>476</v>
      </c>
      <c r="C539" s="248">
        <v>89.421259826430656</v>
      </c>
    </row>
    <row r="540" spans="2:3" x14ac:dyDescent="0.75">
      <c r="B540" s="249">
        <v>477</v>
      </c>
      <c r="C540" s="248">
        <v>71.461598772883008</v>
      </c>
    </row>
    <row r="541" spans="2:3" x14ac:dyDescent="0.75">
      <c r="B541" s="249">
        <v>478</v>
      </c>
      <c r="C541" s="248">
        <v>84.769386597638203</v>
      </c>
    </row>
    <row r="542" spans="2:3" x14ac:dyDescent="0.75">
      <c r="B542" s="249">
        <v>479</v>
      </c>
      <c r="C542" s="248">
        <v>136.88225183700001</v>
      </c>
    </row>
    <row r="543" spans="2:3" x14ac:dyDescent="0.75">
      <c r="B543" s="249">
        <v>480</v>
      </c>
      <c r="C543" s="248">
        <v>104.94900061959514</v>
      </c>
    </row>
    <row r="544" spans="2:3" x14ac:dyDescent="0.75">
      <c r="B544" s="249">
        <v>481</v>
      </c>
      <c r="C544" s="248">
        <v>162.35189107598217</v>
      </c>
    </row>
    <row r="545" spans="2:3" x14ac:dyDescent="0.75">
      <c r="B545" s="249">
        <v>482</v>
      </c>
      <c r="C545" s="248">
        <v>84.018786690466953</v>
      </c>
    </row>
    <row r="546" spans="2:3" x14ac:dyDescent="0.75">
      <c r="B546" s="249">
        <v>483</v>
      </c>
      <c r="C546" s="248">
        <v>147.80239834984326</v>
      </c>
    </row>
    <row r="547" spans="2:3" x14ac:dyDescent="0.75">
      <c r="B547" s="249">
        <v>484</v>
      </c>
      <c r="C547" s="248">
        <v>138.48961849404557</v>
      </c>
    </row>
    <row r="548" spans="2:3" x14ac:dyDescent="0.75">
      <c r="B548" s="249">
        <v>485</v>
      </c>
      <c r="C548" s="248">
        <v>105.830498636903</v>
      </c>
    </row>
    <row r="549" spans="2:3" x14ac:dyDescent="0.75">
      <c r="B549" s="249">
        <v>486</v>
      </c>
      <c r="C549" s="248">
        <v>117.04584659177692</v>
      </c>
    </row>
    <row r="550" spans="2:3" x14ac:dyDescent="0.75">
      <c r="B550" s="249">
        <v>487</v>
      </c>
      <c r="C550" s="248">
        <v>93.275726031819886</v>
      </c>
    </row>
    <row r="551" spans="2:3" x14ac:dyDescent="0.75">
      <c r="B551" s="249">
        <v>488</v>
      </c>
      <c r="C551" s="248">
        <v>103.36239282671325</v>
      </c>
    </row>
    <row r="552" spans="2:3" x14ac:dyDescent="0.75">
      <c r="B552" s="249">
        <v>489</v>
      </c>
      <c r="C552" s="248">
        <v>143.57035405471169</v>
      </c>
    </row>
    <row r="553" spans="2:3" x14ac:dyDescent="0.75">
      <c r="B553" s="249">
        <v>490</v>
      </c>
      <c r="C553" s="248">
        <v>125.04309649550011</v>
      </c>
    </row>
    <row r="554" spans="2:3" x14ac:dyDescent="0.75">
      <c r="B554" s="249">
        <v>491</v>
      </c>
      <c r="C554" s="248">
        <v>139.10685239298169</v>
      </c>
    </row>
    <row r="555" spans="2:3" x14ac:dyDescent="0.75">
      <c r="B555" s="249">
        <v>492</v>
      </c>
      <c r="C555" s="248">
        <v>86.529617997422633</v>
      </c>
    </row>
    <row r="556" spans="2:3" x14ac:dyDescent="0.75">
      <c r="B556" s="249">
        <v>493</v>
      </c>
      <c r="C556" s="248">
        <v>131.30056896852969</v>
      </c>
    </row>
    <row r="557" spans="2:3" x14ac:dyDescent="0.75">
      <c r="B557" s="249">
        <v>494</v>
      </c>
      <c r="C557" s="248">
        <v>128.0860510269537</v>
      </c>
    </row>
    <row r="558" spans="2:3" x14ac:dyDescent="0.75">
      <c r="B558" s="249">
        <v>495</v>
      </c>
      <c r="C558" s="248">
        <v>146.2510221454194</v>
      </c>
    </row>
    <row r="559" spans="2:3" x14ac:dyDescent="0.75">
      <c r="B559" s="249">
        <v>496</v>
      </c>
      <c r="C559" s="248">
        <v>146.33074842487915</v>
      </c>
    </row>
    <row r="560" spans="2:3" x14ac:dyDescent="0.75">
      <c r="B560" s="249">
        <v>497</v>
      </c>
      <c r="C560" s="248">
        <v>119.90655106638843</v>
      </c>
    </row>
    <row r="561" spans="2:3" x14ac:dyDescent="0.75">
      <c r="B561" s="249">
        <v>498</v>
      </c>
      <c r="C561" s="248">
        <v>112.79380235271768</v>
      </c>
    </row>
    <row r="562" spans="2:3" x14ac:dyDescent="0.75">
      <c r="B562" s="249">
        <v>499</v>
      </c>
      <c r="C562" s="248">
        <v>133.84481839924368</v>
      </c>
    </row>
    <row r="563" spans="2:3" x14ac:dyDescent="0.75">
      <c r="B563" s="249">
        <v>500</v>
      </c>
      <c r="C563" s="248">
        <v>131.28630439676425</v>
      </c>
    </row>
    <row r="564" spans="2:3" x14ac:dyDescent="0.75">
      <c r="B564" s="249">
        <v>501</v>
      </c>
      <c r="C564" s="248">
        <v>154.30423466169384</v>
      </c>
    </row>
    <row r="565" spans="2:3" x14ac:dyDescent="0.75">
      <c r="B565" s="249">
        <v>502</v>
      </c>
      <c r="C565" s="248">
        <v>112.37252679315495</v>
      </c>
    </row>
    <row r="566" spans="2:3" x14ac:dyDescent="0.75">
      <c r="B566" s="249">
        <v>503</v>
      </c>
      <c r="C566" s="248">
        <v>81.539824994027455</v>
      </c>
    </row>
    <row r="567" spans="2:3" x14ac:dyDescent="0.75">
      <c r="B567" s="249">
        <v>504</v>
      </c>
      <c r="C567" s="248">
        <v>87.345705185973273</v>
      </c>
    </row>
    <row r="568" spans="2:3" x14ac:dyDescent="0.75">
      <c r="B568" s="249">
        <v>505</v>
      </c>
      <c r="C568" s="248">
        <v>154.37339004559277</v>
      </c>
    </row>
    <row r="569" spans="2:3" x14ac:dyDescent="0.75">
      <c r="B569" s="249">
        <v>506</v>
      </c>
      <c r="C569" s="248">
        <v>136.81235424509933</v>
      </c>
    </row>
    <row r="570" spans="2:3" x14ac:dyDescent="0.75">
      <c r="B570" s="249">
        <v>507</v>
      </c>
      <c r="C570" s="248">
        <v>119.46242725179266</v>
      </c>
    </row>
    <row r="571" spans="2:3" x14ac:dyDescent="0.75">
      <c r="B571" s="249">
        <v>508</v>
      </c>
      <c r="C571" s="248">
        <v>121.99664724894119</v>
      </c>
    </row>
    <row r="572" spans="2:3" x14ac:dyDescent="0.75">
      <c r="B572" s="249">
        <v>509</v>
      </c>
      <c r="C572" s="248">
        <v>76.070722834844418</v>
      </c>
    </row>
    <row r="573" spans="2:3" x14ac:dyDescent="0.75">
      <c r="B573" s="249">
        <v>510</v>
      </c>
      <c r="C573" s="248">
        <v>131.78793544758403</v>
      </c>
    </row>
    <row r="574" spans="2:3" x14ac:dyDescent="0.75">
      <c r="B574" s="249">
        <v>511</v>
      </c>
      <c r="C574" s="248">
        <v>124.95750009168825</v>
      </c>
    </row>
    <row r="575" spans="2:3" x14ac:dyDescent="0.75">
      <c r="B575" s="249">
        <v>512</v>
      </c>
      <c r="C575" s="248">
        <v>119.34486951896412</v>
      </c>
    </row>
    <row r="576" spans="2:3" x14ac:dyDescent="0.75">
      <c r="B576" s="249">
        <v>513</v>
      </c>
      <c r="C576" s="248">
        <v>118.97630367392048</v>
      </c>
    </row>
    <row r="577" spans="2:3" x14ac:dyDescent="0.75">
      <c r="B577" s="249">
        <v>514</v>
      </c>
      <c r="C577" s="248">
        <v>127.73222274431905</v>
      </c>
    </row>
    <row r="578" spans="2:3" x14ac:dyDescent="0.75">
      <c r="B578" s="249">
        <v>515</v>
      </c>
      <c r="C578" s="248">
        <v>152.02245251874314</v>
      </c>
    </row>
    <row r="579" spans="2:3" x14ac:dyDescent="0.75">
      <c r="B579" s="249">
        <v>516</v>
      </c>
      <c r="C579" s="248">
        <v>71.191540344601577</v>
      </c>
    </row>
    <row r="580" spans="2:3" x14ac:dyDescent="0.75">
      <c r="B580" s="249">
        <v>517</v>
      </c>
      <c r="C580" s="248">
        <v>128.92918286778186</v>
      </c>
    </row>
    <row r="581" spans="2:3" x14ac:dyDescent="0.75">
      <c r="B581" s="249">
        <v>518</v>
      </c>
      <c r="C581" s="248">
        <v>116.37941417253212</v>
      </c>
    </row>
    <row r="582" spans="2:3" x14ac:dyDescent="0.75">
      <c r="B582" s="249">
        <v>519</v>
      </c>
      <c r="C582" s="248">
        <v>123.02163479034017</v>
      </c>
    </row>
    <row r="583" spans="2:3" x14ac:dyDescent="0.75">
      <c r="B583" s="249">
        <v>520</v>
      </c>
      <c r="C583" s="248">
        <v>127.00429614314231</v>
      </c>
    </row>
    <row r="584" spans="2:3" x14ac:dyDescent="0.75">
      <c r="B584" s="249">
        <v>521</v>
      </c>
      <c r="C584" s="248">
        <v>120.14867628010518</v>
      </c>
    </row>
    <row r="585" spans="2:3" x14ac:dyDescent="0.75">
      <c r="B585" s="249">
        <v>522</v>
      </c>
      <c r="C585" s="248">
        <v>101.73168621386066</v>
      </c>
    </row>
    <row r="586" spans="2:3" x14ac:dyDescent="0.75">
      <c r="B586" s="249">
        <v>523</v>
      </c>
      <c r="C586" s="248">
        <v>120.96492828161099</v>
      </c>
    </row>
    <row r="587" spans="2:3" x14ac:dyDescent="0.75">
      <c r="B587" s="249">
        <v>524</v>
      </c>
      <c r="C587" s="248">
        <v>95.722994386122792</v>
      </c>
    </row>
    <row r="588" spans="2:3" x14ac:dyDescent="0.75">
      <c r="B588" s="249">
        <v>525</v>
      </c>
      <c r="C588" s="248">
        <v>79.598604721374443</v>
      </c>
    </row>
    <row r="589" spans="2:3" x14ac:dyDescent="0.75">
      <c r="B589" s="249">
        <v>526</v>
      </c>
      <c r="C589" s="248">
        <v>95.97134980070085</v>
      </c>
    </row>
    <row r="590" spans="2:3" x14ac:dyDescent="0.75">
      <c r="B590" s="249">
        <v>527</v>
      </c>
      <c r="C590" s="248">
        <v>53.900636112294933</v>
      </c>
    </row>
    <row r="591" spans="2:3" x14ac:dyDescent="0.75">
      <c r="B591" s="249">
        <v>528</v>
      </c>
      <c r="C591" s="248">
        <v>129.55352739655308</v>
      </c>
    </row>
    <row r="592" spans="2:3" x14ac:dyDescent="0.75">
      <c r="B592" s="249">
        <v>529</v>
      </c>
      <c r="C592" s="248">
        <v>125.46507353033033</v>
      </c>
    </row>
    <row r="593" spans="2:3" x14ac:dyDescent="0.75">
      <c r="B593" s="249">
        <v>530</v>
      </c>
      <c r="C593" s="248">
        <v>101.44452439981406</v>
      </c>
    </row>
    <row r="594" spans="2:3" x14ac:dyDescent="0.75">
      <c r="B594" s="249">
        <v>531</v>
      </c>
      <c r="C594" s="248">
        <v>94.513810902201982</v>
      </c>
    </row>
    <row r="595" spans="2:3" x14ac:dyDescent="0.75">
      <c r="B595" s="249">
        <v>532</v>
      </c>
      <c r="C595" s="248">
        <v>123.93845834293508</v>
      </c>
    </row>
    <row r="596" spans="2:3" x14ac:dyDescent="0.75">
      <c r="B596" s="249">
        <v>533</v>
      </c>
      <c r="C596" s="248">
        <v>76.823573663136088</v>
      </c>
    </row>
    <row r="597" spans="2:3" x14ac:dyDescent="0.75">
      <c r="B597" s="249">
        <v>534</v>
      </c>
      <c r="C597" s="248">
        <v>164.08111227151085</v>
      </c>
    </row>
    <row r="598" spans="2:3" x14ac:dyDescent="0.75">
      <c r="B598" s="249">
        <v>535</v>
      </c>
      <c r="C598" s="248">
        <v>105.30861676640932</v>
      </c>
    </row>
    <row r="599" spans="2:3" x14ac:dyDescent="0.75">
      <c r="B599" s="249">
        <v>536</v>
      </c>
      <c r="C599" s="248">
        <v>141.25615152956556</v>
      </c>
    </row>
    <row r="600" spans="2:3" x14ac:dyDescent="0.75">
      <c r="B600" s="249">
        <v>537</v>
      </c>
      <c r="C600" s="248">
        <v>101.8703935717507</v>
      </c>
    </row>
    <row r="601" spans="2:3" x14ac:dyDescent="0.75">
      <c r="B601" s="249">
        <v>538</v>
      </c>
      <c r="C601" s="248">
        <v>122.4329661577883</v>
      </c>
    </row>
    <row r="602" spans="2:3" x14ac:dyDescent="0.75">
      <c r="B602" s="249">
        <v>539</v>
      </c>
      <c r="C602" s="248">
        <v>102.19886265822598</v>
      </c>
    </row>
    <row r="603" spans="2:3" x14ac:dyDescent="0.75">
      <c r="B603" s="249">
        <v>540</v>
      </c>
      <c r="C603" s="248">
        <v>192.25113363782503</v>
      </c>
    </row>
    <row r="604" spans="2:3" x14ac:dyDescent="0.75">
      <c r="B604" s="249">
        <v>541</v>
      </c>
      <c r="C604" s="248">
        <v>177.10631229965566</v>
      </c>
    </row>
    <row r="605" spans="2:3" x14ac:dyDescent="0.75">
      <c r="B605" s="249">
        <v>542</v>
      </c>
      <c r="C605" s="248">
        <v>134.31940550019459</v>
      </c>
    </row>
    <row r="606" spans="2:3" x14ac:dyDescent="0.75">
      <c r="B606" s="249">
        <v>543</v>
      </c>
      <c r="C606" s="248">
        <v>148.69885427557867</v>
      </c>
    </row>
    <row r="607" spans="2:3" x14ac:dyDescent="0.75">
      <c r="B607" s="249">
        <v>544</v>
      </c>
      <c r="C607" s="248">
        <v>111.75951055432714</v>
      </c>
    </row>
    <row r="608" spans="2:3" x14ac:dyDescent="0.75">
      <c r="B608" s="249">
        <v>545</v>
      </c>
      <c r="C608" s="248">
        <v>142.68202786969582</v>
      </c>
    </row>
    <row r="609" spans="2:3" x14ac:dyDescent="0.75">
      <c r="B609" s="249">
        <v>546</v>
      </c>
      <c r="C609" s="248">
        <v>119.99473080912402</v>
      </c>
    </row>
    <row r="610" spans="2:3" x14ac:dyDescent="0.75">
      <c r="B610" s="249">
        <v>547</v>
      </c>
      <c r="C610" s="248">
        <v>145.2524754850495</v>
      </c>
    </row>
    <row r="611" spans="2:3" x14ac:dyDescent="0.75">
      <c r="B611" s="249">
        <v>548</v>
      </c>
      <c r="C611" s="248">
        <v>85.115625196055475</v>
      </c>
    </row>
    <row r="612" spans="2:3" x14ac:dyDescent="0.75">
      <c r="B612" s="249">
        <v>549</v>
      </c>
      <c r="C612" s="248">
        <v>127.62579335825781</v>
      </c>
    </row>
    <row r="613" spans="2:3" x14ac:dyDescent="0.75">
      <c r="B613" s="249">
        <v>550</v>
      </c>
      <c r="C613" s="248">
        <v>125.83708801045563</v>
      </c>
    </row>
    <row r="614" spans="2:3" x14ac:dyDescent="0.75">
      <c r="B614" s="249">
        <v>551</v>
      </c>
      <c r="C614" s="248">
        <v>108.74330149159434</v>
      </c>
    </row>
    <row r="615" spans="2:3" x14ac:dyDescent="0.75">
      <c r="B615" s="249">
        <v>552</v>
      </c>
      <c r="C615" s="248">
        <v>107.28632902229947</v>
      </c>
    </row>
    <row r="616" spans="2:3" x14ac:dyDescent="0.75">
      <c r="B616" s="249">
        <v>553</v>
      </c>
      <c r="C616" s="248">
        <v>138.90113254459396</v>
      </c>
    </row>
    <row r="617" spans="2:3" x14ac:dyDescent="0.75">
      <c r="B617" s="249">
        <v>554</v>
      </c>
      <c r="C617" s="248">
        <v>125.21139165603405</v>
      </c>
    </row>
    <row r="618" spans="2:3" x14ac:dyDescent="0.75">
      <c r="B618" s="249">
        <v>555</v>
      </c>
      <c r="C618" s="248">
        <v>146.14254730900575</v>
      </c>
    </row>
    <row r="619" spans="2:3" x14ac:dyDescent="0.75">
      <c r="B619" s="249">
        <v>556</v>
      </c>
      <c r="C619" s="248">
        <v>129.68121248908716</v>
      </c>
    </row>
    <row r="620" spans="2:3" x14ac:dyDescent="0.75">
      <c r="B620" s="249">
        <v>557</v>
      </c>
      <c r="C620" s="248">
        <v>141.63391571986605</v>
      </c>
    </row>
    <row r="621" spans="2:3" x14ac:dyDescent="0.75">
      <c r="B621" s="249">
        <v>558</v>
      </c>
      <c r="C621" s="248">
        <v>117.78347637868391</v>
      </c>
    </row>
    <row r="622" spans="2:3" x14ac:dyDescent="0.75">
      <c r="B622" s="249">
        <v>559</v>
      </c>
      <c r="C622" s="248">
        <v>124.67990063117158</v>
      </c>
    </row>
    <row r="623" spans="2:3" x14ac:dyDescent="0.75">
      <c r="B623" s="249">
        <v>560</v>
      </c>
      <c r="C623" s="248">
        <v>114.79297594635676</v>
      </c>
    </row>
    <row r="624" spans="2:3" x14ac:dyDescent="0.75">
      <c r="B624" s="249">
        <v>561</v>
      </c>
      <c r="C624" s="248">
        <v>166.86032060456967</v>
      </c>
    </row>
    <row r="625" spans="2:3" x14ac:dyDescent="0.75">
      <c r="B625" s="249">
        <v>562</v>
      </c>
      <c r="C625" s="248">
        <v>120.22128082190491</v>
      </c>
    </row>
    <row r="626" spans="2:3" x14ac:dyDescent="0.75">
      <c r="B626" s="249">
        <v>563</v>
      </c>
      <c r="C626" s="248">
        <v>112.33934490693566</v>
      </c>
    </row>
    <row r="627" spans="2:3" x14ac:dyDescent="0.75">
      <c r="B627" s="249">
        <v>564</v>
      </c>
      <c r="C627" s="248">
        <v>115.54523035260203</v>
      </c>
    </row>
    <row r="628" spans="2:3" x14ac:dyDescent="0.75">
      <c r="B628" s="249">
        <v>565</v>
      </c>
      <c r="C628" s="248">
        <v>96.412028016551915</v>
      </c>
    </row>
    <row r="629" spans="2:3" x14ac:dyDescent="0.75">
      <c r="B629" s="249">
        <v>566</v>
      </c>
      <c r="C629" s="248">
        <v>121.50016054460757</v>
      </c>
    </row>
    <row r="630" spans="2:3" x14ac:dyDescent="0.75">
      <c r="B630" s="249">
        <v>567</v>
      </c>
      <c r="C630" s="248">
        <v>125.91654687780314</v>
      </c>
    </row>
    <row r="631" spans="2:3" x14ac:dyDescent="0.75">
      <c r="B631" s="249">
        <v>568</v>
      </c>
      <c r="C631" s="248">
        <v>101.97475798524985</v>
      </c>
    </row>
    <row r="632" spans="2:3" x14ac:dyDescent="0.75">
      <c r="B632" s="249">
        <v>569</v>
      </c>
      <c r="C632" s="248">
        <v>87.116325217853188</v>
      </c>
    </row>
    <row r="633" spans="2:3" x14ac:dyDescent="0.75">
      <c r="B633" s="249">
        <v>570</v>
      </c>
      <c r="C633" s="248">
        <v>116.66364550385401</v>
      </c>
    </row>
    <row r="634" spans="2:3" x14ac:dyDescent="0.75">
      <c r="B634" s="249">
        <v>571</v>
      </c>
      <c r="C634" s="248">
        <v>140.08338433649942</v>
      </c>
    </row>
    <row r="635" spans="2:3" x14ac:dyDescent="0.75">
      <c r="B635" s="249">
        <v>572</v>
      </c>
      <c r="C635" s="248">
        <v>109.14610069164246</v>
      </c>
    </row>
    <row r="636" spans="2:3" x14ac:dyDescent="0.75">
      <c r="B636" s="249">
        <v>573</v>
      </c>
      <c r="C636" s="248">
        <v>101.06659861313221</v>
      </c>
    </row>
    <row r="637" spans="2:3" x14ac:dyDescent="0.75">
      <c r="B637" s="249">
        <v>574</v>
      </c>
      <c r="C637" s="248">
        <v>132.76618929147912</v>
      </c>
    </row>
    <row r="638" spans="2:3" x14ac:dyDescent="0.75">
      <c r="B638" s="249">
        <v>575</v>
      </c>
      <c r="C638" s="248">
        <v>193.07961301748458</v>
      </c>
    </row>
    <row r="639" spans="2:3" x14ac:dyDescent="0.75">
      <c r="B639" s="249">
        <v>576</v>
      </c>
      <c r="C639" s="248">
        <v>130.5947116982644</v>
      </c>
    </row>
    <row r="640" spans="2:3" x14ac:dyDescent="0.75">
      <c r="B640" s="249">
        <v>577</v>
      </c>
      <c r="C640" s="248">
        <v>128.49679419569281</v>
      </c>
    </row>
    <row r="641" spans="2:3" x14ac:dyDescent="0.75">
      <c r="B641" s="249">
        <v>578</v>
      </c>
      <c r="C641" s="248">
        <v>133.04407195642082</v>
      </c>
    </row>
    <row r="642" spans="2:3" x14ac:dyDescent="0.75">
      <c r="B642" s="249">
        <v>579</v>
      </c>
      <c r="C642" s="248">
        <v>122.08004026838032</v>
      </c>
    </row>
    <row r="643" spans="2:3" x14ac:dyDescent="0.75">
      <c r="B643" s="249">
        <v>580</v>
      </c>
      <c r="C643" s="248">
        <v>178.84130044707177</v>
      </c>
    </row>
    <row r="644" spans="2:3" x14ac:dyDescent="0.75">
      <c r="B644" s="249">
        <v>581</v>
      </c>
      <c r="C644" s="248">
        <v>92.08557428398143</v>
      </c>
    </row>
    <row r="645" spans="2:3" x14ac:dyDescent="0.75">
      <c r="B645" s="249">
        <v>582</v>
      </c>
      <c r="C645" s="248">
        <v>105.77580107458081</v>
      </c>
    </row>
    <row r="646" spans="2:3" x14ac:dyDescent="0.75">
      <c r="B646" s="249">
        <v>583</v>
      </c>
      <c r="C646" s="248">
        <v>144.89199649150027</v>
      </c>
    </row>
    <row r="647" spans="2:3" x14ac:dyDescent="0.75">
      <c r="B647" s="249">
        <v>584</v>
      </c>
      <c r="C647" s="248">
        <v>112.57298612802487</v>
      </c>
    </row>
    <row r="648" spans="2:3" x14ac:dyDescent="0.75">
      <c r="B648" s="249">
        <v>585</v>
      </c>
      <c r="C648" s="248">
        <v>100.0617095395468</v>
      </c>
    </row>
    <row r="649" spans="2:3" x14ac:dyDescent="0.75">
      <c r="B649" s="249">
        <v>586</v>
      </c>
      <c r="C649" s="248">
        <v>127.60489355033097</v>
      </c>
    </row>
    <row r="650" spans="2:3" x14ac:dyDescent="0.75">
      <c r="B650" s="249">
        <v>587</v>
      </c>
      <c r="C650" s="248">
        <v>130.33405815237026</v>
      </c>
    </row>
    <row r="651" spans="2:3" x14ac:dyDescent="0.75">
      <c r="B651" s="249">
        <v>588</v>
      </c>
      <c r="C651" s="248">
        <v>144.31030620724005</v>
      </c>
    </row>
    <row r="652" spans="2:3" x14ac:dyDescent="0.75">
      <c r="B652" s="249">
        <v>589</v>
      </c>
      <c r="C652" s="248">
        <v>102.0778623421362</v>
      </c>
    </row>
    <row r="653" spans="2:3" x14ac:dyDescent="0.75">
      <c r="B653" s="249">
        <v>590</v>
      </c>
      <c r="C653" s="248">
        <v>84.488713655802798</v>
      </c>
    </row>
    <row r="654" spans="2:3" x14ac:dyDescent="0.75">
      <c r="B654" s="249">
        <v>591</v>
      </c>
      <c r="C654" s="248">
        <v>123.65532428688213</v>
      </c>
    </row>
    <row r="655" spans="2:3" x14ac:dyDescent="0.75">
      <c r="B655" s="249">
        <v>592</v>
      </c>
      <c r="C655" s="248">
        <v>73.291199368270654</v>
      </c>
    </row>
    <row r="656" spans="2:3" x14ac:dyDescent="0.75">
      <c r="B656" s="249">
        <v>593</v>
      </c>
      <c r="C656" s="248">
        <v>118.69218454446457</v>
      </c>
    </row>
    <row r="657" spans="2:3" x14ac:dyDescent="0.75">
      <c r="B657" s="249">
        <v>594</v>
      </c>
      <c r="C657" s="248">
        <v>124.23350783714547</v>
      </c>
    </row>
    <row r="658" spans="2:3" x14ac:dyDescent="0.75">
      <c r="B658" s="249">
        <v>595</v>
      </c>
      <c r="C658" s="248">
        <v>94.519104495578574</v>
      </c>
    </row>
    <row r="659" spans="2:3" x14ac:dyDescent="0.75">
      <c r="B659" s="249">
        <v>596</v>
      </c>
      <c r="C659" s="248">
        <v>126.36272628534502</v>
      </c>
    </row>
    <row r="660" spans="2:3" x14ac:dyDescent="0.75">
      <c r="B660" s="249">
        <v>597</v>
      </c>
      <c r="C660" s="248">
        <v>88.058606389977783</v>
      </c>
    </row>
    <row r="661" spans="2:3" x14ac:dyDescent="0.75">
      <c r="B661" s="249">
        <v>598</v>
      </c>
      <c r="C661" s="248">
        <v>85.729866234705142</v>
      </c>
    </row>
    <row r="662" spans="2:3" x14ac:dyDescent="0.75">
      <c r="B662" s="249">
        <v>599</v>
      </c>
      <c r="C662" s="248">
        <v>82.282008362645342</v>
      </c>
    </row>
    <row r="663" spans="2:3" x14ac:dyDescent="0.75">
      <c r="B663" s="249">
        <v>600</v>
      </c>
      <c r="C663" s="248">
        <v>78.480989710118678</v>
      </c>
    </row>
    <row r="664" spans="2:3" x14ac:dyDescent="0.75">
      <c r="B664" s="249">
        <v>601</v>
      </c>
      <c r="C664" s="248">
        <v>148.97384883615828</v>
      </c>
    </row>
    <row r="665" spans="2:3" x14ac:dyDescent="0.75">
      <c r="B665" s="249">
        <v>602</v>
      </c>
      <c r="C665" s="248">
        <v>119.23586047346352</v>
      </c>
    </row>
    <row r="666" spans="2:3" x14ac:dyDescent="0.75">
      <c r="B666" s="249">
        <v>603</v>
      </c>
      <c r="C666" s="248">
        <v>127.13063737245531</v>
      </c>
    </row>
    <row r="667" spans="2:3" x14ac:dyDescent="0.75">
      <c r="B667" s="249">
        <v>604</v>
      </c>
      <c r="C667" s="248">
        <v>126.38365397935873</v>
      </c>
    </row>
    <row r="668" spans="2:3" x14ac:dyDescent="0.75">
      <c r="B668" s="249">
        <v>605</v>
      </c>
      <c r="C668" s="248">
        <v>124.09269021437476</v>
      </c>
    </row>
    <row r="669" spans="2:3" x14ac:dyDescent="0.75">
      <c r="B669" s="249">
        <v>606</v>
      </c>
      <c r="C669" s="248">
        <v>130.7194497634062</v>
      </c>
    </row>
    <row r="670" spans="2:3" x14ac:dyDescent="0.75">
      <c r="B670" s="249">
        <v>607</v>
      </c>
      <c r="C670" s="248">
        <v>99.765593921553261</v>
      </c>
    </row>
    <row r="671" spans="2:3" x14ac:dyDescent="0.75">
      <c r="B671" s="249">
        <v>608</v>
      </c>
      <c r="C671" s="248">
        <v>105.29116887592077</v>
      </c>
    </row>
    <row r="672" spans="2:3" x14ac:dyDescent="0.75">
      <c r="B672" s="249">
        <v>609</v>
      </c>
      <c r="C672" s="248">
        <v>108.77797485085793</v>
      </c>
    </row>
    <row r="673" spans="2:3" x14ac:dyDescent="0.75">
      <c r="B673" s="249">
        <v>610</v>
      </c>
      <c r="C673" s="248">
        <v>107.8726530852521</v>
      </c>
    </row>
    <row r="674" spans="2:3" x14ac:dyDescent="0.75">
      <c r="B674" s="249">
        <v>611</v>
      </c>
      <c r="C674" s="248">
        <v>154.52181205872586</v>
      </c>
    </row>
    <row r="675" spans="2:3" x14ac:dyDescent="0.75">
      <c r="B675" s="249">
        <v>612</v>
      </c>
      <c r="C675" s="248">
        <v>142.33798223580987</v>
      </c>
    </row>
    <row r="676" spans="2:3" x14ac:dyDescent="0.75">
      <c r="B676" s="249">
        <v>613</v>
      </c>
      <c r="C676" s="248">
        <v>110.28982910500051</v>
      </c>
    </row>
    <row r="677" spans="2:3" x14ac:dyDescent="0.75">
      <c r="B677" s="249">
        <v>614</v>
      </c>
      <c r="C677" s="248">
        <v>115.39874875928543</v>
      </c>
    </row>
    <row r="678" spans="2:3" x14ac:dyDescent="0.75">
      <c r="B678" s="249">
        <v>615</v>
      </c>
      <c r="C678" s="248">
        <v>162.5615327377898</v>
      </c>
    </row>
    <row r="679" spans="2:3" x14ac:dyDescent="0.75">
      <c r="B679" s="249">
        <v>616</v>
      </c>
      <c r="C679" s="248">
        <v>152.79641346785678</v>
      </c>
    </row>
    <row r="680" spans="2:3" x14ac:dyDescent="0.75">
      <c r="B680" s="249">
        <v>617</v>
      </c>
      <c r="C680" s="248">
        <v>122.44465372738661</v>
      </c>
    </row>
    <row r="681" spans="2:3" x14ac:dyDescent="0.75">
      <c r="B681" s="249">
        <v>618</v>
      </c>
      <c r="C681" s="248">
        <v>115.76527154991822</v>
      </c>
    </row>
    <row r="682" spans="2:3" x14ac:dyDescent="0.75">
      <c r="B682" s="249">
        <v>619</v>
      </c>
      <c r="C682" s="248">
        <v>116.94808157618489</v>
      </c>
    </row>
    <row r="683" spans="2:3" x14ac:dyDescent="0.75">
      <c r="B683" s="249">
        <v>620</v>
      </c>
      <c r="C683" s="248">
        <v>129.15334611030408</v>
      </c>
    </row>
    <row r="684" spans="2:3" x14ac:dyDescent="0.75">
      <c r="B684" s="249">
        <v>621</v>
      </c>
      <c r="C684" s="248">
        <v>143.35662174951329</v>
      </c>
    </row>
    <row r="685" spans="2:3" x14ac:dyDescent="0.75">
      <c r="B685" s="249">
        <v>622</v>
      </c>
      <c r="C685" s="248">
        <v>155.24142372125752</v>
      </c>
    </row>
    <row r="686" spans="2:3" x14ac:dyDescent="0.75">
      <c r="B686" s="249">
        <v>623</v>
      </c>
      <c r="C686" s="248">
        <v>142.27312309222353</v>
      </c>
    </row>
    <row r="687" spans="2:3" x14ac:dyDescent="0.75">
      <c r="B687" s="249">
        <v>624</v>
      </c>
      <c r="C687" s="248">
        <v>111.99047625850494</v>
      </c>
    </row>
    <row r="688" spans="2:3" x14ac:dyDescent="0.75">
      <c r="B688" s="249">
        <v>625</v>
      </c>
      <c r="C688" s="248">
        <v>114.11940702682635</v>
      </c>
    </row>
    <row r="689" spans="2:3" x14ac:dyDescent="0.75">
      <c r="B689" s="249">
        <v>626</v>
      </c>
      <c r="C689" s="248">
        <v>144.9917056304067</v>
      </c>
    </row>
    <row r="690" spans="2:3" x14ac:dyDescent="0.75">
      <c r="B690" s="249">
        <v>627</v>
      </c>
      <c r="C690" s="248">
        <v>115.96398943136191</v>
      </c>
    </row>
    <row r="691" spans="2:3" x14ac:dyDescent="0.75">
      <c r="B691" s="249">
        <v>628</v>
      </c>
      <c r="C691" s="248">
        <v>151.48308205741239</v>
      </c>
    </row>
    <row r="692" spans="2:3" x14ac:dyDescent="0.75">
      <c r="B692" s="249">
        <v>629</v>
      </c>
      <c r="C692" s="248">
        <v>145.61172007220401</v>
      </c>
    </row>
    <row r="693" spans="2:3" x14ac:dyDescent="0.75">
      <c r="B693" s="249">
        <v>630</v>
      </c>
      <c r="C693" s="248">
        <v>129.37728858264538</v>
      </c>
    </row>
    <row r="694" spans="2:3" x14ac:dyDescent="0.75">
      <c r="B694" s="249">
        <v>631</v>
      </c>
      <c r="C694" s="248">
        <v>114.02026764824362</v>
      </c>
    </row>
    <row r="695" spans="2:3" x14ac:dyDescent="0.75">
      <c r="B695" s="249">
        <v>632</v>
      </c>
      <c r="C695" s="248">
        <v>120.5235732984645</v>
      </c>
    </row>
    <row r="696" spans="2:3" x14ac:dyDescent="0.75">
      <c r="B696" s="249">
        <v>633</v>
      </c>
      <c r="C696" s="248">
        <v>126.47793474942534</v>
      </c>
    </row>
    <row r="697" spans="2:3" x14ac:dyDescent="0.75">
      <c r="B697" s="249">
        <v>634</v>
      </c>
      <c r="C697" s="248">
        <v>128.28030376775007</v>
      </c>
    </row>
    <row r="698" spans="2:3" x14ac:dyDescent="0.75">
      <c r="B698" s="249">
        <v>635</v>
      </c>
      <c r="C698" s="248">
        <v>104.28816819487159</v>
      </c>
    </row>
    <row r="699" spans="2:3" x14ac:dyDescent="0.75">
      <c r="B699" s="249">
        <v>636</v>
      </c>
      <c r="C699" s="248">
        <v>120.73794832561303</v>
      </c>
    </row>
    <row r="700" spans="2:3" x14ac:dyDescent="0.75">
      <c r="B700" s="249">
        <v>637</v>
      </c>
      <c r="C700" s="248">
        <v>141.92195561155157</v>
      </c>
    </row>
    <row r="701" spans="2:3" x14ac:dyDescent="0.75">
      <c r="B701" s="249">
        <v>638</v>
      </c>
      <c r="C701" s="248">
        <v>154.43789158264332</v>
      </c>
    </row>
    <row r="702" spans="2:3" x14ac:dyDescent="0.75">
      <c r="B702" s="249">
        <v>639</v>
      </c>
      <c r="C702" s="248">
        <v>121.13754045862717</v>
      </c>
    </row>
    <row r="703" spans="2:3" x14ac:dyDescent="0.75">
      <c r="B703" s="249">
        <v>640</v>
      </c>
      <c r="C703" s="248">
        <v>104.81991772731229</v>
      </c>
    </row>
    <row r="704" spans="2:3" x14ac:dyDescent="0.75">
      <c r="B704" s="249">
        <v>641</v>
      </c>
      <c r="C704" s="248">
        <v>144.35829586679301</v>
      </c>
    </row>
    <row r="705" spans="2:3" x14ac:dyDescent="0.75">
      <c r="B705" s="249">
        <v>642</v>
      </c>
      <c r="C705" s="248">
        <v>118.02354269139522</v>
      </c>
    </row>
    <row r="706" spans="2:3" x14ac:dyDescent="0.75">
      <c r="B706" s="249">
        <v>643</v>
      </c>
      <c r="C706" s="248">
        <v>74.892815850859577</v>
      </c>
    </row>
    <row r="707" spans="2:3" x14ac:dyDescent="0.75">
      <c r="B707" s="249">
        <v>644</v>
      </c>
      <c r="C707" s="248">
        <v>128.70092502692188</v>
      </c>
    </row>
    <row r="708" spans="2:3" x14ac:dyDescent="0.75">
      <c r="B708" s="249">
        <v>645</v>
      </c>
      <c r="C708" s="248">
        <v>123.35921301728231</v>
      </c>
    </row>
    <row r="709" spans="2:3" x14ac:dyDescent="0.75">
      <c r="B709" s="249">
        <v>646</v>
      </c>
      <c r="C709" s="248">
        <v>130.61494561307285</v>
      </c>
    </row>
    <row r="710" spans="2:3" x14ac:dyDescent="0.75">
      <c r="B710" s="249">
        <v>647</v>
      </c>
      <c r="C710" s="248">
        <v>96.070464416594831</v>
      </c>
    </row>
    <row r="711" spans="2:3" x14ac:dyDescent="0.75">
      <c r="B711" s="249">
        <v>648</v>
      </c>
      <c r="C711" s="248">
        <v>106.44875970645111</v>
      </c>
    </row>
    <row r="712" spans="2:3" x14ac:dyDescent="0.75">
      <c r="B712" s="249">
        <v>649</v>
      </c>
      <c r="C712" s="248">
        <v>143.32987047832052</v>
      </c>
    </row>
    <row r="713" spans="2:3" x14ac:dyDescent="0.75">
      <c r="B713" s="249">
        <v>650</v>
      </c>
      <c r="C713" s="248">
        <v>116.58752798291778</v>
      </c>
    </row>
    <row r="714" spans="2:3" x14ac:dyDescent="0.75">
      <c r="B714" s="249">
        <v>651</v>
      </c>
      <c r="C714" s="248">
        <v>144.06676131041877</v>
      </c>
    </row>
    <row r="715" spans="2:3" x14ac:dyDescent="0.75">
      <c r="B715" s="249">
        <v>652</v>
      </c>
      <c r="C715" s="248">
        <v>142.59427440016455</v>
      </c>
    </row>
    <row r="716" spans="2:3" x14ac:dyDescent="0.75">
      <c r="B716" s="249">
        <v>653</v>
      </c>
      <c r="C716" s="248">
        <v>142.65360481743892</v>
      </c>
    </row>
    <row r="717" spans="2:3" x14ac:dyDescent="0.75">
      <c r="B717" s="249">
        <v>654</v>
      </c>
      <c r="C717" s="248">
        <v>123.13545141026984</v>
      </c>
    </row>
    <row r="718" spans="2:3" x14ac:dyDescent="0.75">
      <c r="B718" s="249">
        <v>655</v>
      </c>
      <c r="C718" s="248">
        <v>132.65876388750436</v>
      </c>
    </row>
    <row r="719" spans="2:3" x14ac:dyDescent="0.75">
      <c r="B719" s="249">
        <v>656</v>
      </c>
      <c r="C719" s="248">
        <v>134.36418053206333</v>
      </c>
    </row>
    <row r="720" spans="2:3" x14ac:dyDescent="0.75">
      <c r="B720" s="249">
        <v>657</v>
      </c>
      <c r="C720" s="248">
        <v>90.649403516685908</v>
      </c>
    </row>
    <row r="721" spans="2:3" x14ac:dyDescent="0.75">
      <c r="B721" s="249">
        <v>658</v>
      </c>
      <c r="C721" s="248">
        <v>94.825702875930418</v>
      </c>
    </row>
    <row r="722" spans="2:3" x14ac:dyDescent="0.75">
      <c r="B722" s="249">
        <v>659</v>
      </c>
      <c r="C722" s="248">
        <v>90.005931924780981</v>
      </c>
    </row>
    <row r="723" spans="2:3" x14ac:dyDescent="0.75">
      <c r="B723" s="249">
        <v>660</v>
      </c>
      <c r="C723" s="248">
        <v>50.335438404533193</v>
      </c>
    </row>
    <row r="724" spans="2:3" x14ac:dyDescent="0.75">
      <c r="B724" s="249">
        <v>661</v>
      </c>
      <c r="C724" s="248">
        <v>133.66810949250731</v>
      </c>
    </row>
    <row r="725" spans="2:3" x14ac:dyDescent="0.75">
      <c r="B725" s="249">
        <v>662</v>
      </c>
      <c r="C725" s="248">
        <v>95.326708246215048</v>
      </c>
    </row>
    <row r="726" spans="2:3" x14ac:dyDescent="0.75">
      <c r="B726" s="249">
        <v>663</v>
      </c>
      <c r="C726" s="248">
        <v>109.77296964887094</v>
      </c>
    </row>
    <row r="727" spans="2:3" x14ac:dyDescent="0.75">
      <c r="B727" s="249">
        <v>664</v>
      </c>
      <c r="C727" s="248">
        <v>84.495653854860223</v>
      </c>
    </row>
    <row r="728" spans="2:3" x14ac:dyDescent="0.75">
      <c r="B728" s="249">
        <v>665</v>
      </c>
      <c r="C728" s="248">
        <v>112.90637395476188</v>
      </c>
    </row>
    <row r="729" spans="2:3" x14ac:dyDescent="0.75">
      <c r="B729" s="249">
        <v>666</v>
      </c>
      <c r="C729" s="248">
        <v>98.529075699235733</v>
      </c>
    </row>
    <row r="730" spans="2:3" x14ac:dyDescent="0.75">
      <c r="B730" s="249">
        <v>667</v>
      </c>
      <c r="C730" s="248">
        <v>119.03631618497324</v>
      </c>
    </row>
    <row r="731" spans="2:3" x14ac:dyDescent="0.75">
      <c r="B731" s="249">
        <v>668</v>
      </c>
      <c r="C731" s="248">
        <v>127.61599122014437</v>
      </c>
    </row>
    <row r="732" spans="2:3" x14ac:dyDescent="0.75">
      <c r="B732" s="249">
        <v>669</v>
      </c>
      <c r="C732" s="248">
        <v>52.060024202684474</v>
      </c>
    </row>
    <row r="733" spans="2:3" x14ac:dyDescent="0.75">
      <c r="B733" s="249">
        <v>670</v>
      </c>
      <c r="C733" s="248">
        <v>101.35196843421464</v>
      </c>
    </row>
    <row r="734" spans="2:3" x14ac:dyDescent="0.75">
      <c r="B734" s="249">
        <v>671</v>
      </c>
      <c r="C734" s="248">
        <v>142.43824034482685</v>
      </c>
    </row>
    <row r="735" spans="2:3" x14ac:dyDescent="0.75">
      <c r="B735" s="249">
        <v>672</v>
      </c>
      <c r="C735" s="248">
        <v>129.50341489699065</v>
      </c>
    </row>
    <row r="736" spans="2:3" x14ac:dyDescent="0.75">
      <c r="B736" s="249">
        <v>673</v>
      </c>
      <c r="C736" s="248">
        <v>143.70618191135767</v>
      </c>
    </row>
    <row r="737" spans="2:3" x14ac:dyDescent="0.75">
      <c r="B737" s="249">
        <v>674</v>
      </c>
      <c r="C737" s="248">
        <v>123.15289081616277</v>
      </c>
    </row>
    <row r="738" spans="2:3" x14ac:dyDescent="0.75">
      <c r="B738" s="249">
        <v>675</v>
      </c>
      <c r="C738" s="248">
        <v>98.083136435406658</v>
      </c>
    </row>
    <row r="739" spans="2:3" x14ac:dyDescent="0.75">
      <c r="B739" s="249">
        <v>676</v>
      </c>
      <c r="C739" s="248">
        <v>156.08055645235348</v>
      </c>
    </row>
    <row r="740" spans="2:3" x14ac:dyDescent="0.75">
      <c r="B740" s="249">
        <v>677</v>
      </c>
      <c r="C740" s="248">
        <v>121.968460848541</v>
      </c>
    </row>
    <row r="741" spans="2:3" x14ac:dyDescent="0.75">
      <c r="B741" s="249">
        <v>678</v>
      </c>
      <c r="C741" s="248">
        <v>126.62766116491981</v>
      </c>
    </row>
    <row r="742" spans="2:3" x14ac:dyDescent="0.75">
      <c r="B742" s="249">
        <v>679</v>
      </c>
      <c r="C742" s="248">
        <v>148.45881887187574</v>
      </c>
    </row>
    <row r="743" spans="2:3" x14ac:dyDescent="0.75">
      <c r="B743" s="249">
        <v>680</v>
      </c>
      <c r="C743" s="248">
        <v>109.37339485007067</v>
      </c>
    </row>
    <row r="744" spans="2:3" x14ac:dyDescent="0.75">
      <c r="B744" s="249">
        <v>681</v>
      </c>
      <c r="C744" s="248">
        <v>127.00571249265006</v>
      </c>
    </row>
    <row r="745" spans="2:3" x14ac:dyDescent="0.75">
      <c r="B745" s="249">
        <v>682</v>
      </c>
      <c r="C745" s="248">
        <v>99.319920741525692</v>
      </c>
    </row>
    <row r="746" spans="2:3" x14ac:dyDescent="0.75">
      <c r="B746" s="249">
        <v>683</v>
      </c>
      <c r="C746" s="248">
        <v>77.330392781650502</v>
      </c>
    </row>
    <row r="747" spans="2:3" x14ac:dyDescent="0.75">
      <c r="B747" s="249">
        <v>684</v>
      </c>
      <c r="C747" s="248">
        <v>110.59988215881053</v>
      </c>
    </row>
    <row r="748" spans="2:3" x14ac:dyDescent="0.75">
      <c r="B748" s="249">
        <v>685</v>
      </c>
      <c r="C748" s="248">
        <v>132.77951930526939</v>
      </c>
    </row>
    <row r="749" spans="2:3" x14ac:dyDescent="0.75">
      <c r="B749" s="249">
        <v>686</v>
      </c>
      <c r="C749" s="248">
        <v>124.21876411557153</v>
      </c>
    </row>
    <row r="750" spans="2:3" x14ac:dyDescent="0.75">
      <c r="B750" s="249">
        <v>687</v>
      </c>
      <c r="C750" s="248">
        <v>108.2388669545648</v>
      </c>
    </row>
    <row r="751" spans="2:3" x14ac:dyDescent="0.75">
      <c r="B751" s="249">
        <v>688</v>
      </c>
      <c r="C751" s="248">
        <v>142.6247856422352</v>
      </c>
    </row>
    <row r="752" spans="2:3" x14ac:dyDescent="0.75">
      <c r="B752" s="249">
        <v>689</v>
      </c>
      <c r="C752" s="248">
        <v>162.9117914211613</v>
      </c>
    </row>
    <row r="753" spans="2:3" x14ac:dyDescent="0.75">
      <c r="B753" s="249">
        <v>690</v>
      </c>
      <c r="C753" s="248">
        <v>69.992214393684506</v>
      </c>
    </row>
    <row r="754" spans="2:3" x14ac:dyDescent="0.75">
      <c r="B754" s="249">
        <v>691</v>
      </c>
      <c r="C754" s="248">
        <v>118.98994687126891</v>
      </c>
    </row>
    <row r="755" spans="2:3" x14ac:dyDescent="0.75">
      <c r="B755" s="249">
        <v>692</v>
      </c>
      <c r="C755" s="248">
        <v>77.848170109164016</v>
      </c>
    </row>
    <row r="756" spans="2:3" x14ac:dyDescent="0.75">
      <c r="B756" s="249">
        <v>693</v>
      </c>
      <c r="C756" s="248">
        <v>109.16619191148195</v>
      </c>
    </row>
    <row r="757" spans="2:3" x14ac:dyDescent="0.75">
      <c r="B757" s="249">
        <v>694</v>
      </c>
      <c r="C757" s="248">
        <v>156.08130391773048</v>
      </c>
    </row>
    <row r="758" spans="2:3" x14ac:dyDescent="0.75">
      <c r="B758" s="249">
        <v>695</v>
      </c>
      <c r="C758" s="248">
        <v>101.65898259049305</v>
      </c>
    </row>
    <row r="759" spans="2:3" x14ac:dyDescent="0.75">
      <c r="B759" s="249">
        <v>696</v>
      </c>
      <c r="C759" s="248">
        <v>129.59539644690193</v>
      </c>
    </row>
    <row r="760" spans="2:3" x14ac:dyDescent="0.75">
      <c r="B760" s="249">
        <v>697</v>
      </c>
      <c r="C760" s="248">
        <v>70.336079094582601</v>
      </c>
    </row>
    <row r="761" spans="2:3" x14ac:dyDescent="0.75">
      <c r="B761" s="249">
        <v>698</v>
      </c>
      <c r="C761" s="248">
        <v>135.3182423238633</v>
      </c>
    </row>
    <row r="762" spans="2:3" x14ac:dyDescent="0.75">
      <c r="B762" s="249">
        <v>699</v>
      </c>
      <c r="C762" s="248">
        <v>108.69689192909684</v>
      </c>
    </row>
    <row r="763" spans="2:3" x14ac:dyDescent="0.75">
      <c r="B763" s="249">
        <v>700</v>
      </c>
      <c r="C763" s="248">
        <v>128.49266382969356</v>
      </c>
    </row>
    <row r="764" spans="2:3" x14ac:dyDescent="0.75">
      <c r="B764" s="249">
        <v>701</v>
      </c>
      <c r="C764" s="248">
        <v>126.79228886563351</v>
      </c>
    </row>
    <row r="765" spans="2:3" x14ac:dyDescent="0.75">
      <c r="B765" s="249">
        <v>702</v>
      </c>
      <c r="C765" s="248">
        <v>97.530007714800547</v>
      </c>
    </row>
    <row r="766" spans="2:3" x14ac:dyDescent="0.75">
      <c r="B766" s="249">
        <v>703</v>
      </c>
      <c r="C766" s="248">
        <v>109.69522763875695</v>
      </c>
    </row>
    <row r="767" spans="2:3" x14ac:dyDescent="0.75">
      <c r="B767" s="249">
        <v>704</v>
      </c>
      <c r="C767" s="248">
        <v>100.82582993219819</v>
      </c>
    </row>
    <row r="768" spans="2:3" x14ac:dyDescent="0.75">
      <c r="B768" s="249">
        <v>705</v>
      </c>
      <c r="C768" s="248">
        <v>111.15013253325498</v>
      </c>
    </row>
    <row r="769" spans="2:3" x14ac:dyDescent="0.75">
      <c r="B769" s="249">
        <v>706</v>
      </c>
      <c r="C769" s="248">
        <v>127.12766572398193</v>
      </c>
    </row>
    <row r="770" spans="2:3" x14ac:dyDescent="0.75">
      <c r="B770" s="249">
        <v>707</v>
      </c>
      <c r="C770" s="248">
        <v>136.34980374144087</v>
      </c>
    </row>
    <row r="771" spans="2:3" x14ac:dyDescent="0.75">
      <c r="B771" s="249">
        <v>708</v>
      </c>
      <c r="C771" s="248">
        <v>140.7731609917812</v>
      </c>
    </row>
    <row r="772" spans="2:3" x14ac:dyDescent="0.75">
      <c r="B772" s="249">
        <v>709</v>
      </c>
      <c r="C772" s="248">
        <v>118.1768890931196</v>
      </c>
    </row>
    <row r="773" spans="2:3" x14ac:dyDescent="0.75">
      <c r="B773" s="249">
        <v>710</v>
      </c>
      <c r="C773" s="248">
        <v>141.69190821729322</v>
      </c>
    </row>
    <row r="774" spans="2:3" x14ac:dyDescent="0.75">
      <c r="B774" s="249">
        <v>711</v>
      </c>
      <c r="C774" s="248">
        <v>107.20744373708381</v>
      </c>
    </row>
    <row r="775" spans="2:3" x14ac:dyDescent="0.75">
      <c r="B775" s="249">
        <v>712</v>
      </c>
      <c r="C775" s="248">
        <v>116.8759067670435</v>
      </c>
    </row>
    <row r="776" spans="2:3" x14ac:dyDescent="0.75">
      <c r="B776" s="249">
        <v>713</v>
      </c>
      <c r="C776" s="248">
        <v>132.09572619482151</v>
      </c>
    </row>
    <row r="777" spans="2:3" x14ac:dyDescent="0.75">
      <c r="B777" s="249">
        <v>714</v>
      </c>
      <c r="C777" s="248">
        <v>116.08766905578668</v>
      </c>
    </row>
    <row r="778" spans="2:3" x14ac:dyDescent="0.75">
      <c r="B778" s="249">
        <v>715</v>
      </c>
      <c r="C778" s="248">
        <v>103.0808148041915</v>
      </c>
    </row>
    <row r="779" spans="2:3" x14ac:dyDescent="0.75">
      <c r="B779" s="249">
        <v>716</v>
      </c>
      <c r="C779" s="248">
        <v>121.91541300036731</v>
      </c>
    </row>
    <row r="780" spans="2:3" x14ac:dyDescent="0.75">
      <c r="B780" s="249">
        <v>717</v>
      </c>
      <c r="C780" s="248">
        <v>127.18565407712012</v>
      </c>
    </row>
    <row r="781" spans="2:3" x14ac:dyDescent="0.75">
      <c r="B781" s="249">
        <v>718</v>
      </c>
      <c r="C781" s="248">
        <v>100.8205935273306</v>
      </c>
    </row>
    <row r="782" spans="2:3" x14ac:dyDescent="0.75">
      <c r="B782" s="249">
        <v>719</v>
      </c>
      <c r="C782" s="248">
        <v>101.18587464701331</v>
      </c>
    </row>
    <row r="783" spans="2:3" x14ac:dyDescent="0.75">
      <c r="B783" s="249">
        <v>720</v>
      </c>
      <c r="C783" s="248">
        <v>130.65103990000642</v>
      </c>
    </row>
    <row r="784" spans="2:3" x14ac:dyDescent="0.75">
      <c r="B784" s="249">
        <v>721</v>
      </c>
      <c r="C784" s="248">
        <v>126.73517361367257</v>
      </c>
    </row>
    <row r="785" spans="2:3" x14ac:dyDescent="0.75">
      <c r="B785" s="249">
        <v>722</v>
      </c>
      <c r="C785" s="248">
        <v>144.41277817572762</v>
      </c>
    </row>
    <row r="786" spans="2:3" x14ac:dyDescent="0.75">
      <c r="B786" s="249">
        <v>723</v>
      </c>
      <c r="C786" s="248">
        <v>122.18457781799742</v>
      </c>
    </row>
    <row r="787" spans="2:3" x14ac:dyDescent="0.75">
      <c r="B787" s="249">
        <v>724</v>
      </c>
      <c r="C787" s="248">
        <v>87.812409898152112</v>
      </c>
    </row>
    <row r="788" spans="2:3" x14ac:dyDescent="0.75">
      <c r="B788" s="249">
        <v>725</v>
      </c>
      <c r="C788" s="248">
        <v>112.35861623347813</v>
      </c>
    </row>
    <row r="789" spans="2:3" x14ac:dyDescent="0.75">
      <c r="B789" s="249">
        <v>726</v>
      </c>
      <c r="C789" s="248">
        <v>110.29094351272667</v>
      </c>
    </row>
    <row r="790" spans="2:3" x14ac:dyDescent="0.75">
      <c r="B790" s="249">
        <v>727</v>
      </c>
      <c r="C790" s="248">
        <v>98.250041269130648</v>
      </c>
    </row>
    <row r="791" spans="2:3" x14ac:dyDescent="0.75">
      <c r="B791" s="249">
        <v>728</v>
      </c>
      <c r="C791" s="248">
        <v>103.6286124868666</v>
      </c>
    </row>
    <row r="792" spans="2:3" x14ac:dyDescent="0.75">
      <c r="B792" s="249">
        <v>729</v>
      </c>
      <c r="C792" s="248">
        <v>150.85730559513937</v>
      </c>
    </row>
    <row r="793" spans="2:3" x14ac:dyDescent="0.75">
      <c r="B793" s="249">
        <v>730</v>
      </c>
      <c r="C793" s="248">
        <v>90.131527859809296</v>
      </c>
    </row>
    <row r="794" spans="2:3" x14ac:dyDescent="0.75">
      <c r="B794" s="249">
        <v>731</v>
      </c>
      <c r="C794" s="248">
        <v>101.95901087600257</v>
      </c>
    </row>
    <row r="795" spans="2:3" x14ac:dyDescent="0.75">
      <c r="B795" s="249">
        <v>732</v>
      </c>
      <c r="C795" s="248">
        <v>91.585477587995229</v>
      </c>
    </row>
    <row r="796" spans="2:3" x14ac:dyDescent="0.75">
      <c r="B796" s="249">
        <v>733</v>
      </c>
      <c r="C796" s="248">
        <v>125.86866343950237</v>
      </c>
    </row>
    <row r="797" spans="2:3" x14ac:dyDescent="0.75">
      <c r="B797" s="249">
        <v>734</v>
      </c>
      <c r="C797" s="248">
        <v>88.089770769755432</v>
      </c>
    </row>
    <row r="798" spans="2:3" x14ac:dyDescent="0.75">
      <c r="B798" s="249">
        <v>735</v>
      </c>
      <c r="C798" s="248">
        <v>113.32147413317102</v>
      </c>
    </row>
    <row r="799" spans="2:3" x14ac:dyDescent="0.75">
      <c r="B799" s="249">
        <v>736</v>
      </c>
      <c r="C799" s="248">
        <v>91.361718531122733</v>
      </c>
    </row>
    <row r="800" spans="2:3" x14ac:dyDescent="0.75">
      <c r="B800" s="249">
        <v>737</v>
      </c>
      <c r="C800" s="248">
        <v>131.09832220276425</v>
      </c>
    </row>
    <row r="801" spans="2:3" x14ac:dyDescent="0.75">
      <c r="B801" s="249">
        <v>738</v>
      </c>
      <c r="C801" s="248">
        <v>151.8714950874591</v>
      </c>
    </row>
    <row r="802" spans="2:3" x14ac:dyDescent="0.75">
      <c r="B802" s="249">
        <v>739</v>
      </c>
      <c r="C802" s="248">
        <v>117.59811831596309</v>
      </c>
    </row>
    <row r="803" spans="2:3" x14ac:dyDescent="0.75">
      <c r="B803" s="249">
        <v>740</v>
      </c>
      <c r="C803" s="248">
        <v>116.09335462171165</v>
      </c>
    </row>
    <row r="804" spans="2:3" x14ac:dyDescent="0.75">
      <c r="B804" s="249">
        <v>741</v>
      </c>
      <c r="C804" s="248">
        <v>75.445004151904641</v>
      </c>
    </row>
    <row r="805" spans="2:3" x14ac:dyDescent="0.75">
      <c r="B805" s="249">
        <v>742</v>
      </c>
      <c r="C805" s="248">
        <v>122.51537453194811</v>
      </c>
    </row>
    <row r="806" spans="2:3" x14ac:dyDescent="0.75">
      <c r="B806" s="249">
        <v>743</v>
      </c>
      <c r="C806" s="248">
        <v>158.33131102462909</v>
      </c>
    </row>
    <row r="807" spans="2:3" x14ac:dyDescent="0.75">
      <c r="B807" s="249">
        <v>744</v>
      </c>
      <c r="C807" s="248">
        <v>151.33586082099032</v>
      </c>
    </row>
    <row r="808" spans="2:3" x14ac:dyDescent="0.75">
      <c r="B808" s="249">
        <v>745</v>
      </c>
      <c r="C808" s="248">
        <v>118.96613064750385</v>
      </c>
    </row>
    <row r="809" spans="2:3" x14ac:dyDescent="0.75">
      <c r="B809" s="249">
        <v>746</v>
      </c>
      <c r="C809" s="248">
        <v>78.529088932471694</v>
      </c>
    </row>
    <row r="810" spans="2:3" x14ac:dyDescent="0.75">
      <c r="B810" s="249">
        <v>747</v>
      </c>
      <c r="C810" s="248">
        <v>150.9669301527997</v>
      </c>
    </row>
    <row r="811" spans="2:3" x14ac:dyDescent="0.75">
      <c r="B811" s="249">
        <v>748</v>
      </c>
      <c r="C811" s="248">
        <v>76.001271391918365</v>
      </c>
    </row>
    <row r="812" spans="2:3" x14ac:dyDescent="0.75">
      <c r="B812" s="249">
        <v>749</v>
      </c>
      <c r="C812" s="248">
        <v>111.58271032366522</v>
      </c>
    </row>
    <row r="813" spans="2:3" x14ac:dyDescent="0.75">
      <c r="B813" s="249">
        <v>750</v>
      </c>
      <c r="C813" s="248">
        <v>71.606613088137848</v>
      </c>
    </row>
    <row r="814" spans="2:3" x14ac:dyDescent="0.75">
      <c r="B814" s="249">
        <v>751</v>
      </c>
      <c r="C814" s="248">
        <v>126.07842575756207</v>
      </c>
    </row>
    <row r="815" spans="2:3" x14ac:dyDescent="0.75">
      <c r="B815" s="249">
        <v>752</v>
      </c>
      <c r="C815" s="248">
        <v>156.00127850379943</v>
      </c>
    </row>
    <row r="816" spans="2:3" x14ac:dyDescent="0.75">
      <c r="B816" s="249">
        <v>753</v>
      </c>
      <c r="C816" s="248">
        <v>146.28436171945785</v>
      </c>
    </row>
    <row r="817" spans="2:3" x14ac:dyDescent="0.75">
      <c r="B817" s="249">
        <v>754</v>
      </c>
      <c r="C817" s="248">
        <v>134.52265389029492</v>
      </c>
    </row>
    <row r="818" spans="2:3" x14ac:dyDescent="0.75">
      <c r="B818" s="249">
        <v>755</v>
      </c>
      <c r="C818" s="248">
        <v>162.64064482465884</v>
      </c>
    </row>
    <row r="819" spans="2:3" x14ac:dyDescent="0.75">
      <c r="B819" s="249">
        <v>756</v>
      </c>
      <c r="C819" s="248">
        <v>146.5601988328882</v>
      </c>
    </row>
    <row r="820" spans="2:3" x14ac:dyDescent="0.75">
      <c r="B820" s="249">
        <v>757</v>
      </c>
      <c r="C820" s="248">
        <v>120.02696734855671</v>
      </c>
    </row>
    <row r="821" spans="2:3" x14ac:dyDescent="0.75">
      <c r="B821" s="249">
        <v>758</v>
      </c>
      <c r="C821" s="248">
        <v>142.55055387053952</v>
      </c>
    </row>
    <row r="822" spans="2:3" x14ac:dyDescent="0.75">
      <c r="B822" s="249">
        <v>759</v>
      </c>
      <c r="C822" s="248">
        <v>112.36686233460591</v>
      </c>
    </row>
    <row r="823" spans="2:3" x14ac:dyDescent="0.75">
      <c r="B823" s="249">
        <v>760</v>
      </c>
      <c r="C823" s="248">
        <v>140.89396935322486</v>
      </c>
    </row>
    <row r="824" spans="2:3" x14ac:dyDescent="0.75">
      <c r="B824" s="249">
        <v>761</v>
      </c>
      <c r="C824" s="248">
        <v>108.85418268299313</v>
      </c>
    </row>
    <row r="825" spans="2:3" x14ac:dyDescent="0.75">
      <c r="B825" s="249">
        <v>762</v>
      </c>
      <c r="C825" s="248">
        <v>126.77579743711021</v>
      </c>
    </row>
    <row r="826" spans="2:3" x14ac:dyDescent="0.75">
      <c r="B826" s="249">
        <v>763</v>
      </c>
      <c r="C826" s="248">
        <v>161.42509753109547</v>
      </c>
    </row>
    <row r="827" spans="2:3" x14ac:dyDescent="0.75">
      <c r="B827" s="249">
        <v>764</v>
      </c>
      <c r="C827" s="248">
        <v>102.03943011927865</v>
      </c>
    </row>
    <row r="828" spans="2:3" x14ac:dyDescent="0.75">
      <c r="B828" s="249">
        <v>765</v>
      </c>
      <c r="C828" s="248">
        <v>145.81728469287086</v>
      </c>
    </row>
    <row r="829" spans="2:3" x14ac:dyDescent="0.75">
      <c r="B829" s="249">
        <v>766</v>
      </c>
      <c r="C829" s="248">
        <v>105.44248947557979</v>
      </c>
    </row>
    <row r="830" spans="2:3" x14ac:dyDescent="0.75">
      <c r="B830" s="249">
        <v>767</v>
      </c>
      <c r="C830" s="248">
        <v>120.53812049569714</v>
      </c>
    </row>
    <row r="831" spans="2:3" x14ac:dyDescent="0.75">
      <c r="B831" s="249">
        <v>768</v>
      </c>
      <c r="C831" s="248">
        <v>110.11445821102132</v>
      </c>
    </row>
    <row r="832" spans="2:3" x14ac:dyDescent="0.75">
      <c r="B832" s="249">
        <v>769</v>
      </c>
      <c r="C832" s="248">
        <v>110.21892289761252</v>
      </c>
    </row>
    <row r="833" spans="2:3" x14ac:dyDescent="0.75">
      <c r="B833" s="249">
        <v>770</v>
      </c>
      <c r="C833" s="248">
        <v>134.92890411506582</v>
      </c>
    </row>
    <row r="834" spans="2:3" x14ac:dyDescent="0.75">
      <c r="B834" s="249">
        <v>771</v>
      </c>
      <c r="C834" s="248">
        <v>96.104450336545895</v>
      </c>
    </row>
    <row r="835" spans="2:3" x14ac:dyDescent="0.75">
      <c r="B835" s="249">
        <v>772</v>
      </c>
      <c r="C835" s="248">
        <v>147.59968318257742</v>
      </c>
    </row>
    <row r="836" spans="2:3" x14ac:dyDescent="0.75">
      <c r="B836" s="249">
        <v>773</v>
      </c>
      <c r="C836" s="248">
        <v>96.882904572836949</v>
      </c>
    </row>
    <row r="837" spans="2:3" x14ac:dyDescent="0.75">
      <c r="B837" s="249">
        <v>774</v>
      </c>
      <c r="C837" s="248">
        <v>99.766734388429683</v>
      </c>
    </row>
    <row r="838" spans="2:3" x14ac:dyDescent="0.75">
      <c r="B838" s="249">
        <v>775</v>
      </c>
      <c r="C838" s="248">
        <v>108.57273859913317</v>
      </c>
    </row>
    <row r="839" spans="2:3" x14ac:dyDescent="0.75">
      <c r="B839" s="249">
        <v>776</v>
      </c>
      <c r="C839" s="248">
        <v>121.42094157172815</v>
      </c>
    </row>
    <row r="840" spans="2:3" x14ac:dyDescent="0.75">
      <c r="B840" s="249">
        <v>777</v>
      </c>
      <c r="C840" s="248">
        <v>115.09026451667911</v>
      </c>
    </row>
    <row r="841" spans="2:3" x14ac:dyDescent="0.75">
      <c r="B841" s="249">
        <v>778</v>
      </c>
      <c r="C841" s="248">
        <v>119.20035206585243</v>
      </c>
    </row>
    <row r="842" spans="2:3" x14ac:dyDescent="0.75">
      <c r="B842" s="249">
        <v>779</v>
      </c>
      <c r="C842" s="248">
        <v>141.55136559280669</v>
      </c>
    </row>
    <row r="843" spans="2:3" x14ac:dyDescent="0.75">
      <c r="B843" s="249">
        <v>780</v>
      </c>
      <c r="C843" s="248">
        <v>110.39665058659463</v>
      </c>
    </row>
    <row r="844" spans="2:3" x14ac:dyDescent="0.75">
      <c r="B844" s="249">
        <v>781</v>
      </c>
      <c r="C844" s="248">
        <v>94.911896115717809</v>
      </c>
    </row>
    <row r="845" spans="2:3" x14ac:dyDescent="0.75">
      <c r="B845" s="249">
        <v>782</v>
      </c>
      <c r="C845" s="248">
        <v>138.31841949170212</v>
      </c>
    </row>
    <row r="846" spans="2:3" x14ac:dyDescent="0.75">
      <c r="B846" s="249">
        <v>783</v>
      </c>
      <c r="C846" s="248">
        <v>118.08317558065795</v>
      </c>
    </row>
    <row r="847" spans="2:3" x14ac:dyDescent="0.75">
      <c r="B847" s="249">
        <v>784</v>
      </c>
      <c r="C847" s="248">
        <v>90.817385928454541</v>
      </c>
    </row>
    <row r="848" spans="2:3" x14ac:dyDescent="0.75">
      <c r="B848" s="249">
        <v>785</v>
      </c>
      <c r="C848" s="248">
        <v>158.66992581345173</v>
      </c>
    </row>
    <row r="849" spans="2:3" x14ac:dyDescent="0.75">
      <c r="B849" s="249">
        <v>786</v>
      </c>
      <c r="C849" s="248">
        <v>107.43654233493837</v>
      </c>
    </row>
    <row r="850" spans="2:3" x14ac:dyDescent="0.75">
      <c r="B850" s="249">
        <v>787</v>
      </c>
      <c r="C850" s="248">
        <v>108.03050813548175</v>
      </c>
    </row>
    <row r="851" spans="2:3" x14ac:dyDescent="0.75">
      <c r="B851" s="249">
        <v>788</v>
      </c>
      <c r="C851" s="248">
        <v>137.74499332980338</v>
      </c>
    </row>
    <row r="852" spans="2:3" x14ac:dyDescent="0.75">
      <c r="B852" s="249">
        <v>789</v>
      </c>
      <c r="C852" s="248">
        <v>100.0204598120603</v>
      </c>
    </row>
    <row r="853" spans="2:3" x14ac:dyDescent="0.75">
      <c r="B853" s="249">
        <v>790</v>
      </c>
      <c r="C853" s="248">
        <v>153.00515771622165</v>
      </c>
    </row>
    <row r="854" spans="2:3" x14ac:dyDescent="0.75">
      <c r="B854" s="249">
        <v>791</v>
      </c>
      <c r="C854" s="248">
        <v>106.89177360108961</v>
      </c>
    </row>
    <row r="855" spans="2:3" x14ac:dyDescent="0.75">
      <c r="B855" s="249">
        <v>792</v>
      </c>
      <c r="C855" s="248">
        <v>150.47181930855021</v>
      </c>
    </row>
    <row r="856" spans="2:3" x14ac:dyDescent="0.75">
      <c r="B856" s="249">
        <v>793</v>
      </c>
      <c r="C856" s="248">
        <v>104.31434682691646</v>
      </c>
    </row>
    <row r="857" spans="2:3" x14ac:dyDescent="0.75">
      <c r="B857" s="249">
        <v>794</v>
      </c>
      <c r="C857" s="248">
        <v>150.78118389583634</v>
      </c>
    </row>
    <row r="858" spans="2:3" x14ac:dyDescent="0.75">
      <c r="B858" s="249">
        <v>795</v>
      </c>
      <c r="C858" s="248">
        <v>146.59223623776876</v>
      </c>
    </row>
    <row r="859" spans="2:3" x14ac:dyDescent="0.75">
      <c r="B859" s="249">
        <v>796</v>
      </c>
      <c r="C859" s="248">
        <v>117.04581812006164</v>
      </c>
    </row>
    <row r="860" spans="2:3" x14ac:dyDescent="0.75">
      <c r="B860" s="249">
        <v>797</v>
      </c>
      <c r="C860" s="248">
        <v>101.59150605941142</v>
      </c>
    </row>
    <row r="861" spans="2:3" x14ac:dyDescent="0.75">
      <c r="B861" s="249">
        <v>798</v>
      </c>
      <c r="C861" s="248">
        <v>99.522651649843127</v>
      </c>
    </row>
    <row r="862" spans="2:3" x14ac:dyDescent="0.75">
      <c r="B862" s="249">
        <v>799</v>
      </c>
      <c r="C862" s="248">
        <v>151.1475780889574</v>
      </c>
    </row>
    <row r="863" spans="2:3" x14ac:dyDescent="0.75">
      <c r="B863" s="249">
        <v>800</v>
      </c>
      <c r="C863" s="248">
        <v>128.67595188225266</v>
      </c>
    </row>
    <row r="864" spans="2:3" x14ac:dyDescent="0.75">
      <c r="B864" s="249">
        <v>801</v>
      </c>
      <c r="C864" s="248">
        <v>141.26171311361014</v>
      </c>
    </row>
    <row r="865" spans="2:3" x14ac:dyDescent="0.75">
      <c r="B865" s="249">
        <v>802</v>
      </c>
      <c r="C865" s="248">
        <v>110.98917749925143</v>
      </c>
    </row>
    <row r="866" spans="2:3" x14ac:dyDescent="0.75">
      <c r="B866" s="249">
        <v>803</v>
      </c>
      <c r="C866" s="248">
        <v>116.79308035301243</v>
      </c>
    </row>
    <row r="867" spans="2:3" x14ac:dyDescent="0.75">
      <c r="B867" s="249">
        <v>804</v>
      </c>
      <c r="C867" s="248">
        <v>126.15215325245954</v>
      </c>
    </row>
    <row r="868" spans="2:3" x14ac:dyDescent="0.75">
      <c r="B868" s="249">
        <v>805</v>
      </c>
      <c r="C868" s="248">
        <v>141.64339498604534</v>
      </c>
    </row>
    <row r="869" spans="2:3" x14ac:dyDescent="0.75">
      <c r="B869" s="249">
        <v>806</v>
      </c>
      <c r="C869" s="248">
        <v>136.08053055666687</v>
      </c>
    </row>
    <row r="870" spans="2:3" x14ac:dyDescent="0.75">
      <c r="B870" s="249">
        <v>807</v>
      </c>
      <c r="C870" s="248">
        <v>107.51276200573794</v>
      </c>
    </row>
    <row r="871" spans="2:3" x14ac:dyDescent="0.75">
      <c r="B871" s="249">
        <v>808</v>
      </c>
      <c r="C871" s="248">
        <v>151.64069682023293</v>
      </c>
    </row>
    <row r="872" spans="2:3" x14ac:dyDescent="0.75">
      <c r="B872" s="249">
        <v>809</v>
      </c>
      <c r="C872" s="248">
        <v>148.80617441204652</v>
      </c>
    </row>
    <row r="873" spans="2:3" x14ac:dyDescent="0.75">
      <c r="B873" s="249">
        <v>810</v>
      </c>
      <c r="C873" s="248">
        <v>90.380153134174009</v>
      </c>
    </row>
    <row r="874" spans="2:3" x14ac:dyDescent="0.75">
      <c r="B874" s="249">
        <v>811</v>
      </c>
      <c r="C874" s="248">
        <v>103.91266745253475</v>
      </c>
    </row>
    <row r="875" spans="2:3" x14ac:dyDescent="0.75">
      <c r="B875" s="249">
        <v>812</v>
      </c>
      <c r="C875" s="248">
        <v>92.224671525053211</v>
      </c>
    </row>
    <row r="876" spans="2:3" x14ac:dyDescent="0.75">
      <c r="B876" s="249">
        <v>813</v>
      </c>
      <c r="C876" s="248">
        <v>115.79877673842417</v>
      </c>
    </row>
    <row r="877" spans="2:3" x14ac:dyDescent="0.75">
      <c r="B877" s="249">
        <v>814</v>
      </c>
      <c r="C877" s="248">
        <v>72.231108292800329</v>
      </c>
    </row>
    <row r="878" spans="2:3" x14ac:dyDescent="0.75">
      <c r="B878" s="249">
        <v>815</v>
      </c>
      <c r="C878" s="248">
        <v>135.60854309490566</v>
      </c>
    </row>
    <row r="879" spans="2:3" x14ac:dyDescent="0.75">
      <c r="B879" s="249">
        <v>816</v>
      </c>
      <c r="C879" s="248">
        <v>120.0870469110515</v>
      </c>
    </row>
    <row r="880" spans="2:3" x14ac:dyDescent="0.75">
      <c r="B880" s="249">
        <v>817</v>
      </c>
      <c r="C880" s="248">
        <v>136.03006071658098</v>
      </c>
    </row>
    <row r="881" spans="2:3" x14ac:dyDescent="0.75">
      <c r="B881" s="249">
        <v>818</v>
      </c>
      <c r="C881" s="248">
        <v>87.558900171258472</v>
      </c>
    </row>
    <row r="882" spans="2:3" x14ac:dyDescent="0.75">
      <c r="B882" s="249">
        <v>819</v>
      </c>
      <c r="C882" s="248">
        <v>122.69155975498688</v>
      </c>
    </row>
    <row r="883" spans="2:3" x14ac:dyDescent="0.75">
      <c r="B883" s="249">
        <v>820</v>
      </c>
      <c r="C883" s="248">
        <v>122.02014585710188</v>
      </c>
    </row>
    <row r="884" spans="2:3" x14ac:dyDescent="0.75">
      <c r="B884" s="249">
        <v>821</v>
      </c>
      <c r="C884" s="248">
        <v>137.00110559077547</v>
      </c>
    </row>
    <row r="885" spans="2:3" x14ac:dyDescent="0.75">
      <c r="B885" s="249">
        <v>822</v>
      </c>
      <c r="C885" s="248">
        <v>78.843483108190441</v>
      </c>
    </row>
    <row r="886" spans="2:3" x14ac:dyDescent="0.75">
      <c r="B886" s="249">
        <v>823</v>
      </c>
      <c r="C886" s="248">
        <v>99.524255061755866</v>
      </c>
    </row>
    <row r="887" spans="2:3" x14ac:dyDescent="0.75">
      <c r="B887" s="249">
        <v>824</v>
      </c>
      <c r="C887" s="248">
        <v>179.14183636860963</v>
      </c>
    </row>
    <row r="888" spans="2:3" x14ac:dyDescent="0.75">
      <c r="B888" s="249">
        <v>825</v>
      </c>
      <c r="C888" s="248">
        <v>136.75782020102957</v>
      </c>
    </row>
    <row r="889" spans="2:3" x14ac:dyDescent="0.75">
      <c r="B889" s="249">
        <v>826</v>
      </c>
      <c r="C889" s="248">
        <v>137.01552898299175</v>
      </c>
    </row>
    <row r="890" spans="2:3" x14ac:dyDescent="0.75">
      <c r="B890" s="249">
        <v>827</v>
      </c>
      <c r="C890" s="248">
        <v>135.05215501800146</v>
      </c>
    </row>
    <row r="891" spans="2:3" x14ac:dyDescent="0.75">
      <c r="B891" s="249">
        <v>828</v>
      </c>
      <c r="C891" s="248">
        <v>142.38077458614825</v>
      </c>
    </row>
    <row r="892" spans="2:3" x14ac:dyDescent="0.75">
      <c r="B892" s="249">
        <v>829</v>
      </c>
      <c r="C892" s="248">
        <v>152.60475980576825</v>
      </c>
    </row>
    <row r="893" spans="2:3" x14ac:dyDescent="0.75">
      <c r="B893" s="249">
        <v>830</v>
      </c>
      <c r="C893" s="248">
        <v>78.78860393588414</v>
      </c>
    </row>
    <row r="894" spans="2:3" x14ac:dyDescent="0.75">
      <c r="B894" s="249">
        <v>831</v>
      </c>
      <c r="C894" s="248">
        <v>78.115250094568069</v>
      </c>
    </row>
    <row r="895" spans="2:3" x14ac:dyDescent="0.75">
      <c r="B895" s="249">
        <v>832</v>
      </c>
      <c r="C895" s="248">
        <v>114.92021364357288</v>
      </c>
    </row>
    <row r="896" spans="2:3" x14ac:dyDescent="0.75">
      <c r="B896" s="249">
        <v>833</v>
      </c>
      <c r="C896" s="248">
        <v>121.0327044674578</v>
      </c>
    </row>
    <row r="897" spans="2:3" x14ac:dyDescent="0.75">
      <c r="B897" s="249">
        <v>834</v>
      </c>
      <c r="C897" s="248">
        <v>178.69826018184023</v>
      </c>
    </row>
    <row r="898" spans="2:3" x14ac:dyDescent="0.75">
      <c r="B898" s="249">
        <v>835</v>
      </c>
      <c r="C898" s="248">
        <v>115.06028517758705</v>
      </c>
    </row>
    <row r="899" spans="2:3" x14ac:dyDescent="0.75">
      <c r="B899" s="249">
        <v>836</v>
      </c>
      <c r="C899" s="248">
        <v>102.61519858974803</v>
      </c>
    </row>
    <row r="900" spans="2:3" x14ac:dyDescent="0.75">
      <c r="B900" s="249">
        <v>837</v>
      </c>
      <c r="C900" s="248">
        <v>95.865683561483223</v>
      </c>
    </row>
    <row r="901" spans="2:3" x14ac:dyDescent="0.75">
      <c r="B901" s="249">
        <v>838</v>
      </c>
      <c r="C901" s="248">
        <v>130.398898224465</v>
      </c>
    </row>
    <row r="902" spans="2:3" x14ac:dyDescent="0.75">
      <c r="B902" s="249">
        <v>839</v>
      </c>
      <c r="C902" s="248">
        <v>99.819682971589572</v>
      </c>
    </row>
    <row r="903" spans="2:3" x14ac:dyDescent="0.75">
      <c r="B903" s="249">
        <v>840</v>
      </c>
      <c r="C903" s="248">
        <v>103.62276622379743</v>
      </c>
    </row>
    <row r="904" spans="2:3" x14ac:dyDescent="0.75">
      <c r="B904" s="249">
        <v>841</v>
      </c>
      <c r="C904" s="248">
        <v>130.17440778330024</v>
      </c>
    </row>
    <row r="905" spans="2:3" x14ac:dyDescent="0.75">
      <c r="B905" s="249">
        <v>842</v>
      </c>
      <c r="C905" s="248">
        <v>109.56833319073596</v>
      </c>
    </row>
    <row r="906" spans="2:3" x14ac:dyDescent="0.75">
      <c r="B906" s="249">
        <v>843</v>
      </c>
      <c r="C906" s="248">
        <v>183.68612610700586</v>
      </c>
    </row>
    <row r="907" spans="2:3" x14ac:dyDescent="0.75">
      <c r="B907" s="249">
        <v>844</v>
      </c>
      <c r="C907" s="248">
        <v>121.04824474766578</v>
      </c>
    </row>
    <row r="908" spans="2:3" x14ac:dyDescent="0.75">
      <c r="B908" s="249">
        <v>845</v>
      </c>
      <c r="C908" s="248">
        <v>97.486675440067415</v>
      </c>
    </row>
    <row r="909" spans="2:3" x14ac:dyDescent="0.75">
      <c r="B909" s="249">
        <v>846</v>
      </c>
      <c r="C909" s="248">
        <v>179.71936055094412</v>
      </c>
    </row>
    <row r="910" spans="2:3" x14ac:dyDescent="0.75">
      <c r="B910" s="249">
        <v>847</v>
      </c>
      <c r="C910" s="248">
        <v>134.9078579995878</v>
      </c>
    </row>
    <row r="911" spans="2:3" x14ac:dyDescent="0.75">
      <c r="B911" s="249">
        <v>848</v>
      </c>
      <c r="C911" s="248">
        <v>121.58144073559076</v>
      </c>
    </row>
    <row r="912" spans="2:3" x14ac:dyDescent="0.75">
      <c r="B912" s="249">
        <v>849</v>
      </c>
      <c r="C912" s="248">
        <v>121.0966904700167</v>
      </c>
    </row>
    <row r="913" spans="2:3" x14ac:dyDescent="0.75">
      <c r="B913" s="249">
        <v>850</v>
      </c>
      <c r="C913" s="248">
        <v>116.0689094942328</v>
      </c>
    </row>
    <row r="914" spans="2:3" x14ac:dyDescent="0.75">
      <c r="B914" s="249">
        <v>851</v>
      </c>
      <c r="C914" s="248">
        <v>109.95688319391068</v>
      </c>
    </row>
    <row r="915" spans="2:3" x14ac:dyDescent="0.75">
      <c r="B915" s="249">
        <v>852</v>
      </c>
      <c r="C915" s="248">
        <v>82.999375409932441</v>
      </c>
    </row>
    <row r="916" spans="2:3" x14ac:dyDescent="0.75">
      <c r="B916" s="249">
        <v>853</v>
      </c>
      <c r="C916" s="248">
        <v>89.589358690330954</v>
      </c>
    </row>
    <row r="917" spans="2:3" x14ac:dyDescent="0.75">
      <c r="B917" s="249">
        <v>854</v>
      </c>
      <c r="C917" s="248">
        <v>131.40161522864662</v>
      </c>
    </row>
    <row r="918" spans="2:3" x14ac:dyDescent="0.75">
      <c r="B918" s="249">
        <v>855</v>
      </c>
      <c r="C918" s="248">
        <v>148.35390942287347</v>
      </c>
    </row>
    <row r="919" spans="2:3" x14ac:dyDescent="0.75">
      <c r="B919" s="249">
        <v>856</v>
      </c>
      <c r="C919" s="248">
        <v>135.32128063530425</v>
      </c>
    </row>
    <row r="920" spans="2:3" x14ac:dyDescent="0.75">
      <c r="B920" s="249">
        <v>857</v>
      </c>
      <c r="C920" s="248">
        <v>130.58099044748312</v>
      </c>
    </row>
    <row r="921" spans="2:3" x14ac:dyDescent="0.75">
      <c r="B921" s="249">
        <v>858</v>
      </c>
      <c r="C921" s="248">
        <v>132.68779180095865</v>
      </c>
    </row>
    <row r="922" spans="2:3" x14ac:dyDescent="0.75">
      <c r="B922" s="249">
        <v>859</v>
      </c>
      <c r="C922" s="248">
        <v>93.599110701593091</v>
      </c>
    </row>
    <row r="923" spans="2:3" x14ac:dyDescent="0.75">
      <c r="B923" s="249">
        <v>860</v>
      </c>
      <c r="C923" s="248">
        <v>163.07632699536168</v>
      </c>
    </row>
    <row r="924" spans="2:3" x14ac:dyDescent="0.75">
      <c r="B924" s="249">
        <v>861</v>
      </c>
      <c r="C924" s="248">
        <v>106.31849784278106</v>
      </c>
    </row>
    <row r="925" spans="2:3" x14ac:dyDescent="0.75">
      <c r="B925" s="249">
        <v>862</v>
      </c>
      <c r="C925" s="248">
        <v>94.695153218940305</v>
      </c>
    </row>
    <row r="926" spans="2:3" x14ac:dyDescent="0.75">
      <c r="B926" s="249">
        <v>863</v>
      </c>
      <c r="C926" s="248">
        <v>137.610901220519</v>
      </c>
    </row>
    <row r="927" spans="2:3" x14ac:dyDescent="0.75">
      <c r="B927" s="249">
        <v>864</v>
      </c>
      <c r="C927" s="248">
        <v>145.90976173410482</v>
      </c>
    </row>
    <row r="928" spans="2:3" x14ac:dyDescent="0.75">
      <c r="B928" s="249">
        <v>865</v>
      </c>
      <c r="C928" s="248">
        <v>115.2858018544178</v>
      </c>
    </row>
    <row r="929" spans="2:3" x14ac:dyDescent="0.75">
      <c r="B929" s="249">
        <v>866</v>
      </c>
      <c r="C929" s="248">
        <v>113.31242320777393</v>
      </c>
    </row>
    <row r="930" spans="2:3" x14ac:dyDescent="0.75">
      <c r="B930" s="249">
        <v>867</v>
      </c>
      <c r="C930" s="248">
        <v>152.41408307598383</v>
      </c>
    </row>
    <row r="931" spans="2:3" x14ac:dyDescent="0.75">
      <c r="B931" s="249">
        <v>868</v>
      </c>
      <c r="C931" s="248">
        <v>158.07125682285499</v>
      </c>
    </row>
    <row r="932" spans="2:3" x14ac:dyDescent="0.75">
      <c r="B932" s="249">
        <v>869</v>
      </c>
      <c r="C932" s="248">
        <v>84.833583018649321</v>
      </c>
    </row>
    <row r="933" spans="2:3" x14ac:dyDescent="0.75">
      <c r="B933" s="249">
        <v>870</v>
      </c>
      <c r="C933" s="248">
        <v>139.36196687210833</v>
      </c>
    </row>
    <row r="934" spans="2:3" x14ac:dyDescent="0.75">
      <c r="B934" s="249">
        <v>871</v>
      </c>
      <c r="C934" s="248">
        <v>177.50351799565851</v>
      </c>
    </row>
    <row r="935" spans="2:3" x14ac:dyDescent="0.75">
      <c r="B935" s="249">
        <v>872</v>
      </c>
      <c r="C935" s="248">
        <v>121.03377454768446</v>
      </c>
    </row>
    <row r="936" spans="2:3" x14ac:dyDescent="0.75">
      <c r="B936" s="249">
        <v>873</v>
      </c>
      <c r="C936" s="248">
        <v>114.17558469721652</v>
      </c>
    </row>
    <row r="937" spans="2:3" x14ac:dyDescent="0.75">
      <c r="B937" s="249">
        <v>874</v>
      </c>
      <c r="C937" s="248">
        <v>123.25377812563478</v>
      </c>
    </row>
    <row r="938" spans="2:3" x14ac:dyDescent="0.75">
      <c r="B938" s="249">
        <v>875</v>
      </c>
      <c r="C938" s="248">
        <v>138.39560887053645</v>
      </c>
    </row>
    <row r="939" spans="2:3" x14ac:dyDescent="0.75">
      <c r="B939" s="249">
        <v>876</v>
      </c>
      <c r="C939" s="248">
        <v>137.24703166947677</v>
      </c>
    </row>
    <row r="940" spans="2:3" x14ac:dyDescent="0.75">
      <c r="B940" s="249">
        <v>877</v>
      </c>
      <c r="C940" s="248">
        <v>126.04608376187197</v>
      </c>
    </row>
    <row r="941" spans="2:3" x14ac:dyDescent="0.75">
      <c r="B941" s="249">
        <v>878</v>
      </c>
      <c r="C941" s="248">
        <v>140.23014550530721</v>
      </c>
    </row>
    <row r="942" spans="2:3" x14ac:dyDescent="0.75">
      <c r="B942" s="249">
        <v>879</v>
      </c>
      <c r="C942" s="248">
        <v>87.099474274934451</v>
      </c>
    </row>
    <row r="943" spans="2:3" x14ac:dyDescent="0.75">
      <c r="B943" s="249">
        <v>880</v>
      </c>
      <c r="C943" s="248">
        <v>119.7289574592715</v>
      </c>
    </row>
    <row r="944" spans="2:3" x14ac:dyDescent="0.75">
      <c r="B944" s="249">
        <v>881</v>
      </c>
      <c r="C944" s="248">
        <v>127.89633390307282</v>
      </c>
    </row>
    <row r="945" spans="2:3" x14ac:dyDescent="0.75">
      <c r="B945" s="249">
        <v>882</v>
      </c>
      <c r="C945" s="248">
        <v>139.63127622188966</v>
      </c>
    </row>
    <row r="946" spans="2:3" x14ac:dyDescent="0.75">
      <c r="B946" s="249">
        <v>883</v>
      </c>
      <c r="C946" s="248">
        <v>110.82784665618284</v>
      </c>
    </row>
    <row r="947" spans="2:3" x14ac:dyDescent="0.75">
      <c r="B947" s="249">
        <v>884</v>
      </c>
      <c r="C947" s="248">
        <v>103.49573266127527</v>
      </c>
    </row>
    <row r="948" spans="2:3" x14ac:dyDescent="0.75">
      <c r="B948" s="249">
        <v>885</v>
      </c>
      <c r="C948" s="248">
        <v>91.067695950558502</v>
      </c>
    </row>
    <row r="949" spans="2:3" x14ac:dyDescent="0.75">
      <c r="B949" s="249">
        <v>886</v>
      </c>
      <c r="C949" s="248">
        <v>87.300676562193217</v>
      </c>
    </row>
    <row r="950" spans="2:3" x14ac:dyDescent="0.75">
      <c r="B950" s="249">
        <v>887</v>
      </c>
      <c r="C950" s="248">
        <v>132.85114048708078</v>
      </c>
    </row>
    <row r="951" spans="2:3" x14ac:dyDescent="0.75">
      <c r="B951" s="249">
        <v>888</v>
      </c>
      <c r="C951" s="248">
        <v>110.67398973121742</v>
      </c>
    </row>
    <row r="952" spans="2:3" x14ac:dyDescent="0.75">
      <c r="B952" s="249">
        <v>889</v>
      </c>
      <c r="C952" s="248">
        <v>133.02590486590321</v>
      </c>
    </row>
    <row r="953" spans="2:3" x14ac:dyDescent="0.75">
      <c r="B953" s="249">
        <v>890</v>
      </c>
      <c r="C953" s="248">
        <v>123.77367803110349</v>
      </c>
    </row>
    <row r="954" spans="2:3" x14ac:dyDescent="0.75">
      <c r="B954" s="249">
        <v>891</v>
      </c>
      <c r="C954" s="248">
        <v>126.41774700908913</v>
      </c>
    </row>
    <row r="955" spans="2:3" x14ac:dyDescent="0.75">
      <c r="B955" s="249">
        <v>892</v>
      </c>
      <c r="C955" s="248">
        <v>117.93142778340263</v>
      </c>
    </row>
    <row r="956" spans="2:3" x14ac:dyDescent="0.75">
      <c r="B956" s="249">
        <v>893</v>
      </c>
      <c r="C956" s="248">
        <v>141.21583509888609</v>
      </c>
    </row>
    <row r="957" spans="2:3" x14ac:dyDescent="0.75">
      <c r="B957" s="249">
        <v>894</v>
      </c>
      <c r="C957" s="248">
        <v>117.99108284609342</v>
      </c>
    </row>
    <row r="958" spans="2:3" x14ac:dyDescent="0.75">
      <c r="B958" s="249">
        <v>895</v>
      </c>
      <c r="C958" s="248">
        <v>86.150169090831071</v>
      </c>
    </row>
    <row r="959" spans="2:3" x14ac:dyDescent="0.75">
      <c r="B959" s="249">
        <v>896</v>
      </c>
      <c r="C959" s="248">
        <v>90.652308278980087</v>
      </c>
    </row>
    <row r="960" spans="2:3" x14ac:dyDescent="0.75">
      <c r="B960" s="249">
        <v>897</v>
      </c>
      <c r="C960" s="248">
        <v>99.282801347371162</v>
      </c>
    </row>
    <row r="961" spans="2:3" x14ac:dyDescent="0.75">
      <c r="B961" s="249">
        <v>898</v>
      </c>
      <c r="C961" s="248">
        <v>111.93378676240809</v>
      </c>
    </row>
    <row r="962" spans="2:3" x14ac:dyDescent="0.75">
      <c r="B962" s="249">
        <v>899</v>
      </c>
      <c r="C962" s="248">
        <v>160.05485072133027</v>
      </c>
    </row>
    <row r="963" spans="2:3" x14ac:dyDescent="0.75">
      <c r="B963" s="249">
        <v>900</v>
      </c>
      <c r="C963" s="248">
        <v>71.109719393864253</v>
      </c>
    </row>
    <row r="964" spans="2:3" x14ac:dyDescent="0.75">
      <c r="B964" s="249">
        <v>901</v>
      </c>
      <c r="C964" s="248">
        <v>148.84041919123769</v>
      </c>
    </row>
    <row r="965" spans="2:3" x14ac:dyDescent="0.75">
      <c r="B965" s="249">
        <v>902</v>
      </c>
      <c r="C965" s="248">
        <v>115.37929513756974</v>
      </c>
    </row>
    <row r="966" spans="2:3" x14ac:dyDescent="0.75">
      <c r="B966" s="249">
        <v>903</v>
      </c>
      <c r="C966" s="248">
        <v>84.356165880876802</v>
      </c>
    </row>
    <row r="967" spans="2:3" x14ac:dyDescent="0.75">
      <c r="B967" s="249">
        <v>904</v>
      </c>
      <c r="C967" s="248">
        <v>105.51470682394503</v>
      </c>
    </row>
    <row r="968" spans="2:3" x14ac:dyDescent="0.75">
      <c r="B968" s="249">
        <v>905</v>
      </c>
      <c r="C968" s="248">
        <v>121.02386588028236</v>
      </c>
    </row>
    <row r="969" spans="2:3" x14ac:dyDescent="0.75">
      <c r="B969" s="249">
        <v>906</v>
      </c>
      <c r="C969" s="248">
        <v>123.12434614954816</v>
      </c>
    </row>
    <row r="970" spans="2:3" x14ac:dyDescent="0.75">
      <c r="B970" s="249">
        <v>907</v>
      </c>
      <c r="C970" s="248">
        <v>188.33845509007361</v>
      </c>
    </row>
    <row r="971" spans="2:3" x14ac:dyDescent="0.75">
      <c r="B971" s="249">
        <v>908</v>
      </c>
      <c r="C971" s="248">
        <v>78.032508235514825</v>
      </c>
    </row>
    <row r="972" spans="2:3" x14ac:dyDescent="0.75">
      <c r="B972" s="249">
        <v>909</v>
      </c>
      <c r="C972" s="248">
        <v>124.29138838420225</v>
      </c>
    </row>
    <row r="973" spans="2:3" x14ac:dyDescent="0.75">
      <c r="B973" s="249">
        <v>910</v>
      </c>
      <c r="C973" s="248">
        <v>123.15858717961778</v>
      </c>
    </row>
    <row r="974" spans="2:3" x14ac:dyDescent="0.75">
      <c r="B974" s="249">
        <v>911</v>
      </c>
      <c r="C974" s="248">
        <v>122.60823619147263</v>
      </c>
    </row>
    <row r="975" spans="2:3" x14ac:dyDescent="0.75">
      <c r="B975" s="249">
        <v>912</v>
      </c>
      <c r="C975" s="248">
        <v>130.40615472826209</v>
      </c>
    </row>
    <row r="976" spans="2:3" x14ac:dyDescent="0.75">
      <c r="B976" s="249">
        <v>913</v>
      </c>
      <c r="C976" s="248">
        <v>139.45371670221613</v>
      </c>
    </row>
    <row r="977" spans="2:3" x14ac:dyDescent="0.75">
      <c r="B977" s="249">
        <v>914</v>
      </c>
      <c r="C977" s="248">
        <v>105.71348925528056</v>
      </c>
    </row>
    <row r="978" spans="2:3" x14ac:dyDescent="0.75">
      <c r="B978" s="249">
        <v>915</v>
      </c>
      <c r="C978" s="248">
        <v>153.86891670966531</v>
      </c>
    </row>
    <row r="979" spans="2:3" x14ac:dyDescent="0.75">
      <c r="B979" s="249">
        <v>916</v>
      </c>
      <c r="C979" s="248">
        <v>93.6209203554385</v>
      </c>
    </row>
    <row r="980" spans="2:3" x14ac:dyDescent="0.75">
      <c r="B980" s="249">
        <v>917</v>
      </c>
      <c r="C980" s="248">
        <v>135.94098084960049</v>
      </c>
    </row>
    <row r="981" spans="2:3" x14ac:dyDescent="0.75">
      <c r="B981" s="249">
        <v>918</v>
      </c>
      <c r="C981" s="248">
        <v>134.85226882065291</v>
      </c>
    </row>
    <row r="982" spans="2:3" x14ac:dyDescent="0.75">
      <c r="B982" s="249">
        <v>919</v>
      </c>
      <c r="C982" s="248">
        <v>83.685797738355092</v>
      </c>
    </row>
    <row r="983" spans="2:3" x14ac:dyDescent="0.75">
      <c r="B983" s="249">
        <v>920</v>
      </c>
      <c r="C983" s="248">
        <v>140.05231478925623</v>
      </c>
    </row>
    <row r="984" spans="2:3" x14ac:dyDescent="0.75">
      <c r="B984" s="249">
        <v>921</v>
      </c>
      <c r="C984" s="248">
        <v>107.66838821784415</v>
      </c>
    </row>
    <row r="985" spans="2:3" x14ac:dyDescent="0.75">
      <c r="B985" s="249">
        <v>922</v>
      </c>
      <c r="C985" s="248">
        <v>114.97678649356439</v>
      </c>
    </row>
    <row r="986" spans="2:3" x14ac:dyDescent="0.75">
      <c r="B986" s="249">
        <v>923</v>
      </c>
      <c r="C986" s="248">
        <v>131.89396594829844</v>
      </c>
    </row>
    <row r="987" spans="2:3" x14ac:dyDescent="0.75">
      <c r="B987" s="249">
        <v>924</v>
      </c>
      <c r="C987" s="248">
        <v>118.46794250174244</v>
      </c>
    </row>
    <row r="988" spans="2:3" x14ac:dyDescent="0.75">
      <c r="B988" s="249">
        <v>925</v>
      </c>
      <c r="C988" s="248">
        <v>164.50928058421584</v>
      </c>
    </row>
    <row r="989" spans="2:3" x14ac:dyDescent="0.75">
      <c r="B989" s="249">
        <v>926</v>
      </c>
      <c r="C989" s="248">
        <v>152.25104033943245</v>
      </c>
    </row>
    <row r="990" spans="2:3" x14ac:dyDescent="0.75">
      <c r="B990" s="249">
        <v>927</v>
      </c>
      <c r="C990" s="248">
        <v>103.34398923493951</v>
      </c>
    </row>
    <row r="991" spans="2:3" x14ac:dyDescent="0.75">
      <c r="B991" s="249">
        <v>928</v>
      </c>
      <c r="C991" s="248">
        <v>102.33559096890684</v>
      </c>
    </row>
    <row r="992" spans="2:3" x14ac:dyDescent="0.75">
      <c r="B992" s="249">
        <v>929</v>
      </c>
      <c r="C992" s="248">
        <v>135.95872806711904</v>
      </c>
    </row>
    <row r="993" spans="2:3" x14ac:dyDescent="0.75">
      <c r="B993" s="249">
        <v>930</v>
      </c>
      <c r="C993" s="248">
        <v>128.47091890839371</v>
      </c>
    </row>
    <row r="994" spans="2:3" x14ac:dyDescent="0.75">
      <c r="B994" s="249">
        <v>931</v>
      </c>
      <c r="C994" s="248">
        <v>103.22136902418214</v>
      </c>
    </row>
    <row r="995" spans="2:3" x14ac:dyDescent="0.75">
      <c r="B995" s="249">
        <v>932</v>
      </c>
      <c r="C995" s="248">
        <v>107.96909579823048</v>
      </c>
    </row>
    <row r="996" spans="2:3" x14ac:dyDescent="0.75">
      <c r="B996" s="249">
        <v>933</v>
      </c>
      <c r="C996" s="248">
        <v>86.137380895474465</v>
      </c>
    </row>
    <row r="997" spans="2:3" x14ac:dyDescent="0.75">
      <c r="B997" s="249">
        <v>934</v>
      </c>
      <c r="C997" s="248">
        <v>109.78569043353721</v>
      </c>
    </row>
    <row r="998" spans="2:3" x14ac:dyDescent="0.75">
      <c r="B998" s="249">
        <v>935</v>
      </c>
      <c r="C998" s="248">
        <v>108.57026226181092</v>
      </c>
    </row>
    <row r="999" spans="2:3" x14ac:dyDescent="0.75">
      <c r="B999" s="249">
        <v>936</v>
      </c>
      <c r="C999" s="248">
        <v>116.99160535503472</v>
      </c>
    </row>
    <row r="1000" spans="2:3" x14ac:dyDescent="0.75">
      <c r="B1000" s="249">
        <v>937</v>
      </c>
      <c r="C1000" s="248">
        <v>131.29451415168816</v>
      </c>
    </row>
    <row r="1001" spans="2:3" x14ac:dyDescent="0.75">
      <c r="B1001" s="249">
        <v>938</v>
      </c>
      <c r="C1001" s="248">
        <v>87.54919487844154</v>
      </c>
    </row>
    <row r="1002" spans="2:3" x14ac:dyDescent="0.75">
      <c r="B1002" s="249">
        <v>939</v>
      </c>
      <c r="C1002" s="248">
        <v>110.84604699491229</v>
      </c>
    </row>
    <row r="1003" spans="2:3" x14ac:dyDescent="0.75">
      <c r="B1003" s="249">
        <v>940</v>
      </c>
      <c r="C1003" s="248">
        <v>147.77276054589021</v>
      </c>
    </row>
    <row r="1004" spans="2:3" x14ac:dyDescent="0.75">
      <c r="B1004" s="249">
        <v>941</v>
      </c>
      <c r="C1004" s="248">
        <v>100.75996900979317</v>
      </c>
    </row>
    <row r="1005" spans="2:3" x14ac:dyDescent="0.75">
      <c r="B1005" s="249">
        <v>942</v>
      </c>
      <c r="C1005" s="248">
        <v>100.23541676993281</v>
      </c>
    </row>
    <row r="1006" spans="2:3" x14ac:dyDescent="0.75">
      <c r="B1006" s="249">
        <v>943</v>
      </c>
      <c r="C1006" s="248">
        <v>87.2065053559445</v>
      </c>
    </row>
    <row r="1007" spans="2:3" x14ac:dyDescent="0.75">
      <c r="B1007" s="249">
        <v>944</v>
      </c>
      <c r="C1007" s="248">
        <v>109.54961340619043</v>
      </c>
    </row>
    <row r="1008" spans="2:3" x14ac:dyDescent="0.75">
      <c r="B1008" s="249">
        <v>945</v>
      </c>
      <c r="C1008" s="248">
        <v>138.90805330624039</v>
      </c>
    </row>
    <row r="1009" spans="2:3" x14ac:dyDescent="0.75">
      <c r="B1009" s="249">
        <v>946</v>
      </c>
      <c r="C1009" s="248">
        <v>114.36017023749905</v>
      </c>
    </row>
    <row r="1010" spans="2:3" x14ac:dyDescent="0.75">
      <c r="B1010" s="249">
        <v>947</v>
      </c>
      <c r="C1010" s="248">
        <v>144.581645526671</v>
      </c>
    </row>
    <row r="1011" spans="2:3" x14ac:dyDescent="0.75">
      <c r="B1011" s="249">
        <v>948</v>
      </c>
      <c r="C1011" s="248">
        <v>101.0280420699479</v>
      </c>
    </row>
    <row r="1012" spans="2:3" x14ac:dyDescent="0.75">
      <c r="B1012" s="249">
        <v>949</v>
      </c>
      <c r="C1012" s="248">
        <v>132.98363782886847</v>
      </c>
    </row>
    <row r="1013" spans="2:3" x14ac:dyDescent="0.75">
      <c r="B1013" s="249">
        <v>950</v>
      </c>
      <c r="C1013" s="248">
        <v>122.56385989176015</v>
      </c>
    </row>
    <row r="1014" spans="2:3" x14ac:dyDescent="0.75">
      <c r="B1014" s="249">
        <v>951</v>
      </c>
      <c r="C1014" s="248">
        <v>122.90721685423384</v>
      </c>
    </row>
    <row r="1015" spans="2:3" x14ac:dyDescent="0.75">
      <c r="B1015" s="249">
        <v>952</v>
      </c>
      <c r="C1015" s="248">
        <v>124.87683915449692</v>
      </c>
    </row>
    <row r="1016" spans="2:3" x14ac:dyDescent="0.75">
      <c r="B1016" s="249">
        <v>953</v>
      </c>
      <c r="C1016" s="248">
        <v>104.86298588944895</v>
      </c>
    </row>
    <row r="1017" spans="2:3" x14ac:dyDescent="0.75">
      <c r="B1017" s="249">
        <v>954</v>
      </c>
      <c r="C1017" s="248">
        <v>128.98883545288604</v>
      </c>
    </row>
    <row r="1018" spans="2:3" x14ac:dyDescent="0.75">
      <c r="B1018" s="249">
        <v>955</v>
      </c>
      <c r="C1018" s="248">
        <v>137.32534208028076</v>
      </c>
    </row>
    <row r="1019" spans="2:3" x14ac:dyDescent="0.75">
      <c r="B1019" s="249">
        <v>956</v>
      </c>
      <c r="C1019" s="248">
        <v>146.63605487802974</v>
      </c>
    </row>
    <row r="1020" spans="2:3" x14ac:dyDescent="0.75">
      <c r="B1020" s="249">
        <v>957</v>
      </c>
      <c r="C1020" s="248">
        <v>80.024031499485787</v>
      </c>
    </row>
    <row r="1021" spans="2:3" x14ac:dyDescent="0.75">
      <c r="B1021" s="249">
        <v>958</v>
      </c>
      <c r="C1021" s="248">
        <v>151.05412893091452</v>
      </c>
    </row>
    <row r="1022" spans="2:3" x14ac:dyDescent="0.75">
      <c r="B1022" s="249">
        <v>959</v>
      </c>
      <c r="C1022" s="248">
        <v>135.6582248701524</v>
      </c>
    </row>
    <row r="1023" spans="2:3" x14ac:dyDescent="0.75">
      <c r="B1023" s="249">
        <v>960</v>
      </c>
      <c r="C1023" s="248">
        <v>107.80562982239371</v>
      </c>
    </row>
    <row r="1024" spans="2:3" x14ac:dyDescent="0.75">
      <c r="B1024" s="249">
        <v>961</v>
      </c>
      <c r="C1024" s="248">
        <v>159.78470718227308</v>
      </c>
    </row>
    <row r="1025" spans="2:3" x14ac:dyDescent="0.75">
      <c r="B1025" s="249">
        <v>962</v>
      </c>
      <c r="C1025" s="248">
        <v>107.47588875615421</v>
      </c>
    </row>
    <row r="1026" spans="2:3" x14ac:dyDescent="0.75">
      <c r="B1026" s="249">
        <v>963</v>
      </c>
      <c r="C1026" s="248">
        <v>138.43480552156731</v>
      </c>
    </row>
    <row r="1027" spans="2:3" x14ac:dyDescent="0.75">
      <c r="B1027" s="249">
        <v>964</v>
      </c>
      <c r="C1027" s="248">
        <v>122.07269333082911</v>
      </c>
    </row>
    <row r="1028" spans="2:3" x14ac:dyDescent="0.75">
      <c r="B1028" s="249">
        <v>965</v>
      </c>
      <c r="C1028" s="248">
        <v>121.53473778207525</v>
      </c>
    </row>
    <row r="1029" spans="2:3" x14ac:dyDescent="0.75">
      <c r="B1029" s="249">
        <v>966</v>
      </c>
      <c r="C1029" s="248">
        <v>116.82739527080669</v>
      </c>
    </row>
    <row r="1030" spans="2:3" x14ac:dyDescent="0.75">
      <c r="B1030" s="249">
        <v>967</v>
      </c>
      <c r="C1030" s="248">
        <v>151.81644852029484</v>
      </c>
    </row>
    <row r="1031" spans="2:3" x14ac:dyDescent="0.75">
      <c r="B1031" s="249">
        <v>968</v>
      </c>
      <c r="C1031" s="248">
        <v>90.768697656961677</v>
      </c>
    </row>
    <row r="1032" spans="2:3" x14ac:dyDescent="0.75">
      <c r="B1032" s="249">
        <v>969</v>
      </c>
      <c r="C1032" s="248">
        <v>162.52499726178914</v>
      </c>
    </row>
    <row r="1033" spans="2:3" x14ac:dyDescent="0.75">
      <c r="B1033" s="249">
        <v>970</v>
      </c>
      <c r="C1033" s="248">
        <v>160.05352681736093</v>
      </c>
    </row>
    <row r="1034" spans="2:3" x14ac:dyDescent="0.75">
      <c r="B1034" s="249">
        <v>971</v>
      </c>
      <c r="C1034" s="248">
        <v>99.938601713520896</v>
      </c>
    </row>
    <row r="1035" spans="2:3" x14ac:dyDescent="0.75">
      <c r="B1035" s="249">
        <v>972</v>
      </c>
      <c r="C1035" s="248">
        <v>97.305740975580207</v>
      </c>
    </row>
    <row r="1036" spans="2:3" x14ac:dyDescent="0.75">
      <c r="B1036" s="249">
        <v>973</v>
      </c>
      <c r="C1036" s="248">
        <v>107.2813765080306</v>
      </c>
    </row>
    <row r="1037" spans="2:3" x14ac:dyDescent="0.75">
      <c r="B1037" s="249">
        <v>974</v>
      </c>
      <c r="C1037" s="248">
        <v>167.28442571243454</v>
      </c>
    </row>
    <row r="1038" spans="2:3" x14ac:dyDescent="0.75">
      <c r="B1038" s="249">
        <v>975</v>
      </c>
      <c r="C1038" s="248">
        <v>116.78084881876417</v>
      </c>
    </row>
    <row r="1039" spans="2:3" x14ac:dyDescent="0.75">
      <c r="B1039" s="249">
        <v>976</v>
      </c>
      <c r="C1039" s="248">
        <v>89.891496410282116</v>
      </c>
    </row>
    <row r="1040" spans="2:3" x14ac:dyDescent="0.75">
      <c r="B1040" s="249">
        <v>977</v>
      </c>
      <c r="C1040" s="248">
        <v>97.030429374187179</v>
      </c>
    </row>
    <row r="1041" spans="2:3" x14ac:dyDescent="0.75">
      <c r="B1041" s="249">
        <v>978</v>
      </c>
      <c r="C1041" s="248">
        <v>157.7675997153417</v>
      </c>
    </row>
    <row r="1042" spans="2:3" x14ac:dyDescent="0.75">
      <c r="B1042" s="249">
        <v>979</v>
      </c>
      <c r="C1042" s="248">
        <v>106.12936749245</v>
      </c>
    </row>
    <row r="1043" spans="2:3" x14ac:dyDescent="0.75">
      <c r="B1043" s="249">
        <v>980</v>
      </c>
      <c r="C1043" s="248">
        <v>116.77414443278361</v>
      </c>
    </row>
    <row r="1044" spans="2:3" x14ac:dyDescent="0.75">
      <c r="B1044" s="249">
        <v>981</v>
      </c>
      <c r="C1044" s="248">
        <v>113.94866901187811</v>
      </c>
    </row>
    <row r="1045" spans="2:3" x14ac:dyDescent="0.75">
      <c r="B1045" s="249">
        <v>982</v>
      </c>
      <c r="C1045" s="248">
        <v>151.17119696198876</v>
      </c>
    </row>
    <row r="1046" spans="2:3" x14ac:dyDescent="0.75">
      <c r="B1046" s="249">
        <v>983</v>
      </c>
      <c r="C1046" s="248">
        <v>118.4084287059468</v>
      </c>
    </row>
    <row r="1047" spans="2:3" x14ac:dyDescent="0.75">
      <c r="B1047" s="249">
        <v>984</v>
      </c>
      <c r="C1047" s="248">
        <v>124.12999249698522</v>
      </c>
    </row>
    <row r="1048" spans="2:3" x14ac:dyDescent="0.75">
      <c r="B1048" s="249">
        <v>985</v>
      </c>
      <c r="C1048" s="248">
        <v>108.15449658773974</v>
      </c>
    </row>
    <row r="1049" spans="2:3" x14ac:dyDescent="0.75">
      <c r="B1049" s="249">
        <v>986</v>
      </c>
      <c r="C1049" s="248">
        <v>161.87272445047512</v>
      </c>
    </row>
    <row r="1050" spans="2:3" x14ac:dyDescent="0.75">
      <c r="B1050" s="249">
        <v>987</v>
      </c>
      <c r="C1050" s="248">
        <v>111.83764837156494</v>
      </c>
    </row>
    <row r="1051" spans="2:3" x14ac:dyDescent="0.75">
      <c r="B1051" s="249">
        <v>988</v>
      </c>
      <c r="C1051" s="248">
        <v>146.08478844236296</v>
      </c>
    </row>
    <row r="1052" spans="2:3" x14ac:dyDescent="0.75">
      <c r="B1052" s="249">
        <v>989</v>
      </c>
      <c r="C1052" s="248">
        <v>122.22197121613303</v>
      </c>
    </row>
    <row r="1053" spans="2:3" x14ac:dyDescent="0.75">
      <c r="B1053" s="249">
        <v>990</v>
      </c>
      <c r="C1053" s="248">
        <v>124.22864686193959</v>
      </c>
    </row>
    <row r="1054" spans="2:3" x14ac:dyDescent="0.75">
      <c r="B1054" s="249">
        <v>991</v>
      </c>
      <c r="C1054" s="248">
        <v>116.2915970092178</v>
      </c>
    </row>
    <row r="1055" spans="2:3" x14ac:dyDescent="0.75">
      <c r="B1055" s="249">
        <v>992</v>
      </c>
      <c r="C1055" s="248">
        <v>96.044029279753914</v>
      </c>
    </row>
    <row r="1056" spans="2:3" x14ac:dyDescent="0.75">
      <c r="B1056" s="249">
        <v>993</v>
      </c>
      <c r="C1056" s="248">
        <v>129.95420771683828</v>
      </c>
    </row>
    <row r="1057" spans="2:3" x14ac:dyDescent="0.75">
      <c r="B1057" s="249">
        <v>994</v>
      </c>
      <c r="C1057" s="248">
        <v>103.85542387324415</v>
      </c>
    </row>
    <row r="1058" spans="2:3" x14ac:dyDescent="0.75">
      <c r="B1058" s="249">
        <v>995</v>
      </c>
      <c r="C1058" s="248">
        <v>124.8451066188382</v>
      </c>
    </row>
    <row r="1059" spans="2:3" x14ac:dyDescent="0.75">
      <c r="B1059" s="249">
        <v>996</v>
      </c>
      <c r="C1059" s="248">
        <v>194.07492798176162</v>
      </c>
    </row>
    <row r="1060" spans="2:3" x14ac:dyDescent="0.75">
      <c r="B1060" s="249">
        <v>997</v>
      </c>
      <c r="C1060" s="248">
        <v>96.114830330503011</v>
      </c>
    </row>
    <row r="1061" spans="2:3" x14ac:dyDescent="0.75">
      <c r="B1061" s="249">
        <v>998</v>
      </c>
      <c r="C1061" s="248">
        <v>145.76245997458011</v>
      </c>
    </row>
    <row r="1062" spans="2:3" x14ac:dyDescent="0.75">
      <c r="B1062" s="249">
        <v>999</v>
      </c>
      <c r="C1062" s="248">
        <v>137.27720850333264</v>
      </c>
    </row>
    <row r="1063" spans="2:3" x14ac:dyDescent="0.75">
      <c r="B1063" s="249">
        <v>1000</v>
      </c>
      <c r="C1063" s="248">
        <v>149.35736517037188</v>
      </c>
    </row>
    <row r="1064" spans="2:3" x14ac:dyDescent="0.75">
      <c r="B1064" s="249">
        <v>1001</v>
      </c>
      <c r="C1064" s="248">
        <v>151.99834685106754</v>
      </c>
    </row>
    <row r="1065" spans="2:3" x14ac:dyDescent="0.75">
      <c r="B1065" s="249">
        <v>1002</v>
      </c>
      <c r="C1065" s="248">
        <v>163.62527033603357</v>
      </c>
    </row>
    <row r="1066" spans="2:3" x14ac:dyDescent="0.75">
      <c r="B1066" s="249">
        <v>1003</v>
      </c>
      <c r="C1066" s="248">
        <v>97.891113481587908</v>
      </c>
    </row>
    <row r="1067" spans="2:3" x14ac:dyDescent="0.75">
      <c r="B1067" s="249">
        <v>1004</v>
      </c>
      <c r="C1067" s="248">
        <v>154.93061487119041</v>
      </c>
    </row>
    <row r="1068" spans="2:3" x14ac:dyDescent="0.75">
      <c r="B1068" s="249">
        <v>1005</v>
      </c>
      <c r="C1068" s="248">
        <v>149.96988576549322</v>
      </c>
    </row>
    <row r="1069" spans="2:3" x14ac:dyDescent="0.75">
      <c r="B1069" s="249">
        <v>1006</v>
      </c>
      <c r="C1069" s="248">
        <v>138.96591899526169</v>
      </c>
    </row>
    <row r="1070" spans="2:3" x14ac:dyDescent="0.75">
      <c r="B1070" s="249">
        <v>1007</v>
      </c>
      <c r="C1070" s="248">
        <v>140.14426246057613</v>
      </c>
    </row>
    <row r="1071" spans="2:3" x14ac:dyDescent="0.75">
      <c r="B1071" s="249">
        <v>1008</v>
      </c>
      <c r="C1071" s="248">
        <v>92.203008986127969</v>
      </c>
    </row>
    <row r="1072" spans="2:3" x14ac:dyDescent="0.75">
      <c r="B1072" s="249">
        <v>1009</v>
      </c>
      <c r="C1072" s="248">
        <v>173.69853731480501</v>
      </c>
    </row>
    <row r="1073" spans="2:3" x14ac:dyDescent="0.75">
      <c r="B1073" s="249">
        <v>1010</v>
      </c>
      <c r="C1073" s="248">
        <v>130.20004451983553</v>
      </c>
    </row>
    <row r="1074" spans="2:3" x14ac:dyDescent="0.75">
      <c r="B1074" s="249">
        <v>1011</v>
      </c>
      <c r="C1074" s="248">
        <v>131.08562625267828</v>
      </c>
    </row>
    <row r="1075" spans="2:3" x14ac:dyDescent="0.75">
      <c r="B1075" s="249">
        <v>1012</v>
      </c>
      <c r="C1075" s="248">
        <v>151.14984708214641</v>
      </c>
    </row>
    <row r="1076" spans="2:3" x14ac:dyDescent="0.75">
      <c r="B1076" s="249">
        <v>1013</v>
      </c>
      <c r="C1076" s="248">
        <v>153.82227581417342</v>
      </c>
    </row>
    <row r="1077" spans="2:3" x14ac:dyDescent="0.75">
      <c r="B1077" s="249">
        <v>1014</v>
      </c>
      <c r="C1077" s="248">
        <v>111.77150200748187</v>
      </c>
    </row>
    <row r="1078" spans="2:3" x14ac:dyDescent="0.75">
      <c r="B1078" s="249">
        <v>1015</v>
      </c>
      <c r="C1078" s="248">
        <v>123.03869412867608</v>
      </c>
    </row>
    <row r="1079" spans="2:3" x14ac:dyDescent="0.75">
      <c r="B1079" s="249">
        <v>1016</v>
      </c>
      <c r="C1079" s="248">
        <v>164.34920996927139</v>
      </c>
    </row>
    <row r="1080" spans="2:3" x14ac:dyDescent="0.75">
      <c r="B1080" s="249">
        <v>1017</v>
      </c>
      <c r="C1080" s="248">
        <v>81.00436438205557</v>
      </c>
    </row>
    <row r="1081" spans="2:3" x14ac:dyDescent="0.75">
      <c r="B1081" s="249">
        <v>1018</v>
      </c>
      <c r="C1081" s="248">
        <v>147.39454263601175</v>
      </c>
    </row>
    <row r="1082" spans="2:3" x14ac:dyDescent="0.75">
      <c r="B1082" s="249">
        <v>1019</v>
      </c>
      <c r="C1082" s="248">
        <v>121.65282558569254</v>
      </c>
    </row>
    <row r="1083" spans="2:3" x14ac:dyDescent="0.75">
      <c r="B1083" s="249">
        <v>1020</v>
      </c>
      <c r="C1083" s="248">
        <v>136.09218416390769</v>
      </c>
    </row>
    <row r="1084" spans="2:3" x14ac:dyDescent="0.75">
      <c r="B1084" s="249">
        <v>1021</v>
      </c>
      <c r="C1084" s="248">
        <v>100.04783868517703</v>
      </c>
    </row>
    <row r="1085" spans="2:3" x14ac:dyDescent="0.75">
      <c r="B1085" s="249">
        <v>1022</v>
      </c>
      <c r="C1085" s="248">
        <v>75.454095871797847</v>
      </c>
    </row>
    <row r="1086" spans="2:3" x14ac:dyDescent="0.75">
      <c r="B1086" s="249">
        <v>1023</v>
      </c>
      <c r="C1086" s="248">
        <v>126.37326499831512</v>
      </c>
    </row>
    <row r="1087" spans="2:3" x14ac:dyDescent="0.75">
      <c r="B1087" s="249">
        <v>1024</v>
      </c>
      <c r="C1087" s="248">
        <v>112.248845382292</v>
      </c>
    </row>
    <row r="1088" spans="2:3" x14ac:dyDescent="0.75">
      <c r="B1088" s="249">
        <v>1025</v>
      </c>
      <c r="C1088" s="248">
        <v>115.36911859195801</v>
      </c>
    </row>
    <row r="1089" spans="2:3" x14ac:dyDescent="0.75">
      <c r="B1089" s="249">
        <v>1026</v>
      </c>
      <c r="C1089" s="248">
        <v>175.09114738402226</v>
      </c>
    </row>
    <row r="1090" spans="2:3" x14ac:dyDescent="0.75">
      <c r="B1090" s="249">
        <v>1027</v>
      </c>
      <c r="C1090" s="248">
        <v>128.89480734988049</v>
      </c>
    </row>
    <row r="1091" spans="2:3" x14ac:dyDescent="0.75">
      <c r="B1091" s="249">
        <v>1028</v>
      </c>
      <c r="C1091" s="248">
        <v>97.33908019930783</v>
      </c>
    </row>
    <row r="1092" spans="2:3" x14ac:dyDescent="0.75">
      <c r="B1092" s="249">
        <v>1029</v>
      </c>
      <c r="C1092" s="248">
        <v>144.7249126735868</v>
      </c>
    </row>
    <row r="1093" spans="2:3" x14ac:dyDescent="0.75">
      <c r="B1093" s="249">
        <v>1030</v>
      </c>
      <c r="C1093" s="248">
        <v>126.09173443828635</v>
      </c>
    </row>
    <row r="1094" spans="2:3" x14ac:dyDescent="0.75">
      <c r="B1094" s="249">
        <v>1031</v>
      </c>
      <c r="C1094" s="248">
        <v>126.55490220729222</v>
      </c>
    </row>
    <row r="1095" spans="2:3" x14ac:dyDescent="0.75">
      <c r="B1095" s="249">
        <v>1032</v>
      </c>
      <c r="C1095" s="248">
        <v>118.65568428803829</v>
      </c>
    </row>
    <row r="1096" spans="2:3" x14ac:dyDescent="0.75">
      <c r="B1096" s="249">
        <v>1033</v>
      </c>
      <c r="C1096" s="248">
        <v>119.04809842978455</v>
      </c>
    </row>
    <row r="1097" spans="2:3" x14ac:dyDescent="0.75">
      <c r="B1097" s="249">
        <v>1034</v>
      </c>
      <c r="C1097" s="248">
        <v>122.91410187292304</v>
      </c>
    </row>
    <row r="1098" spans="2:3" x14ac:dyDescent="0.75">
      <c r="B1098" s="249">
        <v>1035</v>
      </c>
      <c r="C1098" s="248">
        <v>77.918415712285963</v>
      </c>
    </row>
    <row r="1099" spans="2:3" x14ac:dyDescent="0.75">
      <c r="B1099" s="249">
        <v>1036</v>
      </c>
      <c r="C1099" s="248">
        <v>121.43631404409669</v>
      </c>
    </row>
    <row r="1100" spans="2:3" x14ac:dyDescent="0.75">
      <c r="B1100" s="249">
        <v>1037</v>
      </c>
      <c r="C1100" s="248">
        <v>151.04061970730103</v>
      </c>
    </row>
    <row r="1101" spans="2:3" x14ac:dyDescent="0.75">
      <c r="B1101" s="249">
        <v>1038</v>
      </c>
      <c r="C1101" s="248">
        <v>123.4311718836468</v>
      </c>
    </row>
    <row r="1102" spans="2:3" x14ac:dyDescent="0.75">
      <c r="B1102" s="249">
        <v>1039</v>
      </c>
      <c r="C1102" s="248">
        <v>121.84441583789952</v>
      </c>
    </row>
    <row r="1103" spans="2:3" x14ac:dyDescent="0.75">
      <c r="B1103" s="249">
        <v>1040</v>
      </c>
      <c r="C1103" s="248">
        <v>137.84210066175055</v>
      </c>
    </row>
    <row r="1104" spans="2:3" x14ac:dyDescent="0.75">
      <c r="B1104" s="249">
        <v>1041</v>
      </c>
      <c r="C1104" s="248">
        <v>139.40665753729562</v>
      </c>
    </row>
    <row r="1105" spans="2:3" x14ac:dyDescent="0.75">
      <c r="B1105" s="249">
        <v>1042</v>
      </c>
      <c r="C1105" s="248">
        <v>127.35655437771659</v>
      </c>
    </row>
    <row r="1106" spans="2:3" x14ac:dyDescent="0.75">
      <c r="B1106" s="249">
        <v>1043</v>
      </c>
      <c r="C1106" s="248">
        <v>128.92210826836384</v>
      </c>
    </row>
    <row r="1107" spans="2:3" x14ac:dyDescent="0.75">
      <c r="B1107" s="249">
        <v>1044</v>
      </c>
      <c r="C1107" s="248">
        <v>127.43852802040738</v>
      </c>
    </row>
    <row r="1108" spans="2:3" x14ac:dyDescent="0.75">
      <c r="B1108" s="249">
        <v>1045</v>
      </c>
      <c r="C1108" s="248">
        <v>97.965561126304664</v>
      </c>
    </row>
    <row r="1109" spans="2:3" x14ac:dyDescent="0.75">
      <c r="B1109" s="249">
        <v>1046</v>
      </c>
      <c r="C1109" s="248">
        <v>121.19782054984471</v>
      </c>
    </row>
    <row r="1110" spans="2:3" x14ac:dyDescent="0.75">
      <c r="B1110" s="249">
        <v>1047</v>
      </c>
      <c r="C1110" s="248">
        <v>95.145319184457435</v>
      </c>
    </row>
    <row r="1111" spans="2:3" x14ac:dyDescent="0.75">
      <c r="B1111" s="249">
        <v>1048</v>
      </c>
      <c r="C1111" s="248">
        <v>164.57790534730867</v>
      </c>
    </row>
    <row r="1112" spans="2:3" x14ac:dyDescent="0.75">
      <c r="B1112" s="249">
        <v>1049</v>
      </c>
      <c r="C1112" s="248">
        <v>123.7335385440083</v>
      </c>
    </row>
    <row r="1113" spans="2:3" x14ac:dyDescent="0.75">
      <c r="B1113" s="249">
        <v>1050</v>
      </c>
      <c r="C1113" s="248">
        <v>127.39045873839598</v>
      </c>
    </row>
    <row r="1114" spans="2:3" x14ac:dyDescent="0.75">
      <c r="B1114" s="249">
        <v>1051</v>
      </c>
      <c r="C1114" s="248">
        <v>66.295022154363437</v>
      </c>
    </row>
    <row r="1115" spans="2:3" x14ac:dyDescent="0.75">
      <c r="B1115" s="249">
        <v>1052</v>
      </c>
      <c r="C1115" s="248">
        <v>86.638905413233545</v>
      </c>
    </row>
    <row r="1116" spans="2:3" x14ac:dyDescent="0.75">
      <c r="B1116" s="249">
        <v>1053</v>
      </c>
      <c r="C1116" s="248">
        <v>128.35575585384248</v>
      </c>
    </row>
    <row r="1117" spans="2:3" x14ac:dyDescent="0.75">
      <c r="B1117" s="249">
        <v>1054</v>
      </c>
      <c r="C1117" s="248">
        <v>134.34221439889754</v>
      </c>
    </row>
    <row r="1118" spans="2:3" x14ac:dyDescent="0.75">
      <c r="B1118" s="249">
        <v>1055</v>
      </c>
      <c r="C1118" s="248">
        <v>136.11646561474817</v>
      </c>
    </row>
    <row r="1119" spans="2:3" x14ac:dyDescent="0.75">
      <c r="B1119" s="249">
        <v>1056</v>
      </c>
      <c r="C1119" s="248">
        <v>155.20306907003484</v>
      </c>
    </row>
    <row r="1120" spans="2:3" x14ac:dyDescent="0.75">
      <c r="B1120" s="249">
        <v>1057</v>
      </c>
      <c r="C1120" s="248">
        <v>118.26087326766516</v>
      </c>
    </row>
    <row r="1121" spans="2:3" x14ac:dyDescent="0.75">
      <c r="B1121" s="249">
        <v>1058</v>
      </c>
      <c r="C1121" s="248">
        <v>145.22275255272626</v>
      </c>
    </row>
    <row r="1122" spans="2:3" x14ac:dyDescent="0.75">
      <c r="B1122" s="249">
        <v>1059</v>
      </c>
      <c r="C1122" s="248">
        <v>90.700783023023732</v>
      </c>
    </row>
    <row r="1123" spans="2:3" x14ac:dyDescent="0.75">
      <c r="B1123" s="249">
        <v>1060</v>
      </c>
      <c r="C1123" s="248">
        <v>134.16453361110251</v>
      </c>
    </row>
    <row r="1124" spans="2:3" x14ac:dyDescent="0.75">
      <c r="B1124" s="249">
        <v>1061</v>
      </c>
      <c r="C1124" s="248">
        <v>130.2795232334889</v>
      </c>
    </row>
    <row r="1125" spans="2:3" x14ac:dyDescent="0.75">
      <c r="B1125" s="249">
        <v>1062</v>
      </c>
      <c r="C1125" s="248">
        <v>156.99884012412627</v>
      </c>
    </row>
    <row r="1126" spans="2:3" x14ac:dyDescent="0.75">
      <c r="B1126" s="249">
        <v>1063</v>
      </c>
      <c r="C1126" s="248">
        <v>121.31489606899747</v>
      </c>
    </row>
    <row r="1127" spans="2:3" x14ac:dyDescent="0.75">
      <c r="B1127" s="249">
        <v>1064</v>
      </c>
      <c r="C1127" s="248">
        <v>126.35604378391689</v>
      </c>
    </row>
    <row r="1128" spans="2:3" x14ac:dyDescent="0.75">
      <c r="B1128" s="249">
        <v>1065</v>
      </c>
      <c r="C1128" s="248">
        <v>145.11638962063603</v>
      </c>
    </row>
    <row r="1129" spans="2:3" x14ac:dyDescent="0.75">
      <c r="B1129" s="249">
        <v>1066</v>
      </c>
      <c r="C1129" s="248">
        <v>53.506582077440783</v>
      </c>
    </row>
    <row r="1130" spans="2:3" x14ac:dyDescent="0.75">
      <c r="B1130" s="249">
        <v>1067</v>
      </c>
      <c r="C1130" s="248">
        <v>76.055982978880564</v>
      </c>
    </row>
    <row r="1131" spans="2:3" x14ac:dyDescent="0.75">
      <c r="B1131" s="249">
        <v>1068</v>
      </c>
      <c r="C1131" s="248">
        <v>136.85202471036882</v>
      </c>
    </row>
    <row r="1132" spans="2:3" x14ac:dyDescent="0.75">
      <c r="B1132" s="249">
        <v>1069</v>
      </c>
      <c r="C1132" s="248">
        <v>134.49168795628455</v>
      </c>
    </row>
    <row r="1133" spans="2:3" x14ac:dyDescent="0.75">
      <c r="B1133" s="249">
        <v>1070</v>
      </c>
      <c r="C1133" s="248">
        <v>146.81401603139324</v>
      </c>
    </row>
    <row r="1134" spans="2:3" x14ac:dyDescent="0.75">
      <c r="B1134" s="249">
        <v>1071</v>
      </c>
      <c r="C1134" s="248">
        <v>79.263993318182557</v>
      </c>
    </row>
    <row r="1135" spans="2:3" x14ac:dyDescent="0.75">
      <c r="B1135" s="249">
        <v>1072</v>
      </c>
      <c r="C1135" s="248">
        <v>115.40820342815842</v>
      </c>
    </row>
    <row r="1136" spans="2:3" x14ac:dyDescent="0.75">
      <c r="B1136" s="249">
        <v>1073</v>
      </c>
      <c r="C1136" s="248">
        <v>152.54598752454513</v>
      </c>
    </row>
    <row r="1137" spans="2:3" x14ac:dyDescent="0.75">
      <c r="B1137" s="249">
        <v>1074</v>
      </c>
      <c r="C1137" s="248">
        <v>119.17963099249995</v>
      </c>
    </row>
    <row r="1138" spans="2:3" x14ac:dyDescent="0.75">
      <c r="B1138" s="249">
        <v>1075</v>
      </c>
      <c r="C1138" s="248">
        <v>114.85472503518352</v>
      </c>
    </row>
    <row r="1139" spans="2:3" x14ac:dyDescent="0.75">
      <c r="B1139" s="249">
        <v>1076</v>
      </c>
      <c r="C1139" s="248">
        <v>145.75027490325925</v>
      </c>
    </row>
    <row r="1140" spans="2:3" x14ac:dyDescent="0.75">
      <c r="B1140" s="249">
        <v>1077</v>
      </c>
      <c r="C1140" s="248">
        <v>151.92243703787247</v>
      </c>
    </row>
    <row r="1141" spans="2:3" x14ac:dyDescent="0.75">
      <c r="B1141" s="249">
        <v>1078</v>
      </c>
      <c r="C1141" s="248">
        <v>79.338434850617986</v>
      </c>
    </row>
    <row r="1142" spans="2:3" x14ac:dyDescent="0.75">
      <c r="B1142" s="249">
        <v>1079</v>
      </c>
      <c r="C1142" s="248">
        <v>109.12927687212485</v>
      </c>
    </row>
    <row r="1143" spans="2:3" x14ac:dyDescent="0.75">
      <c r="B1143" s="249">
        <v>1080</v>
      </c>
      <c r="C1143" s="248">
        <v>131.48490299740342</v>
      </c>
    </row>
    <row r="1144" spans="2:3" x14ac:dyDescent="0.75">
      <c r="B1144" s="249">
        <v>1081</v>
      </c>
      <c r="C1144" s="248">
        <v>86.593010549132799</v>
      </c>
    </row>
    <row r="1145" spans="2:3" x14ac:dyDescent="0.75">
      <c r="B1145" s="249">
        <v>1082</v>
      </c>
      <c r="C1145" s="248">
        <v>117.90418269220211</v>
      </c>
    </row>
    <row r="1146" spans="2:3" x14ac:dyDescent="0.75">
      <c r="B1146" s="249">
        <v>1083</v>
      </c>
      <c r="C1146" s="248">
        <v>81.835057192402132</v>
      </c>
    </row>
    <row r="1147" spans="2:3" x14ac:dyDescent="0.75">
      <c r="B1147" s="249">
        <v>1084</v>
      </c>
      <c r="C1147" s="248">
        <v>155.40739773182003</v>
      </c>
    </row>
    <row r="1148" spans="2:3" x14ac:dyDescent="0.75">
      <c r="B1148" s="249">
        <v>1085</v>
      </c>
      <c r="C1148" s="248">
        <v>90.745246652116094</v>
      </c>
    </row>
    <row r="1149" spans="2:3" x14ac:dyDescent="0.75">
      <c r="B1149" s="249">
        <v>1086</v>
      </c>
      <c r="C1149" s="248">
        <v>118.78509624228207</v>
      </c>
    </row>
    <row r="1150" spans="2:3" x14ac:dyDescent="0.75">
      <c r="B1150" s="249">
        <v>1087</v>
      </c>
      <c r="C1150" s="248">
        <v>142.2617975445155</v>
      </c>
    </row>
    <row r="1151" spans="2:3" x14ac:dyDescent="0.75">
      <c r="B1151" s="249">
        <v>1088</v>
      </c>
      <c r="C1151" s="248">
        <v>110.04635911571111</v>
      </c>
    </row>
    <row r="1152" spans="2:3" x14ac:dyDescent="0.75">
      <c r="B1152" s="249">
        <v>1089</v>
      </c>
      <c r="C1152" s="248">
        <v>116.21811224086254</v>
      </c>
    </row>
    <row r="1153" spans="2:3" x14ac:dyDescent="0.75">
      <c r="B1153" s="249">
        <v>1090</v>
      </c>
      <c r="C1153" s="248">
        <v>120.64688533826174</v>
      </c>
    </row>
    <row r="1154" spans="2:3" x14ac:dyDescent="0.75">
      <c r="B1154" s="249">
        <v>1091</v>
      </c>
      <c r="C1154" s="248">
        <v>120.64797439967259</v>
      </c>
    </row>
    <row r="1155" spans="2:3" x14ac:dyDescent="0.75">
      <c r="B1155" s="249">
        <v>1092</v>
      </c>
      <c r="C1155" s="248">
        <v>96.180763293921757</v>
      </c>
    </row>
    <row r="1156" spans="2:3" x14ac:dyDescent="0.75">
      <c r="B1156" s="249">
        <v>1093</v>
      </c>
      <c r="C1156" s="248">
        <v>91.540570943743518</v>
      </c>
    </row>
    <row r="1157" spans="2:3" x14ac:dyDescent="0.75">
      <c r="B1157" s="249">
        <v>1094</v>
      </c>
      <c r="C1157" s="248">
        <v>96.322942976181054</v>
      </c>
    </row>
    <row r="1158" spans="2:3" x14ac:dyDescent="0.75">
      <c r="B1158" s="249">
        <v>1095</v>
      </c>
      <c r="C1158" s="248">
        <v>122.81138182842346</v>
      </c>
    </row>
    <row r="1159" spans="2:3" x14ac:dyDescent="0.75">
      <c r="B1159" s="249">
        <v>1096</v>
      </c>
      <c r="C1159" s="248">
        <v>129.05700732326801</v>
      </c>
    </row>
    <row r="1160" spans="2:3" x14ac:dyDescent="0.75">
      <c r="B1160" s="249">
        <v>1097</v>
      </c>
      <c r="C1160" s="248">
        <v>122.97330098497646</v>
      </c>
    </row>
    <row r="1161" spans="2:3" x14ac:dyDescent="0.75">
      <c r="B1161" s="249">
        <v>1098</v>
      </c>
      <c r="C1161" s="248">
        <v>163.3592946416959</v>
      </c>
    </row>
    <row r="1162" spans="2:3" x14ac:dyDescent="0.75">
      <c r="B1162" s="249">
        <v>1099</v>
      </c>
      <c r="C1162" s="248">
        <v>85.665308696895593</v>
      </c>
    </row>
    <row r="1163" spans="2:3" x14ac:dyDescent="0.75">
      <c r="B1163" s="249">
        <v>1100</v>
      </c>
      <c r="C1163" s="248">
        <v>149.76642088941787</v>
      </c>
    </row>
    <row r="1164" spans="2:3" x14ac:dyDescent="0.75">
      <c r="B1164" s="249">
        <v>1101</v>
      </c>
      <c r="C1164" s="248">
        <v>106.69191925791597</v>
      </c>
    </row>
    <row r="1165" spans="2:3" x14ac:dyDescent="0.75">
      <c r="B1165" s="249">
        <v>1102</v>
      </c>
      <c r="C1165" s="248">
        <v>82.240510888949643</v>
      </c>
    </row>
    <row r="1166" spans="2:3" x14ac:dyDescent="0.75">
      <c r="B1166" s="249">
        <v>1103</v>
      </c>
      <c r="C1166" s="248">
        <v>126.78161875111161</v>
      </c>
    </row>
    <row r="1167" spans="2:3" x14ac:dyDescent="0.75">
      <c r="B1167" s="249">
        <v>1104</v>
      </c>
      <c r="C1167" s="248">
        <v>159.94480020887613</v>
      </c>
    </row>
    <row r="1168" spans="2:3" x14ac:dyDescent="0.75">
      <c r="B1168" s="249">
        <v>1105</v>
      </c>
      <c r="C1168" s="248">
        <v>98.233823380711073</v>
      </c>
    </row>
    <row r="1169" spans="2:3" x14ac:dyDescent="0.75">
      <c r="B1169" s="249">
        <v>1106</v>
      </c>
      <c r="C1169" s="248">
        <v>137.99653056110355</v>
      </c>
    </row>
    <row r="1170" spans="2:3" x14ac:dyDescent="0.75">
      <c r="B1170" s="249">
        <v>1107</v>
      </c>
      <c r="C1170" s="248">
        <v>149.0358314876454</v>
      </c>
    </row>
    <row r="1171" spans="2:3" x14ac:dyDescent="0.75">
      <c r="B1171" s="249">
        <v>1108</v>
      </c>
      <c r="C1171" s="248">
        <v>110.9510407886593</v>
      </c>
    </row>
    <row r="1172" spans="2:3" x14ac:dyDescent="0.75">
      <c r="B1172" s="249">
        <v>1109</v>
      </c>
      <c r="C1172" s="248">
        <v>135.66398710679854</v>
      </c>
    </row>
    <row r="1173" spans="2:3" x14ac:dyDescent="0.75">
      <c r="B1173" s="249">
        <v>1110</v>
      </c>
      <c r="C1173" s="248">
        <v>100.76419377990565</v>
      </c>
    </row>
    <row r="1174" spans="2:3" x14ac:dyDescent="0.75">
      <c r="B1174" s="249">
        <v>1111</v>
      </c>
      <c r="C1174" s="248">
        <v>111.34916587389526</v>
      </c>
    </row>
    <row r="1175" spans="2:3" x14ac:dyDescent="0.75">
      <c r="B1175" s="249">
        <v>1112</v>
      </c>
      <c r="C1175" s="248">
        <v>121.81377694200987</v>
      </c>
    </row>
    <row r="1176" spans="2:3" x14ac:dyDescent="0.75">
      <c r="B1176" s="249">
        <v>1113</v>
      </c>
      <c r="C1176" s="248">
        <v>152.15070039767369</v>
      </c>
    </row>
    <row r="1177" spans="2:3" x14ac:dyDescent="0.75">
      <c r="B1177" s="249">
        <v>1114</v>
      </c>
      <c r="C1177" s="248">
        <v>142.33413350413795</v>
      </c>
    </row>
    <row r="1178" spans="2:3" x14ac:dyDescent="0.75">
      <c r="B1178" s="249">
        <v>1115</v>
      </c>
      <c r="C1178" s="248">
        <v>97.048839366262911</v>
      </c>
    </row>
    <row r="1179" spans="2:3" x14ac:dyDescent="0.75">
      <c r="B1179" s="249">
        <v>1116</v>
      </c>
      <c r="C1179" s="248">
        <v>171.29256128318036</v>
      </c>
    </row>
    <row r="1180" spans="2:3" x14ac:dyDescent="0.75">
      <c r="B1180" s="249">
        <v>1117</v>
      </c>
      <c r="C1180" s="248">
        <v>101.8092268823585</v>
      </c>
    </row>
    <row r="1181" spans="2:3" x14ac:dyDescent="0.75">
      <c r="B1181" s="249">
        <v>1118</v>
      </c>
      <c r="C1181" s="248">
        <v>89.362274027981201</v>
      </c>
    </row>
    <row r="1182" spans="2:3" x14ac:dyDescent="0.75">
      <c r="B1182" s="249">
        <v>1119</v>
      </c>
      <c r="C1182" s="248">
        <v>110.59837975694322</v>
      </c>
    </row>
    <row r="1183" spans="2:3" x14ac:dyDescent="0.75">
      <c r="B1183" s="249">
        <v>1120</v>
      </c>
      <c r="C1183" s="248">
        <v>127.95163609896562</v>
      </c>
    </row>
    <row r="1184" spans="2:3" x14ac:dyDescent="0.75">
      <c r="B1184" s="249">
        <v>1121</v>
      </c>
      <c r="C1184" s="248">
        <v>106.40392010262515</v>
      </c>
    </row>
    <row r="1185" spans="2:3" x14ac:dyDescent="0.75">
      <c r="B1185" s="249">
        <v>1122</v>
      </c>
      <c r="C1185" s="248">
        <v>154.78344129618813</v>
      </c>
    </row>
    <row r="1186" spans="2:3" x14ac:dyDescent="0.75">
      <c r="B1186" s="249">
        <v>1123</v>
      </c>
      <c r="C1186" s="248">
        <v>110.9056580538973</v>
      </c>
    </row>
    <row r="1187" spans="2:3" x14ac:dyDescent="0.75">
      <c r="B1187" s="249">
        <v>1124</v>
      </c>
      <c r="C1187" s="248">
        <v>123.59557364863571</v>
      </c>
    </row>
    <row r="1188" spans="2:3" x14ac:dyDescent="0.75">
      <c r="B1188" s="249">
        <v>1125</v>
      </c>
      <c r="C1188" s="248">
        <v>118.63012914913863</v>
      </c>
    </row>
    <row r="1189" spans="2:3" x14ac:dyDescent="0.75">
      <c r="B1189" s="249">
        <v>1126</v>
      </c>
      <c r="C1189" s="248">
        <v>125.10967014878462</v>
      </c>
    </row>
    <row r="1190" spans="2:3" x14ac:dyDescent="0.75">
      <c r="B1190" s="249">
        <v>1127</v>
      </c>
      <c r="C1190" s="248">
        <v>139.45506663490488</v>
      </c>
    </row>
    <row r="1191" spans="2:3" x14ac:dyDescent="0.75">
      <c r="B1191" s="249">
        <v>1128</v>
      </c>
      <c r="C1191" s="248">
        <v>109.01515747577264</v>
      </c>
    </row>
    <row r="1192" spans="2:3" x14ac:dyDescent="0.75">
      <c r="B1192" s="249">
        <v>1129</v>
      </c>
      <c r="C1192" s="248">
        <v>124.56777524185857</v>
      </c>
    </row>
    <row r="1193" spans="2:3" x14ac:dyDescent="0.75">
      <c r="B1193" s="249">
        <v>1130</v>
      </c>
      <c r="C1193" s="248">
        <v>111.04069932198274</v>
      </c>
    </row>
    <row r="1194" spans="2:3" x14ac:dyDescent="0.75">
      <c r="B1194" s="249">
        <v>1131</v>
      </c>
      <c r="C1194" s="248">
        <v>126.46280061136949</v>
      </c>
    </row>
    <row r="1195" spans="2:3" x14ac:dyDescent="0.75">
      <c r="B1195" s="249">
        <v>1132</v>
      </c>
      <c r="C1195" s="248">
        <v>63.661981503472916</v>
      </c>
    </row>
    <row r="1196" spans="2:3" x14ac:dyDescent="0.75">
      <c r="B1196" s="249">
        <v>1133</v>
      </c>
      <c r="C1196" s="248">
        <v>116.35648719957129</v>
      </c>
    </row>
    <row r="1197" spans="2:3" x14ac:dyDescent="0.75">
      <c r="B1197" s="249">
        <v>1134</v>
      </c>
      <c r="C1197" s="248">
        <v>153.29932117364564</v>
      </c>
    </row>
    <row r="1198" spans="2:3" x14ac:dyDescent="0.75">
      <c r="B1198" s="249">
        <v>1135</v>
      </c>
      <c r="C1198" s="248">
        <v>135.98779423588419</v>
      </c>
    </row>
    <row r="1199" spans="2:3" x14ac:dyDescent="0.75">
      <c r="B1199" s="249">
        <v>1136</v>
      </c>
      <c r="C1199" s="248">
        <v>150.1147981499746</v>
      </c>
    </row>
    <row r="1200" spans="2:3" x14ac:dyDescent="0.75">
      <c r="B1200" s="249">
        <v>1137</v>
      </c>
      <c r="C1200" s="248">
        <v>142.81867713802433</v>
      </c>
    </row>
    <row r="1201" spans="2:3" x14ac:dyDescent="0.75">
      <c r="B1201" s="249">
        <v>1138</v>
      </c>
      <c r="C1201" s="248">
        <v>106.0811849532725</v>
      </c>
    </row>
    <row r="1202" spans="2:3" x14ac:dyDescent="0.75">
      <c r="B1202" s="249">
        <v>1139</v>
      </c>
      <c r="C1202" s="248">
        <v>106.23530311790972</v>
      </c>
    </row>
    <row r="1203" spans="2:3" x14ac:dyDescent="0.75">
      <c r="B1203" s="249">
        <v>1140</v>
      </c>
      <c r="C1203" s="248">
        <v>97.826199786692911</v>
      </c>
    </row>
    <row r="1204" spans="2:3" x14ac:dyDescent="0.75">
      <c r="B1204" s="249">
        <v>1141</v>
      </c>
      <c r="C1204" s="248">
        <v>92.084777454646101</v>
      </c>
    </row>
    <row r="1205" spans="2:3" x14ac:dyDescent="0.75">
      <c r="B1205" s="249">
        <v>1142</v>
      </c>
      <c r="C1205" s="248">
        <v>154.08891202839627</v>
      </c>
    </row>
    <row r="1206" spans="2:3" x14ac:dyDescent="0.75">
      <c r="B1206" s="249">
        <v>1143</v>
      </c>
      <c r="C1206" s="248">
        <v>87.655519482066595</v>
      </c>
    </row>
    <row r="1207" spans="2:3" x14ac:dyDescent="0.75">
      <c r="B1207" s="249">
        <v>1144</v>
      </c>
      <c r="C1207" s="248">
        <v>144.17633002982291</v>
      </c>
    </row>
    <row r="1208" spans="2:3" x14ac:dyDescent="0.75">
      <c r="B1208" s="249">
        <v>1145</v>
      </c>
      <c r="C1208" s="248">
        <v>105.79842493931748</v>
      </c>
    </row>
    <row r="1209" spans="2:3" x14ac:dyDescent="0.75">
      <c r="B1209" s="249">
        <v>1146</v>
      </c>
      <c r="C1209" s="248">
        <v>140.53424622398038</v>
      </c>
    </row>
    <row r="1210" spans="2:3" x14ac:dyDescent="0.75">
      <c r="B1210" s="249">
        <v>1147</v>
      </c>
      <c r="C1210" s="248">
        <v>117.63432365780241</v>
      </c>
    </row>
    <row r="1211" spans="2:3" x14ac:dyDescent="0.75">
      <c r="B1211" s="249">
        <v>1148</v>
      </c>
      <c r="C1211" s="248">
        <v>116.41314390096325</v>
      </c>
    </row>
    <row r="1212" spans="2:3" x14ac:dyDescent="0.75">
      <c r="B1212" s="249">
        <v>1149</v>
      </c>
      <c r="C1212" s="248">
        <v>133.90867663131766</v>
      </c>
    </row>
    <row r="1213" spans="2:3" x14ac:dyDescent="0.75">
      <c r="B1213" s="249">
        <v>1150</v>
      </c>
      <c r="C1213" s="248">
        <v>132.08599643342635</v>
      </c>
    </row>
    <row r="1214" spans="2:3" x14ac:dyDescent="0.75">
      <c r="B1214" s="249">
        <v>1151</v>
      </c>
      <c r="C1214" s="248">
        <v>99.157910499783213</v>
      </c>
    </row>
    <row r="1215" spans="2:3" x14ac:dyDescent="0.75">
      <c r="B1215" s="249">
        <v>1152</v>
      </c>
      <c r="C1215" s="248">
        <v>122.55136902527414</v>
      </c>
    </row>
    <row r="1216" spans="2:3" x14ac:dyDescent="0.75">
      <c r="B1216" s="249">
        <v>1153</v>
      </c>
      <c r="C1216" s="248">
        <v>112.98605483172074</v>
      </c>
    </row>
    <row r="1217" spans="2:3" x14ac:dyDescent="0.75">
      <c r="B1217" s="249">
        <v>1154</v>
      </c>
      <c r="C1217" s="248">
        <v>130.1502948678604</v>
      </c>
    </row>
    <row r="1218" spans="2:3" x14ac:dyDescent="0.75">
      <c r="B1218" s="249">
        <v>1155</v>
      </c>
      <c r="C1218" s="248">
        <v>114.44091838500223</v>
      </c>
    </row>
    <row r="1219" spans="2:3" x14ac:dyDescent="0.75">
      <c r="B1219" s="249">
        <v>1156</v>
      </c>
      <c r="C1219" s="248">
        <v>129.19378465258188</v>
      </c>
    </row>
    <row r="1220" spans="2:3" x14ac:dyDescent="0.75">
      <c r="B1220" s="249">
        <v>1157</v>
      </c>
      <c r="C1220" s="248">
        <v>119.99710139137025</v>
      </c>
    </row>
    <row r="1221" spans="2:3" x14ac:dyDescent="0.75">
      <c r="B1221" s="249">
        <v>1158</v>
      </c>
      <c r="C1221" s="248">
        <v>118.82126134449561</v>
      </c>
    </row>
    <row r="1222" spans="2:3" x14ac:dyDescent="0.75">
      <c r="B1222" s="249">
        <v>1159</v>
      </c>
      <c r="C1222" s="248">
        <v>101.05004721790421</v>
      </c>
    </row>
    <row r="1223" spans="2:3" x14ac:dyDescent="0.75">
      <c r="B1223" s="249">
        <v>1160</v>
      </c>
      <c r="C1223" s="248">
        <v>122.00197312312487</v>
      </c>
    </row>
    <row r="1224" spans="2:3" x14ac:dyDescent="0.75">
      <c r="B1224" s="249">
        <v>1161</v>
      </c>
      <c r="C1224" s="248">
        <v>94.562925474071591</v>
      </c>
    </row>
    <row r="1225" spans="2:3" x14ac:dyDescent="0.75">
      <c r="B1225" s="249">
        <v>1162</v>
      </c>
      <c r="C1225" s="248">
        <v>131.4587469910856</v>
      </c>
    </row>
    <row r="1226" spans="2:3" x14ac:dyDescent="0.75">
      <c r="B1226" s="249">
        <v>1163</v>
      </c>
      <c r="C1226" s="248">
        <v>156.54188966840337</v>
      </c>
    </row>
    <row r="1227" spans="2:3" x14ac:dyDescent="0.75">
      <c r="B1227" s="249">
        <v>1164</v>
      </c>
      <c r="C1227" s="248">
        <v>149.48904213266755</v>
      </c>
    </row>
    <row r="1228" spans="2:3" x14ac:dyDescent="0.75">
      <c r="B1228" s="249">
        <v>1165</v>
      </c>
      <c r="C1228" s="248">
        <v>123.53824912875183</v>
      </c>
    </row>
    <row r="1229" spans="2:3" x14ac:dyDescent="0.75">
      <c r="B1229" s="249">
        <v>1166</v>
      </c>
      <c r="C1229" s="248">
        <v>95.753517445567226</v>
      </c>
    </row>
    <row r="1230" spans="2:3" x14ac:dyDescent="0.75">
      <c r="B1230" s="249">
        <v>1167</v>
      </c>
      <c r="C1230" s="248">
        <v>95.270552493298695</v>
      </c>
    </row>
    <row r="1231" spans="2:3" x14ac:dyDescent="0.75">
      <c r="B1231" s="249">
        <v>1168</v>
      </c>
      <c r="C1231" s="248">
        <v>128.56073919207557</v>
      </c>
    </row>
    <row r="1232" spans="2:3" x14ac:dyDescent="0.75">
      <c r="B1232" s="249">
        <v>1169</v>
      </c>
      <c r="C1232" s="248">
        <v>114.62983626416269</v>
      </c>
    </row>
    <row r="1233" spans="2:3" x14ac:dyDescent="0.75">
      <c r="B1233" s="249">
        <v>1170</v>
      </c>
      <c r="C1233" s="248">
        <v>124.19956304769934</v>
      </c>
    </row>
    <row r="1234" spans="2:3" x14ac:dyDescent="0.75">
      <c r="B1234" s="249">
        <v>1171</v>
      </c>
      <c r="C1234" s="248">
        <v>138.23853836500345</v>
      </c>
    </row>
    <row r="1235" spans="2:3" x14ac:dyDescent="0.75">
      <c r="B1235" s="249">
        <v>1172</v>
      </c>
      <c r="C1235" s="248">
        <v>156.44002866099117</v>
      </c>
    </row>
    <row r="1236" spans="2:3" x14ac:dyDescent="0.75">
      <c r="B1236" s="249">
        <v>1173</v>
      </c>
      <c r="C1236" s="248">
        <v>112.49630752046851</v>
      </c>
    </row>
    <row r="1237" spans="2:3" x14ac:dyDescent="0.75">
      <c r="B1237" s="249">
        <v>1174</v>
      </c>
      <c r="C1237" s="248">
        <v>131.78231821958809</v>
      </c>
    </row>
    <row r="1238" spans="2:3" x14ac:dyDescent="0.75">
      <c r="B1238" s="249">
        <v>1175</v>
      </c>
      <c r="C1238" s="248">
        <v>94.929743806334869</v>
      </c>
    </row>
    <row r="1239" spans="2:3" x14ac:dyDescent="0.75">
      <c r="B1239" s="249">
        <v>1176</v>
      </c>
      <c r="C1239" s="248">
        <v>109.38481583556796</v>
      </c>
    </row>
    <row r="1240" spans="2:3" x14ac:dyDescent="0.75">
      <c r="B1240" s="249">
        <v>1177</v>
      </c>
      <c r="C1240" s="248">
        <v>147.09743397740121</v>
      </c>
    </row>
    <row r="1241" spans="2:3" x14ac:dyDescent="0.75">
      <c r="B1241" s="249">
        <v>1178</v>
      </c>
      <c r="C1241" s="248">
        <v>116.75985529681476</v>
      </c>
    </row>
    <row r="1242" spans="2:3" x14ac:dyDescent="0.75">
      <c r="B1242" s="249">
        <v>1179</v>
      </c>
      <c r="C1242" s="248">
        <v>69.245667454612132</v>
      </c>
    </row>
    <row r="1243" spans="2:3" x14ac:dyDescent="0.75">
      <c r="B1243" s="249">
        <v>1180</v>
      </c>
      <c r="C1243" s="248">
        <v>103.36701673002912</v>
      </c>
    </row>
    <row r="1244" spans="2:3" x14ac:dyDescent="0.75">
      <c r="B1244" s="249">
        <v>1181</v>
      </c>
      <c r="C1244" s="248">
        <v>109.34503536794909</v>
      </c>
    </row>
    <row r="1245" spans="2:3" x14ac:dyDescent="0.75">
      <c r="B1245" s="249">
        <v>1182</v>
      </c>
      <c r="C1245" s="248">
        <v>170.34650966787248</v>
      </c>
    </row>
    <row r="1246" spans="2:3" x14ac:dyDescent="0.75">
      <c r="B1246" s="249">
        <v>1183</v>
      </c>
      <c r="C1246" s="248">
        <v>100.74756046316057</v>
      </c>
    </row>
    <row r="1247" spans="2:3" x14ac:dyDescent="0.75">
      <c r="B1247" s="249">
        <v>1184</v>
      </c>
      <c r="C1247" s="248">
        <v>124.10877595710279</v>
      </c>
    </row>
    <row r="1248" spans="2:3" x14ac:dyDescent="0.75">
      <c r="B1248" s="249">
        <v>1185</v>
      </c>
      <c r="C1248" s="248">
        <v>134.06499831560822</v>
      </c>
    </row>
    <row r="1249" spans="2:3" x14ac:dyDescent="0.75">
      <c r="B1249" s="249">
        <v>1186</v>
      </c>
      <c r="C1249" s="248">
        <v>130.26510939547964</v>
      </c>
    </row>
    <row r="1250" spans="2:3" x14ac:dyDescent="0.75">
      <c r="B1250" s="249">
        <v>1187</v>
      </c>
      <c r="C1250" s="248">
        <v>133.29718944876461</v>
      </c>
    </row>
    <row r="1251" spans="2:3" x14ac:dyDescent="0.75">
      <c r="B1251" s="249">
        <v>1188</v>
      </c>
      <c r="C1251" s="248">
        <v>133.28337085110738</v>
      </c>
    </row>
    <row r="1252" spans="2:3" x14ac:dyDescent="0.75">
      <c r="B1252" s="249">
        <v>1189</v>
      </c>
      <c r="C1252" s="248">
        <v>157.04704303944817</v>
      </c>
    </row>
    <row r="1253" spans="2:3" x14ac:dyDescent="0.75">
      <c r="B1253" s="249">
        <v>1190</v>
      </c>
      <c r="C1253" s="248">
        <v>116.37509445289268</v>
      </c>
    </row>
    <row r="1254" spans="2:3" x14ac:dyDescent="0.75">
      <c r="B1254" s="249">
        <v>1191</v>
      </c>
      <c r="C1254" s="248">
        <v>101.89916232470577</v>
      </c>
    </row>
    <row r="1255" spans="2:3" x14ac:dyDescent="0.75">
      <c r="B1255" s="249">
        <v>1192</v>
      </c>
      <c r="C1255" s="248">
        <v>144.18679905716249</v>
      </c>
    </row>
    <row r="1256" spans="2:3" x14ac:dyDescent="0.75">
      <c r="B1256" s="249">
        <v>1193</v>
      </c>
      <c r="C1256" s="248">
        <v>139.1154851292344</v>
      </c>
    </row>
    <row r="1257" spans="2:3" x14ac:dyDescent="0.75">
      <c r="B1257" s="249">
        <v>1194</v>
      </c>
      <c r="C1257" s="248">
        <v>146.1947503285736</v>
      </c>
    </row>
    <row r="1258" spans="2:3" x14ac:dyDescent="0.75">
      <c r="B1258" s="249">
        <v>1195</v>
      </c>
      <c r="C1258" s="248">
        <v>101.7312330528291</v>
      </c>
    </row>
    <row r="1259" spans="2:3" x14ac:dyDescent="0.75">
      <c r="B1259" s="249">
        <v>1196</v>
      </c>
      <c r="C1259" s="248">
        <v>129.16482720642352</v>
      </c>
    </row>
    <row r="1260" spans="2:3" x14ac:dyDescent="0.75">
      <c r="B1260" s="249">
        <v>1197</v>
      </c>
      <c r="C1260" s="248">
        <v>157.96806995378068</v>
      </c>
    </row>
    <row r="1261" spans="2:3" x14ac:dyDescent="0.75">
      <c r="B1261" s="249">
        <v>1198</v>
      </c>
      <c r="C1261" s="248">
        <v>84.480352414204106</v>
      </c>
    </row>
    <row r="1262" spans="2:3" x14ac:dyDescent="0.75">
      <c r="B1262" s="249">
        <v>1199</v>
      </c>
      <c r="C1262" s="248">
        <v>127.27557397859725</v>
      </c>
    </row>
    <row r="1263" spans="2:3" x14ac:dyDescent="0.75">
      <c r="B1263" s="249">
        <v>1200</v>
      </c>
      <c r="C1263" s="248">
        <v>106.39114358693448</v>
      </c>
    </row>
    <row r="1264" spans="2:3" x14ac:dyDescent="0.75">
      <c r="B1264" s="249">
        <v>1201</v>
      </c>
      <c r="C1264" s="248">
        <v>179.35176481338942</v>
      </c>
    </row>
    <row r="1265" spans="2:3" x14ac:dyDescent="0.75">
      <c r="B1265" s="249">
        <v>1202</v>
      </c>
      <c r="C1265" s="248">
        <v>122.82064627266485</v>
      </c>
    </row>
    <row r="1266" spans="2:3" x14ac:dyDescent="0.75">
      <c r="B1266" s="249">
        <v>1203</v>
      </c>
      <c r="C1266" s="248">
        <v>143.26661271116313</v>
      </c>
    </row>
    <row r="1267" spans="2:3" x14ac:dyDescent="0.75">
      <c r="B1267" s="249">
        <v>1204</v>
      </c>
      <c r="C1267" s="248">
        <v>117.89661331980753</v>
      </c>
    </row>
    <row r="1268" spans="2:3" x14ac:dyDescent="0.75">
      <c r="B1268" s="249">
        <v>1205</v>
      </c>
      <c r="C1268" s="248">
        <v>141.25830416668234</v>
      </c>
    </row>
    <row r="1269" spans="2:3" x14ac:dyDescent="0.75">
      <c r="B1269" s="249">
        <v>1206</v>
      </c>
      <c r="C1269" s="248">
        <v>82.90441715750444</v>
      </c>
    </row>
    <row r="1270" spans="2:3" x14ac:dyDescent="0.75">
      <c r="B1270" s="249">
        <v>1207</v>
      </c>
      <c r="C1270" s="248">
        <v>130.73964467133845</v>
      </c>
    </row>
    <row r="1271" spans="2:3" x14ac:dyDescent="0.75">
      <c r="B1271" s="249">
        <v>1208</v>
      </c>
      <c r="C1271" s="248">
        <v>86.638952789671819</v>
      </c>
    </row>
    <row r="1272" spans="2:3" x14ac:dyDescent="0.75">
      <c r="B1272" s="249">
        <v>1209</v>
      </c>
      <c r="C1272" s="248">
        <v>135.33445765801488</v>
      </c>
    </row>
    <row r="1273" spans="2:3" x14ac:dyDescent="0.75">
      <c r="B1273" s="249">
        <v>1210</v>
      </c>
      <c r="C1273" s="248">
        <v>42.842842453121023</v>
      </c>
    </row>
    <row r="1274" spans="2:3" x14ac:dyDescent="0.75">
      <c r="B1274" s="249">
        <v>1211</v>
      </c>
      <c r="C1274" s="248">
        <v>133.69817795521737</v>
      </c>
    </row>
    <row r="1275" spans="2:3" x14ac:dyDescent="0.75">
      <c r="B1275" s="249">
        <v>1212</v>
      </c>
      <c r="C1275" s="248">
        <v>89.606939929091823</v>
      </c>
    </row>
    <row r="1276" spans="2:3" x14ac:dyDescent="0.75">
      <c r="B1276" s="249">
        <v>1213</v>
      </c>
      <c r="C1276" s="248">
        <v>122.0543749101094</v>
      </c>
    </row>
    <row r="1277" spans="2:3" x14ac:dyDescent="0.75">
      <c r="B1277" s="249">
        <v>1214</v>
      </c>
      <c r="C1277" s="248">
        <v>103.51489174774044</v>
      </c>
    </row>
    <row r="1278" spans="2:3" x14ac:dyDescent="0.75">
      <c r="B1278" s="249">
        <v>1215</v>
      </c>
      <c r="C1278" s="248">
        <v>135.97551553509294</v>
      </c>
    </row>
    <row r="1279" spans="2:3" x14ac:dyDescent="0.75">
      <c r="B1279" s="249">
        <v>1216</v>
      </c>
      <c r="C1279" s="248">
        <v>160.92148215576404</v>
      </c>
    </row>
    <row r="1280" spans="2:3" x14ac:dyDescent="0.75">
      <c r="B1280" s="249">
        <v>1217</v>
      </c>
      <c r="C1280" s="248">
        <v>133.78547435563064</v>
      </c>
    </row>
    <row r="1281" spans="2:3" x14ac:dyDescent="0.75">
      <c r="B1281" s="249">
        <v>1218</v>
      </c>
      <c r="C1281" s="248">
        <v>140.39012167913739</v>
      </c>
    </row>
    <row r="1282" spans="2:3" x14ac:dyDescent="0.75">
      <c r="B1282" s="249">
        <v>1219</v>
      </c>
      <c r="C1282" s="248">
        <v>127.29303566500427</v>
      </c>
    </row>
    <row r="1283" spans="2:3" x14ac:dyDescent="0.75">
      <c r="B1283" s="249">
        <v>1220</v>
      </c>
      <c r="C1283" s="248">
        <v>86.576021291973348</v>
      </c>
    </row>
    <row r="1284" spans="2:3" x14ac:dyDescent="0.75">
      <c r="B1284" s="249">
        <v>1221</v>
      </c>
      <c r="C1284" s="248">
        <v>133.20502939363533</v>
      </c>
    </row>
    <row r="1285" spans="2:3" x14ac:dyDescent="0.75">
      <c r="B1285" s="249">
        <v>1222</v>
      </c>
      <c r="C1285" s="248">
        <v>115.26702144710781</v>
      </c>
    </row>
    <row r="1286" spans="2:3" x14ac:dyDescent="0.75">
      <c r="B1286" s="249">
        <v>1223</v>
      </c>
      <c r="C1286" s="248">
        <v>165.81093188242426</v>
      </c>
    </row>
    <row r="1287" spans="2:3" x14ac:dyDescent="0.75">
      <c r="B1287" s="249">
        <v>1224</v>
      </c>
      <c r="C1287" s="248">
        <v>104.62529794280043</v>
      </c>
    </row>
    <row r="1288" spans="2:3" x14ac:dyDescent="0.75">
      <c r="B1288" s="249">
        <v>1225</v>
      </c>
      <c r="C1288" s="248">
        <v>136.83262578426772</v>
      </c>
    </row>
    <row r="1289" spans="2:3" x14ac:dyDescent="0.75">
      <c r="B1289" s="249">
        <v>1226</v>
      </c>
      <c r="C1289" s="248">
        <v>157.23923821366066</v>
      </c>
    </row>
    <row r="1290" spans="2:3" x14ac:dyDescent="0.75">
      <c r="B1290" s="249">
        <v>1227</v>
      </c>
      <c r="C1290" s="248">
        <v>84.958371668424107</v>
      </c>
    </row>
    <row r="1291" spans="2:3" x14ac:dyDescent="0.75">
      <c r="B1291" s="249">
        <v>1228</v>
      </c>
      <c r="C1291" s="248">
        <v>116.95292506923644</v>
      </c>
    </row>
    <row r="1292" spans="2:3" x14ac:dyDescent="0.75">
      <c r="B1292" s="249">
        <v>1229</v>
      </c>
      <c r="C1292" s="248">
        <v>176.84296240687823</v>
      </c>
    </row>
    <row r="1293" spans="2:3" x14ac:dyDescent="0.75">
      <c r="B1293" s="249">
        <v>1230</v>
      </c>
      <c r="C1293" s="248">
        <v>142.42508838569933</v>
      </c>
    </row>
    <row r="1294" spans="2:3" x14ac:dyDescent="0.75">
      <c r="B1294" s="249">
        <v>1231</v>
      </c>
      <c r="C1294" s="248">
        <v>132.35527396914406</v>
      </c>
    </row>
    <row r="1295" spans="2:3" x14ac:dyDescent="0.75">
      <c r="B1295" s="249">
        <v>1232</v>
      </c>
      <c r="C1295" s="248">
        <v>105.31151952509211</v>
      </c>
    </row>
    <row r="1296" spans="2:3" x14ac:dyDescent="0.75">
      <c r="B1296" s="249">
        <v>1233</v>
      </c>
      <c r="C1296" s="248">
        <v>113.43876423647065</v>
      </c>
    </row>
    <row r="1297" spans="2:3" x14ac:dyDescent="0.75">
      <c r="B1297" s="249">
        <v>1234</v>
      </c>
      <c r="C1297" s="248">
        <v>119.49135090504944</v>
      </c>
    </row>
    <row r="1298" spans="2:3" x14ac:dyDescent="0.75">
      <c r="B1298" s="249">
        <v>1235</v>
      </c>
      <c r="C1298" s="248">
        <v>91.237750478505149</v>
      </c>
    </row>
    <row r="1299" spans="2:3" x14ac:dyDescent="0.75">
      <c r="B1299" s="249">
        <v>1236</v>
      </c>
      <c r="C1299" s="248">
        <v>117.86901960188587</v>
      </c>
    </row>
    <row r="1300" spans="2:3" x14ac:dyDescent="0.75">
      <c r="B1300" s="249">
        <v>1237</v>
      </c>
      <c r="C1300" s="248">
        <v>73.64943333887652</v>
      </c>
    </row>
    <row r="1301" spans="2:3" x14ac:dyDescent="0.75">
      <c r="B1301" s="249">
        <v>1238</v>
      </c>
      <c r="C1301" s="248">
        <v>154.57946363881558</v>
      </c>
    </row>
    <row r="1302" spans="2:3" x14ac:dyDescent="0.75">
      <c r="B1302" s="249">
        <v>1239</v>
      </c>
      <c r="C1302" s="248">
        <v>134.8153491100752</v>
      </c>
    </row>
    <row r="1303" spans="2:3" x14ac:dyDescent="0.75">
      <c r="B1303" s="249">
        <v>1240</v>
      </c>
      <c r="C1303" s="248">
        <v>85.829261288914154</v>
      </c>
    </row>
    <row r="1304" spans="2:3" x14ac:dyDescent="0.75">
      <c r="B1304" s="249">
        <v>1241</v>
      </c>
      <c r="C1304" s="248">
        <v>106.25892607106098</v>
      </c>
    </row>
    <row r="1305" spans="2:3" x14ac:dyDescent="0.75">
      <c r="B1305" s="249">
        <v>1242</v>
      </c>
      <c r="C1305" s="248">
        <v>127.96621595669789</v>
      </c>
    </row>
    <row r="1306" spans="2:3" x14ac:dyDescent="0.75">
      <c r="B1306" s="249">
        <v>1243</v>
      </c>
      <c r="C1306" s="248">
        <v>126.37110625090011</v>
      </c>
    </row>
    <row r="1307" spans="2:3" x14ac:dyDescent="0.75">
      <c r="B1307" s="249">
        <v>1244</v>
      </c>
      <c r="C1307" s="248">
        <v>108.37948941251014</v>
      </c>
    </row>
    <row r="1308" spans="2:3" x14ac:dyDescent="0.75">
      <c r="B1308" s="249">
        <v>1245</v>
      </c>
      <c r="C1308" s="248">
        <v>137.0354464030107</v>
      </c>
    </row>
    <row r="1309" spans="2:3" x14ac:dyDescent="0.75">
      <c r="B1309" s="249">
        <v>1246</v>
      </c>
      <c r="C1309" s="248">
        <v>136.45533420586776</v>
      </c>
    </row>
    <row r="1310" spans="2:3" x14ac:dyDescent="0.75">
      <c r="B1310" s="249">
        <v>1247</v>
      </c>
      <c r="C1310" s="248">
        <v>100.64863443547185</v>
      </c>
    </row>
    <row r="1311" spans="2:3" x14ac:dyDescent="0.75">
      <c r="B1311" s="249">
        <v>1248</v>
      </c>
      <c r="C1311" s="248">
        <v>141.94802813394173</v>
      </c>
    </row>
    <row r="1312" spans="2:3" x14ac:dyDescent="0.75">
      <c r="B1312" s="249">
        <v>1249</v>
      </c>
      <c r="C1312" s="248">
        <v>109.70977700719264</v>
      </c>
    </row>
    <row r="1313" spans="2:3" x14ac:dyDescent="0.75">
      <c r="B1313" s="249">
        <v>1250</v>
      </c>
      <c r="C1313" s="248">
        <v>117.81267294479497</v>
      </c>
    </row>
    <row r="1314" spans="2:3" x14ac:dyDescent="0.75">
      <c r="B1314" s="249">
        <v>1251</v>
      </c>
      <c r="C1314" s="248">
        <v>94.25037074534265</v>
      </c>
    </row>
    <row r="1315" spans="2:3" x14ac:dyDescent="0.75">
      <c r="B1315" s="249">
        <v>1252</v>
      </c>
      <c r="C1315" s="248">
        <v>128.75112405251392</v>
      </c>
    </row>
    <row r="1316" spans="2:3" x14ac:dyDescent="0.75">
      <c r="B1316" s="249">
        <v>1253</v>
      </c>
      <c r="C1316" s="248">
        <v>132.50646980038809</v>
      </c>
    </row>
    <row r="1317" spans="2:3" x14ac:dyDescent="0.75">
      <c r="B1317" s="249">
        <v>1254</v>
      </c>
      <c r="C1317" s="248">
        <v>139.59627121963081</v>
      </c>
    </row>
    <row r="1318" spans="2:3" x14ac:dyDescent="0.75">
      <c r="B1318" s="249">
        <v>1255</v>
      </c>
      <c r="C1318" s="248">
        <v>63.638175976448608</v>
      </c>
    </row>
    <row r="1319" spans="2:3" x14ac:dyDescent="0.75">
      <c r="B1319" s="249">
        <v>1256</v>
      </c>
      <c r="C1319" s="248">
        <v>104.56614498620041</v>
      </c>
    </row>
    <row r="1320" spans="2:3" x14ac:dyDescent="0.75">
      <c r="B1320" s="249">
        <v>1257</v>
      </c>
      <c r="C1320" s="248">
        <v>106.56624784471889</v>
      </c>
    </row>
    <row r="1321" spans="2:3" x14ac:dyDescent="0.75">
      <c r="B1321" s="249">
        <v>1258</v>
      </c>
      <c r="C1321" s="248">
        <v>107.42938862888448</v>
      </c>
    </row>
    <row r="1322" spans="2:3" x14ac:dyDescent="0.75">
      <c r="B1322" s="249">
        <v>1259</v>
      </c>
      <c r="C1322" s="248">
        <v>129.51503424973134</v>
      </c>
    </row>
    <row r="1323" spans="2:3" x14ac:dyDescent="0.75">
      <c r="B1323" s="249">
        <v>1260</v>
      </c>
      <c r="C1323" s="248">
        <v>102.37358589261368</v>
      </c>
    </row>
    <row r="1324" spans="2:3" x14ac:dyDescent="0.75">
      <c r="B1324" s="249">
        <v>1261</v>
      </c>
      <c r="C1324" s="248">
        <v>160.1715488302348</v>
      </c>
    </row>
    <row r="1325" spans="2:3" x14ac:dyDescent="0.75">
      <c r="B1325" s="249">
        <v>1262</v>
      </c>
      <c r="C1325" s="248">
        <v>117.12600666755002</v>
      </c>
    </row>
    <row r="1326" spans="2:3" x14ac:dyDescent="0.75">
      <c r="B1326" s="249">
        <v>1263</v>
      </c>
      <c r="C1326" s="248">
        <v>102.34960522105867</v>
      </c>
    </row>
    <row r="1327" spans="2:3" x14ac:dyDescent="0.75">
      <c r="B1327" s="249">
        <v>1264</v>
      </c>
      <c r="C1327" s="248">
        <v>103.20077732686946</v>
      </c>
    </row>
    <row r="1328" spans="2:3" x14ac:dyDescent="0.75">
      <c r="B1328" s="249">
        <v>1265</v>
      </c>
      <c r="C1328" s="248">
        <v>124.88511272852386</v>
      </c>
    </row>
    <row r="1329" spans="2:3" x14ac:dyDescent="0.75">
      <c r="B1329" s="249">
        <v>1266</v>
      </c>
      <c r="C1329" s="248">
        <v>114.0683742647357</v>
      </c>
    </row>
    <row r="1330" spans="2:3" x14ac:dyDescent="0.75">
      <c r="B1330" s="249">
        <v>1267</v>
      </c>
      <c r="C1330" s="248">
        <v>77.434609982858774</v>
      </c>
    </row>
    <row r="1331" spans="2:3" x14ac:dyDescent="0.75">
      <c r="B1331" s="249">
        <v>1268</v>
      </c>
      <c r="C1331" s="248">
        <v>77.414289793473301</v>
      </c>
    </row>
    <row r="1332" spans="2:3" x14ac:dyDescent="0.75">
      <c r="B1332" s="249">
        <v>1269</v>
      </c>
      <c r="C1332" s="248">
        <v>150.11012505503425</v>
      </c>
    </row>
    <row r="1333" spans="2:3" x14ac:dyDescent="0.75">
      <c r="B1333" s="249">
        <v>1270</v>
      </c>
      <c r="C1333" s="248">
        <v>117.16785310584618</v>
      </c>
    </row>
    <row r="1334" spans="2:3" x14ac:dyDescent="0.75">
      <c r="B1334" s="249">
        <v>1271</v>
      </c>
      <c r="C1334" s="248">
        <v>138.79596198903488</v>
      </c>
    </row>
    <row r="1335" spans="2:3" x14ac:dyDescent="0.75">
      <c r="B1335" s="249">
        <v>1272</v>
      </c>
      <c r="C1335" s="248">
        <v>109.4758921337308</v>
      </c>
    </row>
    <row r="1336" spans="2:3" x14ac:dyDescent="0.75">
      <c r="B1336" s="249">
        <v>1273</v>
      </c>
      <c r="C1336" s="248">
        <v>155.29268169392486</v>
      </c>
    </row>
    <row r="1337" spans="2:3" x14ac:dyDescent="0.75">
      <c r="B1337" s="249">
        <v>1274</v>
      </c>
      <c r="C1337" s="248">
        <v>117.15118382912627</v>
      </c>
    </row>
    <row r="1338" spans="2:3" x14ac:dyDescent="0.75">
      <c r="B1338" s="249">
        <v>1275</v>
      </c>
      <c r="C1338" s="248">
        <v>125.19044609007794</v>
      </c>
    </row>
    <row r="1339" spans="2:3" x14ac:dyDescent="0.75">
      <c r="B1339" s="249">
        <v>1276</v>
      </c>
      <c r="C1339" s="248">
        <v>128.07400259799491</v>
      </c>
    </row>
    <row r="1340" spans="2:3" x14ac:dyDescent="0.75">
      <c r="B1340" s="249">
        <v>1277</v>
      </c>
      <c r="C1340" s="248">
        <v>157.87986527965825</v>
      </c>
    </row>
    <row r="1341" spans="2:3" x14ac:dyDescent="0.75">
      <c r="B1341" s="249">
        <v>1278</v>
      </c>
      <c r="C1341" s="248">
        <v>135.33882369052276</v>
      </c>
    </row>
    <row r="1342" spans="2:3" x14ac:dyDescent="0.75">
      <c r="B1342" s="249">
        <v>1279</v>
      </c>
      <c r="C1342" s="248">
        <v>129.72881634788857</v>
      </c>
    </row>
    <row r="1343" spans="2:3" x14ac:dyDescent="0.75">
      <c r="B1343" s="249">
        <v>1280</v>
      </c>
      <c r="C1343" s="248">
        <v>136.88735499213141</v>
      </c>
    </row>
    <row r="1344" spans="2:3" x14ac:dyDescent="0.75">
      <c r="B1344" s="249">
        <v>1281</v>
      </c>
      <c r="C1344" s="248">
        <v>123.13523760911022</v>
      </c>
    </row>
    <row r="1345" spans="2:3" x14ac:dyDescent="0.75">
      <c r="B1345" s="249">
        <v>1282</v>
      </c>
      <c r="C1345" s="248">
        <v>165.39254717752885</v>
      </c>
    </row>
    <row r="1346" spans="2:3" x14ac:dyDescent="0.75">
      <c r="B1346" s="249">
        <v>1283</v>
      </c>
      <c r="C1346" s="248">
        <v>116.41923850701865</v>
      </c>
    </row>
    <row r="1347" spans="2:3" x14ac:dyDescent="0.75">
      <c r="B1347" s="249">
        <v>1284</v>
      </c>
      <c r="C1347" s="248">
        <v>67.574054579800574</v>
      </c>
    </row>
    <row r="1348" spans="2:3" x14ac:dyDescent="0.75">
      <c r="B1348" s="249">
        <v>1285</v>
      </c>
      <c r="C1348" s="248">
        <v>169.86260842583442</v>
      </c>
    </row>
    <row r="1349" spans="2:3" x14ac:dyDescent="0.75">
      <c r="B1349" s="249">
        <v>1286</v>
      </c>
      <c r="C1349" s="248">
        <v>103.15549104394104</v>
      </c>
    </row>
    <row r="1350" spans="2:3" x14ac:dyDescent="0.75">
      <c r="B1350" s="249">
        <v>1287</v>
      </c>
      <c r="C1350" s="248">
        <v>99.540914903260173</v>
      </c>
    </row>
    <row r="1351" spans="2:3" x14ac:dyDescent="0.75">
      <c r="B1351" s="249">
        <v>1288</v>
      </c>
      <c r="C1351" s="248">
        <v>83.47000517213408</v>
      </c>
    </row>
    <row r="1352" spans="2:3" x14ac:dyDescent="0.75">
      <c r="B1352" s="249">
        <v>1289</v>
      </c>
      <c r="C1352" s="248">
        <v>127.04476297017854</v>
      </c>
    </row>
    <row r="1353" spans="2:3" x14ac:dyDescent="0.75">
      <c r="B1353" s="249">
        <v>1290</v>
      </c>
      <c r="C1353" s="248">
        <v>112.11777315174366</v>
      </c>
    </row>
    <row r="1354" spans="2:3" x14ac:dyDescent="0.75">
      <c r="B1354" s="249">
        <v>1291</v>
      </c>
      <c r="C1354" s="248">
        <v>107.00865468423837</v>
      </c>
    </row>
    <row r="1355" spans="2:3" x14ac:dyDescent="0.75">
      <c r="B1355" s="249">
        <v>1292</v>
      </c>
      <c r="C1355" s="248">
        <v>106.2327847222252</v>
      </c>
    </row>
    <row r="1356" spans="2:3" x14ac:dyDescent="0.75">
      <c r="B1356" s="249">
        <v>1293</v>
      </c>
      <c r="C1356" s="248">
        <v>136.6777926529239</v>
      </c>
    </row>
    <row r="1357" spans="2:3" x14ac:dyDescent="0.75">
      <c r="B1357" s="249">
        <v>1294</v>
      </c>
      <c r="C1357" s="248">
        <v>88.98858814896289</v>
      </c>
    </row>
    <row r="1358" spans="2:3" x14ac:dyDescent="0.75">
      <c r="B1358" s="249">
        <v>1295</v>
      </c>
      <c r="C1358" s="248">
        <v>123.90553572658679</v>
      </c>
    </row>
    <row r="1359" spans="2:3" x14ac:dyDescent="0.75">
      <c r="B1359" s="249">
        <v>1296</v>
      </c>
      <c r="C1359" s="248">
        <v>92.980256612602346</v>
      </c>
    </row>
    <row r="1360" spans="2:3" x14ac:dyDescent="0.75">
      <c r="B1360" s="249">
        <v>1297</v>
      </c>
      <c r="C1360" s="248">
        <v>152.91616916206664</v>
      </c>
    </row>
    <row r="1361" spans="2:3" x14ac:dyDescent="0.75">
      <c r="B1361" s="249">
        <v>1298</v>
      </c>
      <c r="C1361" s="248">
        <v>105.58136466278597</v>
      </c>
    </row>
    <row r="1362" spans="2:3" x14ac:dyDescent="0.75">
      <c r="B1362" s="249">
        <v>1299</v>
      </c>
      <c r="C1362" s="248">
        <v>123.12343240066072</v>
      </c>
    </row>
    <row r="1363" spans="2:3" x14ac:dyDescent="0.75">
      <c r="B1363" s="249">
        <v>1300</v>
      </c>
      <c r="C1363" s="248">
        <v>132.2198398260106</v>
      </c>
    </row>
    <row r="1364" spans="2:3" x14ac:dyDescent="0.75">
      <c r="B1364" s="249">
        <v>1301</v>
      </c>
      <c r="C1364" s="248">
        <v>149.61539272663873</v>
      </c>
    </row>
    <row r="1365" spans="2:3" x14ac:dyDescent="0.75">
      <c r="B1365" s="249">
        <v>1302</v>
      </c>
      <c r="C1365" s="248">
        <v>126.50631388725188</v>
      </c>
    </row>
    <row r="1366" spans="2:3" x14ac:dyDescent="0.75">
      <c r="B1366" s="249">
        <v>1303</v>
      </c>
      <c r="C1366" s="248">
        <v>107.2962097605601</v>
      </c>
    </row>
    <row r="1367" spans="2:3" x14ac:dyDescent="0.75">
      <c r="B1367" s="249">
        <v>1304</v>
      </c>
      <c r="C1367" s="248">
        <v>137.43938258652176</v>
      </c>
    </row>
    <row r="1368" spans="2:3" x14ac:dyDescent="0.75">
      <c r="B1368" s="249">
        <v>1305</v>
      </c>
      <c r="C1368" s="248">
        <v>110.77387675180876</v>
      </c>
    </row>
    <row r="1369" spans="2:3" x14ac:dyDescent="0.75">
      <c r="B1369" s="249">
        <v>1306</v>
      </c>
      <c r="C1369" s="248">
        <v>98.119547493614135</v>
      </c>
    </row>
    <row r="1370" spans="2:3" x14ac:dyDescent="0.75">
      <c r="B1370" s="249">
        <v>1307</v>
      </c>
      <c r="C1370" s="248">
        <v>121.38972709646639</v>
      </c>
    </row>
    <row r="1371" spans="2:3" x14ac:dyDescent="0.75">
      <c r="B1371" s="249">
        <v>1308</v>
      </c>
      <c r="C1371" s="248">
        <v>143.08663016663911</v>
      </c>
    </row>
    <row r="1372" spans="2:3" x14ac:dyDescent="0.75">
      <c r="B1372" s="249">
        <v>1309</v>
      </c>
      <c r="C1372" s="248">
        <v>109.04142346045606</v>
      </c>
    </row>
    <row r="1373" spans="2:3" x14ac:dyDescent="0.75">
      <c r="B1373" s="249">
        <v>1310</v>
      </c>
      <c r="C1373" s="248">
        <v>158.53256163508541</v>
      </c>
    </row>
    <row r="1374" spans="2:3" x14ac:dyDescent="0.75">
      <c r="B1374" s="249">
        <v>1311</v>
      </c>
      <c r="C1374" s="248">
        <v>117.70977102712141</v>
      </c>
    </row>
    <row r="1375" spans="2:3" x14ac:dyDescent="0.75">
      <c r="B1375" s="249">
        <v>1312</v>
      </c>
      <c r="C1375" s="248">
        <v>155.62334537480143</v>
      </c>
    </row>
    <row r="1376" spans="2:3" x14ac:dyDescent="0.75">
      <c r="B1376" s="249">
        <v>1313</v>
      </c>
      <c r="C1376" s="248">
        <v>166.73874717772125</v>
      </c>
    </row>
    <row r="1377" spans="2:3" x14ac:dyDescent="0.75">
      <c r="B1377" s="249">
        <v>1314</v>
      </c>
      <c r="C1377" s="248">
        <v>89.835814337885211</v>
      </c>
    </row>
    <row r="1378" spans="2:3" x14ac:dyDescent="0.75">
      <c r="B1378" s="249">
        <v>1315</v>
      </c>
      <c r="C1378" s="248">
        <v>128.41520264870695</v>
      </c>
    </row>
    <row r="1379" spans="2:3" x14ac:dyDescent="0.75">
      <c r="B1379" s="249">
        <v>1316</v>
      </c>
      <c r="C1379" s="248">
        <v>125.25916986831503</v>
      </c>
    </row>
    <row r="1380" spans="2:3" x14ac:dyDescent="0.75">
      <c r="B1380" s="249">
        <v>1317</v>
      </c>
      <c r="C1380" s="248">
        <v>105.48099671242969</v>
      </c>
    </row>
    <row r="1381" spans="2:3" x14ac:dyDescent="0.75">
      <c r="B1381" s="249">
        <v>1318</v>
      </c>
      <c r="C1381" s="248">
        <v>116.9193341610611</v>
      </c>
    </row>
    <row r="1382" spans="2:3" x14ac:dyDescent="0.75">
      <c r="B1382" s="249">
        <v>1319</v>
      </c>
      <c r="C1382" s="248">
        <v>82.725711417323126</v>
      </c>
    </row>
    <row r="1383" spans="2:3" x14ac:dyDescent="0.75">
      <c r="B1383" s="249">
        <v>1320</v>
      </c>
      <c r="C1383" s="248">
        <v>117.05456916348631</v>
      </c>
    </row>
    <row r="1384" spans="2:3" x14ac:dyDescent="0.75">
      <c r="B1384" s="249">
        <v>1321</v>
      </c>
      <c r="C1384" s="248">
        <v>124.12755629323765</v>
      </c>
    </row>
    <row r="1385" spans="2:3" x14ac:dyDescent="0.75">
      <c r="B1385" s="249">
        <v>1322</v>
      </c>
      <c r="C1385" s="248">
        <v>89.829799481120887</v>
      </c>
    </row>
    <row r="1386" spans="2:3" x14ac:dyDescent="0.75">
      <c r="B1386" s="249">
        <v>1323</v>
      </c>
      <c r="C1386" s="248">
        <v>148.91063671417322</v>
      </c>
    </row>
    <row r="1387" spans="2:3" x14ac:dyDescent="0.75">
      <c r="B1387" s="249">
        <v>1324</v>
      </c>
      <c r="C1387" s="248">
        <v>108.01488375108804</v>
      </c>
    </row>
    <row r="1388" spans="2:3" x14ac:dyDescent="0.75">
      <c r="B1388" s="249">
        <v>1325</v>
      </c>
      <c r="C1388" s="248">
        <v>122.46263697275498</v>
      </c>
    </row>
    <row r="1389" spans="2:3" x14ac:dyDescent="0.75">
      <c r="B1389" s="249">
        <v>1326</v>
      </c>
      <c r="C1389" s="248">
        <v>115.77823611385219</v>
      </c>
    </row>
    <row r="1390" spans="2:3" x14ac:dyDescent="0.75">
      <c r="B1390" s="249">
        <v>1327</v>
      </c>
      <c r="C1390" s="248">
        <v>109.90531719121867</v>
      </c>
    </row>
    <row r="1391" spans="2:3" x14ac:dyDescent="0.75">
      <c r="B1391" s="249">
        <v>1328</v>
      </c>
      <c r="C1391" s="248">
        <v>104.5492422845555</v>
      </c>
    </row>
    <row r="1392" spans="2:3" x14ac:dyDescent="0.75">
      <c r="B1392" s="249">
        <v>1329</v>
      </c>
      <c r="C1392" s="248">
        <v>156.56386233260935</v>
      </c>
    </row>
    <row r="1393" spans="2:3" x14ac:dyDescent="0.75">
      <c r="B1393" s="249">
        <v>1330</v>
      </c>
      <c r="C1393" s="248">
        <v>105.56799876668491</v>
      </c>
    </row>
    <row r="1394" spans="2:3" x14ac:dyDescent="0.75">
      <c r="B1394" s="249">
        <v>1331</v>
      </c>
      <c r="C1394" s="248">
        <v>95.6107354516801</v>
      </c>
    </row>
    <row r="1395" spans="2:3" x14ac:dyDescent="0.75">
      <c r="B1395" s="249">
        <v>1332</v>
      </c>
      <c r="C1395" s="248">
        <v>151.3822535233121</v>
      </c>
    </row>
    <row r="1396" spans="2:3" x14ac:dyDescent="0.75">
      <c r="B1396" s="249">
        <v>1333</v>
      </c>
      <c r="C1396" s="248">
        <v>161.66324618616744</v>
      </c>
    </row>
    <row r="1397" spans="2:3" x14ac:dyDescent="0.75">
      <c r="B1397" s="249">
        <v>1334</v>
      </c>
      <c r="C1397" s="248">
        <v>95.71258676995366</v>
      </c>
    </row>
    <row r="1398" spans="2:3" x14ac:dyDescent="0.75">
      <c r="B1398" s="249">
        <v>1335</v>
      </c>
      <c r="C1398" s="248">
        <v>146.90854254375554</v>
      </c>
    </row>
    <row r="1399" spans="2:3" x14ac:dyDescent="0.75">
      <c r="B1399" s="249">
        <v>1336</v>
      </c>
      <c r="C1399" s="248">
        <v>145.4831030619622</v>
      </c>
    </row>
    <row r="1400" spans="2:3" x14ac:dyDescent="0.75">
      <c r="B1400" s="249">
        <v>1337</v>
      </c>
      <c r="C1400" s="248">
        <v>64.101348553234061</v>
      </c>
    </row>
    <row r="1401" spans="2:3" x14ac:dyDescent="0.75">
      <c r="B1401" s="249">
        <v>1338</v>
      </c>
      <c r="C1401" s="248">
        <v>131.26892076516083</v>
      </c>
    </row>
    <row r="1402" spans="2:3" x14ac:dyDescent="0.75">
      <c r="B1402" s="249">
        <v>1339</v>
      </c>
      <c r="C1402" s="248">
        <v>138.54901437433531</v>
      </c>
    </row>
    <row r="1403" spans="2:3" x14ac:dyDescent="0.75">
      <c r="B1403" s="249">
        <v>1340</v>
      </c>
      <c r="C1403" s="248">
        <v>128.73953473625502</v>
      </c>
    </row>
    <row r="1404" spans="2:3" x14ac:dyDescent="0.75">
      <c r="B1404" s="249">
        <v>1341</v>
      </c>
      <c r="C1404" s="248">
        <v>85.165300324250268</v>
      </c>
    </row>
    <row r="1405" spans="2:3" x14ac:dyDescent="0.75">
      <c r="B1405" s="249">
        <v>1342</v>
      </c>
      <c r="C1405" s="248">
        <v>170.27656587873827</v>
      </c>
    </row>
    <row r="1406" spans="2:3" x14ac:dyDescent="0.75">
      <c r="B1406" s="249">
        <v>1343</v>
      </c>
      <c r="C1406" s="248">
        <v>125.24752225398676</v>
      </c>
    </row>
    <row r="1407" spans="2:3" x14ac:dyDescent="0.75">
      <c r="B1407" s="249">
        <v>1344</v>
      </c>
      <c r="C1407" s="248">
        <v>78.752432771315412</v>
      </c>
    </row>
    <row r="1408" spans="2:3" x14ac:dyDescent="0.75">
      <c r="B1408" s="249">
        <v>1345</v>
      </c>
      <c r="C1408" s="248">
        <v>118.7810657978511</v>
      </c>
    </row>
    <row r="1409" spans="2:3" x14ac:dyDescent="0.75">
      <c r="B1409" s="249">
        <v>1346</v>
      </c>
      <c r="C1409" s="248">
        <v>129.43404671922164</v>
      </c>
    </row>
    <row r="1410" spans="2:3" x14ac:dyDescent="0.75">
      <c r="B1410" s="249">
        <v>1347</v>
      </c>
      <c r="C1410" s="248">
        <v>126.22813872755752</v>
      </c>
    </row>
    <row r="1411" spans="2:3" x14ac:dyDescent="0.75">
      <c r="B1411" s="249">
        <v>1348</v>
      </c>
      <c r="C1411" s="248">
        <v>111.44489555362334</v>
      </c>
    </row>
    <row r="1412" spans="2:3" x14ac:dyDescent="0.75">
      <c r="B1412" s="249">
        <v>1349</v>
      </c>
      <c r="C1412" s="248">
        <v>151.24708050995136</v>
      </c>
    </row>
    <row r="1413" spans="2:3" x14ac:dyDescent="0.75">
      <c r="B1413" s="249">
        <v>1350</v>
      </c>
      <c r="C1413" s="248">
        <v>125.33165660509133</v>
      </c>
    </row>
    <row r="1414" spans="2:3" x14ac:dyDescent="0.75">
      <c r="B1414" s="249">
        <v>1351</v>
      </c>
      <c r="C1414" s="248">
        <v>109.21179364075954</v>
      </c>
    </row>
    <row r="1415" spans="2:3" x14ac:dyDescent="0.75">
      <c r="B1415" s="249">
        <v>1352</v>
      </c>
      <c r="C1415" s="248">
        <v>112.49846521794478</v>
      </c>
    </row>
    <row r="1416" spans="2:3" x14ac:dyDescent="0.75">
      <c r="B1416" s="249">
        <v>1353</v>
      </c>
      <c r="C1416" s="248">
        <v>129.50919068303196</v>
      </c>
    </row>
    <row r="1417" spans="2:3" x14ac:dyDescent="0.75">
      <c r="B1417" s="249">
        <v>1354</v>
      </c>
      <c r="C1417" s="248">
        <v>154.17833380612819</v>
      </c>
    </row>
    <row r="1418" spans="2:3" x14ac:dyDescent="0.75">
      <c r="B1418" s="249">
        <v>1355</v>
      </c>
      <c r="C1418" s="248">
        <v>142.43932088891174</v>
      </c>
    </row>
    <row r="1419" spans="2:3" x14ac:dyDescent="0.75">
      <c r="B1419" s="249">
        <v>1356</v>
      </c>
      <c r="C1419" s="248">
        <v>106.13058688400331</v>
      </c>
    </row>
    <row r="1420" spans="2:3" x14ac:dyDescent="0.75">
      <c r="B1420" s="249">
        <v>1357</v>
      </c>
      <c r="C1420" s="248">
        <v>158.0017441563852</v>
      </c>
    </row>
    <row r="1421" spans="2:3" x14ac:dyDescent="0.75">
      <c r="B1421" s="249">
        <v>1358</v>
      </c>
      <c r="C1421" s="248">
        <v>114.07097286127322</v>
      </c>
    </row>
    <row r="1422" spans="2:3" x14ac:dyDescent="0.75">
      <c r="B1422" s="249">
        <v>1359</v>
      </c>
      <c r="C1422" s="248">
        <v>118.35251122993752</v>
      </c>
    </row>
    <row r="1423" spans="2:3" x14ac:dyDescent="0.75">
      <c r="B1423" s="249">
        <v>1360</v>
      </c>
      <c r="C1423" s="248">
        <v>147.18539260639528</v>
      </c>
    </row>
    <row r="1424" spans="2:3" x14ac:dyDescent="0.75">
      <c r="B1424" s="249">
        <v>1361</v>
      </c>
      <c r="C1424" s="248">
        <v>119.62756474129343</v>
      </c>
    </row>
    <row r="1425" spans="2:3" x14ac:dyDescent="0.75">
      <c r="B1425" s="249">
        <v>1362</v>
      </c>
      <c r="C1425" s="248">
        <v>132.0044918449118</v>
      </c>
    </row>
    <row r="1426" spans="2:3" x14ac:dyDescent="0.75">
      <c r="B1426" s="249">
        <v>1363</v>
      </c>
      <c r="C1426" s="248">
        <v>98.466638897173084</v>
      </c>
    </row>
    <row r="1427" spans="2:3" x14ac:dyDescent="0.75">
      <c r="B1427" s="249">
        <v>1364</v>
      </c>
      <c r="C1427" s="248">
        <v>88.579540714551456</v>
      </c>
    </row>
    <row r="1428" spans="2:3" x14ac:dyDescent="0.75">
      <c r="B1428" s="249">
        <v>1365</v>
      </c>
      <c r="C1428" s="248">
        <v>124.41627147513671</v>
      </c>
    </row>
    <row r="1429" spans="2:3" x14ac:dyDescent="0.75">
      <c r="B1429" s="249">
        <v>1366</v>
      </c>
      <c r="C1429" s="248">
        <v>88.987833567018541</v>
      </c>
    </row>
    <row r="1430" spans="2:3" x14ac:dyDescent="0.75">
      <c r="B1430" s="249">
        <v>1367</v>
      </c>
      <c r="C1430" s="248">
        <v>137.04627654575722</v>
      </c>
    </row>
    <row r="1431" spans="2:3" x14ac:dyDescent="0.75">
      <c r="B1431" s="249">
        <v>1368</v>
      </c>
      <c r="C1431" s="248">
        <v>103.54013827003936</v>
      </c>
    </row>
    <row r="1432" spans="2:3" x14ac:dyDescent="0.75">
      <c r="B1432" s="249">
        <v>1369</v>
      </c>
      <c r="C1432" s="248">
        <v>140.13707648304481</v>
      </c>
    </row>
    <row r="1433" spans="2:3" x14ac:dyDescent="0.75">
      <c r="B1433" s="249">
        <v>1370</v>
      </c>
      <c r="C1433" s="248">
        <v>106.43716091998449</v>
      </c>
    </row>
    <row r="1434" spans="2:3" x14ac:dyDescent="0.75">
      <c r="B1434" s="249">
        <v>1371</v>
      </c>
      <c r="C1434" s="248">
        <v>150.18267069486808</v>
      </c>
    </row>
    <row r="1435" spans="2:3" x14ac:dyDescent="0.75">
      <c r="B1435" s="249">
        <v>1372</v>
      </c>
      <c r="C1435" s="248">
        <v>125.49780410367319</v>
      </c>
    </row>
    <row r="1436" spans="2:3" x14ac:dyDescent="0.75">
      <c r="B1436" s="249">
        <v>1373</v>
      </c>
      <c r="C1436" s="248">
        <v>86.80399062112501</v>
      </c>
    </row>
    <row r="1437" spans="2:3" x14ac:dyDescent="0.75">
      <c r="B1437" s="249">
        <v>1374</v>
      </c>
      <c r="C1437" s="248">
        <v>127.2018041699062</v>
      </c>
    </row>
    <row r="1438" spans="2:3" x14ac:dyDescent="0.75">
      <c r="B1438" s="249">
        <v>1375</v>
      </c>
      <c r="C1438" s="248">
        <v>162.74020469824515</v>
      </c>
    </row>
    <row r="1439" spans="2:3" x14ac:dyDescent="0.75">
      <c r="B1439" s="249">
        <v>1376</v>
      </c>
      <c r="C1439" s="248">
        <v>116.37058106030042</v>
      </c>
    </row>
    <row r="1440" spans="2:3" x14ac:dyDescent="0.75">
      <c r="B1440" s="249">
        <v>1377</v>
      </c>
      <c r="C1440" s="248">
        <v>98.099893472235152</v>
      </c>
    </row>
    <row r="1441" spans="2:3" x14ac:dyDescent="0.75">
      <c r="B1441" s="249">
        <v>1378</v>
      </c>
      <c r="C1441" s="248">
        <v>100.4357651765295</v>
      </c>
    </row>
    <row r="1442" spans="2:3" x14ac:dyDescent="0.75">
      <c r="B1442" s="249">
        <v>1379</v>
      </c>
      <c r="C1442" s="248">
        <v>164.67909902765797</v>
      </c>
    </row>
    <row r="1443" spans="2:3" x14ac:dyDescent="0.75">
      <c r="B1443" s="249">
        <v>1380</v>
      </c>
      <c r="C1443" s="248">
        <v>103.58973555684486</v>
      </c>
    </row>
    <row r="1444" spans="2:3" x14ac:dyDescent="0.75">
      <c r="B1444" s="249">
        <v>1381</v>
      </c>
      <c r="C1444" s="248">
        <v>135.8684306213556</v>
      </c>
    </row>
    <row r="1445" spans="2:3" x14ac:dyDescent="0.75">
      <c r="B1445" s="249">
        <v>1382</v>
      </c>
      <c r="C1445" s="248">
        <v>138.33497327382182</v>
      </c>
    </row>
    <row r="1446" spans="2:3" x14ac:dyDescent="0.75">
      <c r="B1446" s="249">
        <v>1383</v>
      </c>
      <c r="C1446" s="248">
        <v>163.20541867290601</v>
      </c>
    </row>
    <row r="1447" spans="2:3" x14ac:dyDescent="0.75">
      <c r="B1447" s="249">
        <v>1384</v>
      </c>
      <c r="C1447" s="248">
        <v>103.28585030153756</v>
      </c>
    </row>
    <row r="1448" spans="2:3" x14ac:dyDescent="0.75">
      <c r="B1448" s="249">
        <v>1385</v>
      </c>
      <c r="C1448" s="248">
        <v>115.72756753758557</v>
      </c>
    </row>
    <row r="1449" spans="2:3" x14ac:dyDescent="0.75">
      <c r="B1449" s="249">
        <v>1386</v>
      </c>
      <c r="C1449" s="248">
        <v>92.266078423744204</v>
      </c>
    </row>
    <row r="1450" spans="2:3" x14ac:dyDescent="0.75">
      <c r="B1450" s="249">
        <v>1387</v>
      </c>
      <c r="C1450" s="248">
        <v>146.98937205761828</v>
      </c>
    </row>
    <row r="1451" spans="2:3" x14ac:dyDescent="0.75">
      <c r="B1451" s="249">
        <v>1388</v>
      </c>
      <c r="C1451" s="248">
        <v>141.80179874794842</v>
      </c>
    </row>
    <row r="1452" spans="2:3" x14ac:dyDescent="0.75">
      <c r="B1452" s="249">
        <v>1389</v>
      </c>
      <c r="C1452" s="248">
        <v>95.983003163330892</v>
      </c>
    </row>
    <row r="1453" spans="2:3" x14ac:dyDescent="0.75">
      <c r="B1453" s="249">
        <v>1390</v>
      </c>
      <c r="C1453" s="248">
        <v>125.79253132535247</v>
      </c>
    </row>
    <row r="1454" spans="2:3" x14ac:dyDescent="0.75">
      <c r="B1454" s="249">
        <v>1391</v>
      </c>
      <c r="C1454" s="248">
        <v>84.048011548831695</v>
      </c>
    </row>
    <row r="1455" spans="2:3" x14ac:dyDescent="0.75">
      <c r="B1455" s="249">
        <v>1392</v>
      </c>
      <c r="C1455" s="248">
        <v>128.29623991255696</v>
      </c>
    </row>
    <row r="1456" spans="2:3" x14ac:dyDescent="0.75">
      <c r="B1456" s="249">
        <v>1393</v>
      </c>
      <c r="C1456" s="248">
        <v>146.48357493414585</v>
      </c>
    </row>
    <row r="1457" spans="2:3" x14ac:dyDescent="0.75">
      <c r="B1457" s="249">
        <v>1394</v>
      </c>
      <c r="C1457" s="248">
        <v>143.42743296149692</v>
      </c>
    </row>
    <row r="1458" spans="2:3" x14ac:dyDescent="0.75">
      <c r="B1458" s="249">
        <v>1395</v>
      </c>
      <c r="C1458" s="248">
        <v>107.26200210986192</v>
      </c>
    </row>
    <row r="1459" spans="2:3" x14ac:dyDescent="0.75">
      <c r="B1459" s="249">
        <v>1396</v>
      </c>
      <c r="C1459" s="248">
        <v>115.2420925665941</v>
      </c>
    </row>
    <row r="1460" spans="2:3" x14ac:dyDescent="0.75">
      <c r="B1460" s="249">
        <v>1397</v>
      </c>
      <c r="C1460" s="248">
        <v>120.66379795570239</v>
      </c>
    </row>
    <row r="1461" spans="2:3" x14ac:dyDescent="0.75">
      <c r="B1461" s="249">
        <v>1398</v>
      </c>
      <c r="C1461" s="248">
        <v>128.82252178889581</v>
      </c>
    </row>
    <row r="1462" spans="2:3" x14ac:dyDescent="0.75">
      <c r="B1462" s="249">
        <v>1399</v>
      </c>
      <c r="C1462" s="248">
        <v>94.603852751226015</v>
      </c>
    </row>
    <row r="1463" spans="2:3" x14ac:dyDescent="0.75">
      <c r="B1463" s="249">
        <v>1400</v>
      </c>
      <c r="C1463" s="248">
        <v>131.78523488949438</v>
      </c>
    </row>
    <row r="1464" spans="2:3" x14ac:dyDescent="0.75">
      <c r="B1464" s="249">
        <v>1401</v>
      </c>
      <c r="C1464" s="248">
        <v>103.06407922323021</v>
      </c>
    </row>
    <row r="1465" spans="2:3" x14ac:dyDescent="0.75">
      <c r="B1465" s="249">
        <v>1402</v>
      </c>
      <c r="C1465" s="248">
        <v>88.358651051172075</v>
      </c>
    </row>
    <row r="1466" spans="2:3" x14ac:dyDescent="0.75">
      <c r="B1466" s="249">
        <v>1403</v>
      </c>
      <c r="C1466" s="248">
        <v>98.528622410223335</v>
      </c>
    </row>
    <row r="1467" spans="2:3" x14ac:dyDescent="0.75">
      <c r="B1467" s="249">
        <v>1404</v>
      </c>
      <c r="C1467" s="248">
        <v>94.691308091957325</v>
      </c>
    </row>
    <row r="1468" spans="2:3" x14ac:dyDescent="0.75">
      <c r="B1468" s="249">
        <v>1405</v>
      </c>
      <c r="C1468" s="248">
        <v>80.944649609256189</v>
      </c>
    </row>
    <row r="1469" spans="2:3" x14ac:dyDescent="0.75">
      <c r="B1469" s="249">
        <v>1406</v>
      </c>
      <c r="C1469" s="248">
        <v>122.91637506547838</v>
      </c>
    </row>
    <row r="1470" spans="2:3" x14ac:dyDescent="0.75">
      <c r="B1470" s="249">
        <v>1407</v>
      </c>
      <c r="C1470" s="248">
        <v>133.88745105038106</v>
      </c>
    </row>
    <row r="1471" spans="2:3" x14ac:dyDescent="0.75">
      <c r="B1471" s="249">
        <v>1408</v>
      </c>
      <c r="C1471" s="248">
        <v>91.507147034425898</v>
      </c>
    </row>
    <row r="1472" spans="2:3" x14ac:dyDescent="0.75">
      <c r="B1472" s="249">
        <v>1409</v>
      </c>
      <c r="C1472" s="248">
        <v>162.77924865461824</v>
      </c>
    </row>
    <row r="1473" spans="2:3" x14ac:dyDescent="0.75">
      <c r="B1473" s="249">
        <v>1410</v>
      </c>
      <c r="C1473" s="248">
        <v>108.06615351501729</v>
      </c>
    </row>
    <row r="1474" spans="2:3" x14ac:dyDescent="0.75">
      <c r="B1474" s="249">
        <v>1411</v>
      </c>
      <c r="C1474" s="248">
        <v>104.32784831958691</v>
      </c>
    </row>
    <row r="1475" spans="2:3" x14ac:dyDescent="0.75">
      <c r="B1475" s="249">
        <v>1412</v>
      </c>
      <c r="C1475" s="248">
        <v>99.79153598304714</v>
      </c>
    </row>
    <row r="1476" spans="2:3" x14ac:dyDescent="0.75">
      <c r="B1476" s="249">
        <v>1413</v>
      </c>
      <c r="C1476" s="248">
        <v>156.03434363306445</v>
      </c>
    </row>
    <row r="1477" spans="2:3" x14ac:dyDescent="0.75">
      <c r="B1477" s="249">
        <v>1414</v>
      </c>
      <c r="C1477" s="248">
        <v>90.401682243583821</v>
      </c>
    </row>
    <row r="1478" spans="2:3" x14ac:dyDescent="0.75">
      <c r="B1478" s="249">
        <v>1415</v>
      </c>
      <c r="C1478" s="248">
        <v>146.32708897571041</v>
      </c>
    </row>
    <row r="1479" spans="2:3" x14ac:dyDescent="0.75">
      <c r="B1479" s="249">
        <v>1416</v>
      </c>
      <c r="C1479" s="248">
        <v>50.922324598862346</v>
      </c>
    </row>
    <row r="1480" spans="2:3" x14ac:dyDescent="0.75">
      <c r="B1480" s="249">
        <v>1417</v>
      </c>
      <c r="C1480" s="248">
        <v>155.93946693411854</v>
      </c>
    </row>
    <row r="1481" spans="2:3" x14ac:dyDescent="0.75">
      <c r="B1481" s="249">
        <v>1418</v>
      </c>
      <c r="C1481" s="248">
        <v>154.26127183958181</v>
      </c>
    </row>
    <row r="1482" spans="2:3" x14ac:dyDescent="0.75">
      <c r="B1482" s="249">
        <v>1419</v>
      </c>
      <c r="C1482" s="248">
        <v>138.73175512765778</v>
      </c>
    </row>
    <row r="1483" spans="2:3" x14ac:dyDescent="0.75">
      <c r="B1483" s="249">
        <v>1420</v>
      </c>
      <c r="C1483" s="248">
        <v>129.06362115237772</v>
      </c>
    </row>
    <row r="1484" spans="2:3" x14ac:dyDescent="0.75">
      <c r="B1484" s="249">
        <v>1421</v>
      </c>
      <c r="C1484" s="248">
        <v>80.33428017997781</v>
      </c>
    </row>
    <row r="1485" spans="2:3" x14ac:dyDescent="0.75">
      <c r="B1485" s="249">
        <v>1422</v>
      </c>
      <c r="C1485" s="248">
        <v>96.940580148879874</v>
      </c>
    </row>
    <row r="1486" spans="2:3" x14ac:dyDescent="0.75">
      <c r="B1486" s="249">
        <v>1423</v>
      </c>
      <c r="C1486" s="248">
        <v>122.90101327615973</v>
      </c>
    </row>
    <row r="1487" spans="2:3" x14ac:dyDescent="0.75">
      <c r="B1487" s="249">
        <v>1424</v>
      </c>
      <c r="C1487" s="248">
        <v>90.823877290652405</v>
      </c>
    </row>
    <row r="1488" spans="2:3" x14ac:dyDescent="0.75">
      <c r="B1488" s="249">
        <v>1425</v>
      </c>
      <c r="C1488" s="248">
        <v>128.06542486331549</v>
      </c>
    </row>
    <row r="1489" spans="2:3" x14ac:dyDescent="0.75">
      <c r="B1489" s="249">
        <v>1426</v>
      </c>
      <c r="C1489" s="248">
        <v>143.78472948296096</v>
      </c>
    </row>
    <row r="1490" spans="2:3" x14ac:dyDescent="0.75">
      <c r="B1490" s="249">
        <v>1427</v>
      </c>
      <c r="C1490" s="248">
        <v>115.1735045246928</v>
      </c>
    </row>
    <row r="1491" spans="2:3" x14ac:dyDescent="0.75">
      <c r="B1491" s="249">
        <v>1428</v>
      </c>
      <c r="C1491" s="248">
        <v>117.68381661275218</v>
      </c>
    </row>
    <row r="1492" spans="2:3" x14ac:dyDescent="0.75">
      <c r="B1492" s="249">
        <v>1429</v>
      </c>
      <c r="C1492" s="248">
        <v>85.902801951993453</v>
      </c>
    </row>
    <row r="1493" spans="2:3" x14ac:dyDescent="0.75">
      <c r="B1493" s="249">
        <v>1430</v>
      </c>
      <c r="C1493" s="248">
        <v>91.797684610774709</v>
      </c>
    </row>
    <row r="1494" spans="2:3" x14ac:dyDescent="0.75">
      <c r="B1494" s="249">
        <v>1431</v>
      </c>
      <c r="C1494" s="248">
        <v>114.1990921809725</v>
      </c>
    </row>
    <row r="1495" spans="2:3" x14ac:dyDescent="0.75">
      <c r="B1495" s="249">
        <v>1432</v>
      </c>
      <c r="C1495" s="248">
        <v>117.30412820146185</v>
      </c>
    </row>
    <row r="1496" spans="2:3" x14ac:dyDescent="0.75">
      <c r="B1496" s="249">
        <v>1433</v>
      </c>
      <c r="C1496" s="248">
        <v>121.1523454635269</v>
      </c>
    </row>
    <row r="1497" spans="2:3" x14ac:dyDescent="0.75">
      <c r="B1497" s="249">
        <v>1434</v>
      </c>
      <c r="C1497" s="248">
        <v>91.545682905571184</v>
      </c>
    </row>
    <row r="1498" spans="2:3" x14ac:dyDescent="0.75">
      <c r="B1498" s="249">
        <v>1435</v>
      </c>
      <c r="C1498" s="248">
        <v>94.04601491050299</v>
      </c>
    </row>
    <row r="1499" spans="2:3" x14ac:dyDescent="0.75">
      <c r="B1499" s="249">
        <v>1436</v>
      </c>
      <c r="C1499" s="248">
        <v>85.569807480112047</v>
      </c>
    </row>
    <row r="1500" spans="2:3" x14ac:dyDescent="0.75">
      <c r="B1500" s="249">
        <v>1437</v>
      </c>
      <c r="C1500" s="248">
        <v>119.56898335120434</v>
      </c>
    </row>
    <row r="1501" spans="2:3" x14ac:dyDescent="0.75">
      <c r="B1501" s="249">
        <v>1438</v>
      </c>
      <c r="C1501" s="248">
        <v>88.453246757016757</v>
      </c>
    </row>
    <row r="1502" spans="2:3" x14ac:dyDescent="0.75">
      <c r="B1502" s="249">
        <v>1439</v>
      </c>
      <c r="C1502" s="248">
        <v>137.56217628494377</v>
      </c>
    </row>
    <row r="1503" spans="2:3" x14ac:dyDescent="0.75">
      <c r="B1503" s="249">
        <v>1440</v>
      </c>
      <c r="C1503" s="248">
        <v>149.21165388521595</v>
      </c>
    </row>
    <row r="1504" spans="2:3" x14ac:dyDescent="0.75">
      <c r="B1504" s="249">
        <v>1441</v>
      </c>
      <c r="C1504" s="248">
        <v>105.37407621419914</v>
      </c>
    </row>
    <row r="1505" spans="2:3" x14ac:dyDescent="0.75">
      <c r="B1505" s="249">
        <v>1442</v>
      </c>
      <c r="C1505" s="248">
        <v>132.04396581355755</v>
      </c>
    </row>
    <row r="1506" spans="2:3" x14ac:dyDescent="0.75">
      <c r="B1506" s="249">
        <v>1443</v>
      </c>
      <c r="C1506" s="248">
        <v>139.964862026871</v>
      </c>
    </row>
    <row r="1507" spans="2:3" x14ac:dyDescent="0.75">
      <c r="B1507" s="249">
        <v>1444</v>
      </c>
      <c r="C1507" s="248">
        <v>135.46459632701914</v>
      </c>
    </row>
    <row r="1508" spans="2:3" x14ac:dyDescent="0.75">
      <c r="B1508" s="249">
        <v>1445</v>
      </c>
      <c r="C1508" s="248">
        <v>111.70329717018245</v>
      </c>
    </row>
    <row r="1509" spans="2:3" x14ac:dyDescent="0.75">
      <c r="B1509" s="249">
        <v>1446</v>
      </c>
      <c r="C1509" s="248">
        <v>152.48341889935838</v>
      </c>
    </row>
    <row r="1510" spans="2:3" x14ac:dyDescent="0.75">
      <c r="B1510" s="249">
        <v>1447</v>
      </c>
      <c r="C1510" s="248">
        <v>143.63468767695983</v>
      </c>
    </row>
    <row r="1511" spans="2:3" x14ac:dyDescent="0.75">
      <c r="B1511" s="249">
        <v>1448</v>
      </c>
      <c r="C1511" s="248">
        <v>127.49216074197776</v>
      </c>
    </row>
    <row r="1512" spans="2:3" x14ac:dyDescent="0.75">
      <c r="B1512" s="249">
        <v>1449</v>
      </c>
      <c r="C1512" s="248">
        <v>132.58890745597697</v>
      </c>
    </row>
    <row r="1513" spans="2:3" x14ac:dyDescent="0.75">
      <c r="B1513" s="249">
        <v>1450</v>
      </c>
      <c r="C1513" s="248">
        <v>79.366563891864899</v>
      </c>
    </row>
    <row r="1514" spans="2:3" x14ac:dyDescent="0.75">
      <c r="B1514" s="249">
        <v>1451</v>
      </c>
      <c r="C1514" s="248">
        <v>190.85916730608974</v>
      </c>
    </row>
    <row r="1515" spans="2:3" x14ac:dyDescent="0.75">
      <c r="B1515" s="249">
        <v>1452</v>
      </c>
      <c r="C1515" s="248">
        <v>153.20827082074044</v>
      </c>
    </row>
    <row r="1516" spans="2:3" x14ac:dyDescent="0.75">
      <c r="B1516" s="249">
        <v>1453</v>
      </c>
      <c r="C1516" s="248">
        <v>138.82392490494391</v>
      </c>
    </row>
    <row r="1517" spans="2:3" x14ac:dyDescent="0.75">
      <c r="B1517" s="249">
        <v>1454</v>
      </c>
      <c r="C1517" s="248">
        <v>128.68782989826661</v>
      </c>
    </row>
    <row r="1518" spans="2:3" x14ac:dyDescent="0.75">
      <c r="B1518" s="249">
        <v>1455</v>
      </c>
      <c r="C1518" s="248">
        <v>50.593402333217682</v>
      </c>
    </row>
    <row r="1519" spans="2:3" x14ac:dyDescent="0.75">
      <c r="B1519" s="249">
        <v>1456</v>
      </c>
      <c r="C1519" s="248">
        <v>146.43213994926109</v>
      </c>
    </row>
    <row r="1520" spans="2:3" x14ac:dyDescent="0.75">
      <c r="B1520" s="249">
        <v>1457</v>
      </c>
      <c r="C1520" s="248">
        <v>125.90666933597686</v>
      </c>
    </row>
    <row r="1521" spans="2:3" x14ac:dyDescent="0.75">
      <c r="B1521" s="249">
        <v>1458</v>
      </c>
      <c r="C1521" s="248">
        <v>85.786242909481857</v>
      </c>
    </row>
    <row r="1522" spans="2:3" x14ac:dyDescent="0.75">
      <c r="B1522" s="249">
        <v>1459</v>
      </c>
      <c r="C1522" s="248">
        <v>81.000497624614638</v>
      </c>
    </row>
    <row r="1523" spans="2:3" x14ac:dyDescent="0.75">
      <c r="B1523" s="249">
        <v>1460</v>
      </c>
      <c r="C1523" s="248">
        <v>79.710180745396343</v>
      </c>
    </row>
    <row r="1524" spans="2:3" x14ac:dyDescent="0.75">
      <c r="B1524" s="249">
        <v>1461</v>
      </c>
      <c r="C1524" s="248">
        <v>141.13377081322975</v>
      </c>
    </row>
    <row r="1525" spans="2:3" x14ac:dyDescent="0.75">
      <c r="B1525" s="249">
        <v>1462</v>
      </c>
      <c r="C1525" s="248">
        <v>132.03654148099776</v>
      </c>
    </row>
    <row r="1526" spans="2:3" x14ac:dyDescent="0.75">
      <c r="B1526" s="249">
        <v>1463</v>
      </c>
      <c r="C1526" s="248">
        <v>120.92356629985514</v>
      </c>
    </row>
    <row r="1527" spans="2:3" x14ac:dyDescent="0.75">
      <c r="B1527" s="249">
        <v>1464</v>
      </c>
      <c r="C1527" s="248">
        <v>120.89039669130474</v>
      </c>
    </row>
    <row r="1528" spans="2:3" x14ac:dyDescent="0.75">
      <c r="B1528" s="249">
        <v>1465</v>
      </c>
      <c r="C1528" s="248">
        <v>91.496503759785952</v>
      </c>
    </row>
    <row r="1529" spans="2:3" x14ac:dyDescent="0.75">
      <c r="B1529" s="249">
        <v>1466</v>
      </c>
      <c r="C1529" s="248">
        <v>144.0168358247266</v>
      </c>
    </row>
    <row r="1530" spans="2:3" x14ac:dyDescent="0.75">
      <c r="B1530" s="249">
        <v>1467</v>
      </c>
      <c r="C1530" s="248">
        <v>121.94250810153115</v>
      </c>
    </row>
    <row r="1531" spans="2:3" x14ac:dyDescent="0.75">
      <c r="B1531" s="249">
        <v>1468</v>
      </c>
      <c r="C1531" s="248">
        <v>144.90421083661138</v>
      </c>
    </row>
    <row r="1532" spans="2:3" x14ac:dyDescent="0.75">
      <c r="B1532" s="249">
        <v>1469</v>
      </c>
      <c r="C1532" s="248">
        <v>156.07814511581373</v>
      </c>
    </row>
    <row r="1533" spans="2:3" x14ac:dyDescent="0.75">
      <c r="B1533" s="249">
        <v>1470</v>
      </c>
      <c r="C1533" s="248">
        <v>117.25032191893966</v>
      </c>
    </row>
    <row r="1534" spans="2:3" x14ac:dyDescent="0.75">
      <c r="B1534" s="249">
        <v>1471</v>
      </c>
      <c r="C1534" s="248">
        <v>105.69094126591146</v>
      </c>
    </row>
    <row r="1535" spans="2:3" x14ac:dyDescent="0.75">
      <c r="B1535" s="249">
        <v>1472</v>
      </c>
      <c r="C1535" s="248">
        <v>138.33851856295956</v>
      </c>
    </row>
    <row r="1536" spans="2:3" x14ac:dyDescent="0.75">
      <c r="B1536" s="249">
        <v>1473</v>
      </c>
      <c r="C1536" s="248">
        <v>168.38660533296911</v>
      </c>
    </row>
    <row r="1537" spans="2:3" x14ac:dyDescent="0.75">
      <c r="B1537" s="249">
        <v>1474</v>
      </c>
      <c r="C1537" s="248">
        <v>109.53381694971436</v>
      </c>
    </row>
    <row r="1538" spans="2:3" x14ac:dyDescent="0.75">
      <c r="B1538" s="249">
        <v>1475</v>
      </c>
      <c r="C1538" s="248">
        <v>90.035472855156442</v>
      </c>
    </row>
    <row r="1539" spans="2:3" x14ac:dyDescent="0.75">
      <c r="B1539" s="249">
        <v>1476</v>
      </c>
      <c r="C1539" s="248">
        <v>121.92745344242689</v>
      </c>
    </row>
    <row r="1540" spans="2:3" x14ac:dyDescent="0.75">
      <c r="B1540" s="249">
        <v>1477</v>
      </c>
      <c r="C1540" s="248">
        <v>157.18442705338063</v>
      </c>
    </row>
    <row r="1541" spans="2:3" x14ac:dyDescent="0.75">
      <c r="B1541" s="249">
        <v>1478</v>
      </c>
      <c r="C1541" s="248">
        <v>112.16419828556953</v>
      </c>
    </row>
    <row r="1542" spans="2:3" x14ac:dyDescent="0.75">
      <c r="B1542" s="249">
        <v>1479</v>
      </c>
      <c r="C1542" s="248">
        <v>90.734017990288095</v>
      </c>
    </row>
    <row r="1543" spans="2:3" x14ac:dyDescent="0.75">
      <c r="B1543" s="249">
        <v>1480</v>
      </c>
      <c r="C1543" s="248">
        <v>95.296477354380698</v>
      </c>
    </row>
    <row r="1544" spans="2:3" x14ac:dyDescent="0.75">
      <c r="B1544" s="249">
        <v>1481</v>
      </c>
      <c r="C1544" s="248">
        <v>112.97094886672214</v>
      </c>
    </row>
    <row r="1545" spans="2:3" x14ac:dyDescent="0.75">
      <c r="B1545" s="249">
        <v>1482</v>
      </c>
      <c r="C1545" s="248">
        <v>114.34544528009522</v>
      </c>
    </row>
    <row r="1546" spans="2:3" x14ac:dyDescent="0.75">
      <c r="B1546" s="249">
        <v>1483</v>
      </c>
      <c r="C1546" s="248">
        <v>143.53573951697837</v>
      </c>
    </row>
    <row r="1547" spans="2:3" x14ac:dyDescent="0.75">
      <c r="B1547" s="249">
        <v>1484</v>
      </c>
      <c r="C1547" s="248">
        <v>159.74794775263967</v>
      </c>
    </row>
    <row r="1548" spans="2:3" x14ac:dyDescent="0.75">
      <c r="B1548" s="249">
        <v>1485</v>
      </c>
      <c r="C1548" s="248">
        <v>144.13245090161382</v>
      </c>
    </row>
    <row r="1549" spans="2:3" x14ac:dyDescent="0.75">
      <c r="B1549" s="249">
        <v>1486</v>
      </c>
      <c r="C1549" s="248">
        <v>129.59262620986712</v>
      </c>
    </row>
    <row r="1550" spans="2:3" x14ac:dyDescent="0.75">
      <c r="B1550" s="249">
        <v>1487</v>
      </c>
      <c r="C1550" s="248">
        <v>109.33945241808824</v>
      </c>
    </row>
    <row r="1551" spans="2:3" x14ac:dyDescent="0.75">
      <c r="B1551" s="249">
        <v>1488</v>
      </c>
      <c r="C1551" s="248">
        <v>144.0695391524722</v>
      </c>
    </row>
    <row r="1552" spans="2:3" x14ac:dyDescent="0.75">
      <c r="B1552" s="249">
        <v>1489</v>
      </c>
      <c r="C1552" s="248">
        <v>175.2558733567559</v>
      </c>
    </row>
    <row r="1553" spans="2:3" x14ac:dyDescent="0.75">
      <c r="B1553" s="249">
        <v>1490</v>
      </c>
      <c r="C1553" s="248">
        <v>129.18616026536188</v>
      </c>
    </row>
    <row r="1554" spans="2:3" x14ac:dyDescent="0.75">
      <c r="B1554" s="249">
        <v>1491</v>
      </c>
      <c r="C1554" s="248">
        <v>138.94870914431456</v>
      </c>
    </row>
    <row r="1555" spans="2:3" x14ac:dyDescent="0.75">
      <c r="B1555" s="249">
        <v>1492</v>
      </c>
      <c r="C1555" s="248">
        <v>124.56213423209839</v>
      </c>
    </row>
    <row r="1556" spans="2:3" x14ac:dyDescent="0.75">
      <c r="B1556" s="249">
        <v>1493</v>
      </c>
      <c r="C1556" s="248">
        <v>110.66358375838803</v>
      </c>
    </row>
    <row r="1557" spans="2:3" x14ac:dyDescent="0.75">
      <c r="B1557" s="249">
        <v>1494</v>
      </c>
      <c r="C1557" s="248">
        <v>142.70539121522341</v>
      </c>
    </row>
    <row r="1558" spans="2:3" x14ac:dyDescent="0.75">
      <c r="B1558" s="249">
        <v>1495</v>
      </c>
      <c r="C1558" s="248">
        <v>142.47187262862533</v>
      </c>
    </row>
    <row r="1559" spans="2:3" x14ac:dyDescent="0.75">
      <c r="B1559" s="249">
        <v>1496</v>
      </c>
      <c r="C1559" s="248">
        <v>140.98022689733492</v>
      </c>
    </row>
    <row r="1560" spans="2:3" x14ac:dyDescent="0.75">
      <c r="B1560" s="249">
        <v>1497</v>
      </c>
      <c r="C1560" s="248">
        <v>96.094134211698915</v>
      </c>
    </row>
    <row r="1561" spans="2:3" x14ac:dyDescent="0.75">
      <c r="B1561" s="249">
        <v>1498</v>
      </c>
      <c r="C1561" s="248">
        <v>113.39956824896295</v>
      </c>
    </row>
    <row r="1562" spans="2:3" x14ac:dyDescent="0.75">
      <c r="B1562" s="249">
        <v>1499</v>
      </c>
      <c r="C1562" s="248">
        <v>119.66659519140772</v>
      </c>
    </row>
    <row r="1563" spans="2:3" x14ac:dyDescent="0.75">
      <c r="B1563" s="249">
        <v>1500</v>
      </c>
      <c r="C1563" s="248">
        <v>138.32025844636053</v>
      </c>
    </row>
    <row r="1564" spans="2:3" x14ac:dyDescent="0.75">
      <c r="B1564" s="249">
        <v>1501</v>
      </c>
      <c r="C1564" s="248">
        <v>86.360567931107369</v>
      </c>
    </row>
    <row r="1565" spans="2:3" x14ac:dyDescent="0.75">
      <c r="B1565" s="249">
        <v>1502</v>
      </c>
      <c r="C1565" s="248">
        <v>120.41535262510112</v>
      </c>
    </row>
    <row r="1566" spans="2:3" x14ac:dyDescent="0.75">
      <c r="B1566" s="249">
        <v>1503</v>
      </c>
      <c r="C1566" s="248">
        <v>194.37367890378033</v>
      </c>
    </row>
    <row r="1567" spans="2:3" x14ac:dyDescent="0.75">
      <c r="B1567" s="249">
        <v>1504</v>
      </c>
      <c r="C1567" s="248">
        <v>113.64287818733293</v>
      </c>
    </row>
    <row r="1568" spans="2:3" x14ac:dyDescent="0.75">
      <c r="B1568" s="249">
        <v>1505</v>
      </c>
      <c r="C1568" s="248">
        <v>93.146193694612151</v>
      </c>
    </row>
    <row r="1569" spans="2:3" x14ac:dyDescent="0.75">
      <c r="B1569" s="249">
        <v>1506</v>
      </c>
      <c r="C1569" s="248">
        <v>128.88189280678782</v>
      </c>
    </row>
    <row r="1570" spans="2:3" x14ac:dyDescent="0.75">
      <c r="B1570" s="249">
        <v>1507</v>
      </c>
      <c r="C1570" s="248">
        <v>129.64702782043116</v>
      </c>
    </row>
    <row r="1571" spans="2:3" x14ac:dyDescent="0.75">
      <c r="B1571" s="249">
        <v>1508</v>
      </c>
      <c r="C1571" s="248">
        <v>102.65313340212843</v>
      </c>
    </row>
    <row r="1572" spans="2:3" x14ac:dyDescent="0.75">
      <c r="B1572" s="249">
        <v>1509</v>
      </c>
      <c r="C1572" s="248">
        <v>114.77045724460393</v>
      </c>
    </row>
    <row r="1573" spans="2:3" x14ac:dyDescent="0.75">
      <c r="B1573" s="249">
        <v>1510</v>
      </c>
      <c r="C1573" s="248">
        <v>81.202774800756245</v>
      </c>
    </row>
    <row r="1574" spans="2:3" x14ac:dyDescent="0.75">
      <c r="B1574" s="249">
        <v>1511</v>
      </c>
      <c r="C1574" s="248">
        <v>99.928996401498665</v>
      </c>
    </row>
    <row r="1575" spans="2:3" x14ac:dyDescent="0.75">
      <c r="B1575" s="249">
        <v>1512</v>
      </c>
      <c r="C1575" s="248">
        <v>134.51062560088562</v>
      </c>
    </row>
    <row r="1576" spans="2:3" x14ac:dyDescent="0.75">
      <c r="B1576" s="249">
        <v>1513</v>
      </c>
      <c r="C1576" s="248">
        <v>143.16250951805259</v>
      </c>
    </row>
    <row r="1577" spans="2:3" x14ac:dyDescent="0.75">
      <c r="B1577" s="249">
        <v>1514</v>
      </c>
      <c r="C1577" s="248">
        <v>139.19560855689519</v>
      </c>
    </row>
    <row r="1578" spans="2:3" x14ac:dyDescent="0.75">
      <c r="B1578" s="249">
        <v>1515</v>
      </c>
      <c r="C1578" s="248">
        <v>140.37778267331205</v>
      </c>
    </row>
    <row r="1579" spans="2:3" x14ac:dyDescent="0.75">
      <c r="B1579" s="249">
        <v>1516</v>
      </c>
      <c r="C1579" s="248">
        <v>83.790833063072867</v>
      </c>
    </row>
    <row r="1580" spans="2:3" x14ac:dyDescent="0.75">
      <c r="B1580" s="249">
        <v>1517</v>
      </c>
      <c r="C1580" s="248">
        <v>112.53057141838978</v>
      </c>
    </row>
    <row r="1581" spans="2:3" x14ac:dyDescent="0.75">
      <c r="B1581" s="249">
        <v>1518</v>
      </c>
      <c r="C1581" s="248">
        <v>141.84277661050868</v>
      </c>
    </row>
    <row r="1582" spans="2:3" x14ac:dyDescent="0.75">
      <c r="B1582" s="249">
        <v>1519</v>
      </c>
      <c r="C1582" s="248">
        <v>147.41796900509416</v>
      </c>
    </row>
    <row r="1583" spans="2:3" x14ac:dyDescent="0.75">
      <c r="B1583" s="249">
        <v>1520</v>
      </c>
      <c r="C1583" s="248">
        <v>114.80787880189618</v>
      </c>
    </row>
    <row r="1584" spans="2:3" x14ac:dyDescent="0.75">
      <c r="B1584" s="249">
        <v>1521</v>
      </c>
      <c r="C1584" s="248">
        <v>143.81873842947238</v>
      </c>
    </row>
    <row r="1585" spans="2:3" x14ac:dyDescent="0.75">
      <c r="B1585" s="249">
        <v>1522</v>
      </c>
      <c r="C1585" s="248">
        <v>114.50105128928557</v>
      </c>
    </row>
    <row r="1586" spans="2:3" x14ac:dyDescent="0.75">
      <c r="B1586" s="249">
        <v>1523</v>
      </c>
      <c r="C1586" s="248">
        <v>89.100259597782212</v>
      </c>
    </row>
    <row r="1587" spans="2:3" x14ac:dyDescent="0.75">
      <c r="B1587" s="249">
        <v>1524</v>
      </c>
      <c r="C1587" s="248">
        <v>150.80453962539065</v>
      </c>
    </row>
    <row r="1588" spans="2:3" x14ac:dyDescent="0.75">
      <c r="B1588" s="249">
        <v>1525</v>
      </c>
      <c r="C1588" s="248">
        <v>120.70535233454807</v>
      </c>
    </row>
    <row r="1589" spans="2:3" x14ac:dyDescent="0.75">
      <c r="B1589" s="249">
        <v>1526</v>
      </c>
      <c r="C1589" s="248">
        <v>146.09638361982988</v>
      </c>
    </row>
    <row r="1590" spans="2:3" x14ac:dyDescent="0.75">
      <c r="B1590" s="249">
        <v>1527</v>
      </c>
      <c r="C1590" s="248">
        <v>139.35750260468762</v>
      </c>
    </row>
    <row r="1591" spans="2:3" x14ac:dyDescent="0.75">
      <c r="B1591" s="249">
        <v>1528</v>
      </c>
      <c r="C1591" s="248">
        <v>82.168412915776798</v>
      </c>
    </row>
    <row r="1592" spans="2:3" x14ac:dyDescent="0.75">
      <c r="B1592" s="249">
        <v>1529</v>
      </c>
      <c r="C1592" s="248">
        <v>103.27274468726165</v>
      </c>
    </row>
    <row r="1593" spans="2:3" x14ac:dyDescent="0.75">
      <c r="B1593" s="249">
        <v>1530</v>
      </c>
      <c r="C1593" s="248">
        <v>137.64993583601961</v>
      </c>
    </row>
    <row r="1594" spans="2:3" x14ac:dyDescent="0.75">
      <c r="B1594" s="249">
        <v>1531</v>
      </c>
      <c r="C1594" s="248">
        <v>138.42562459117903</v>
      </c>
    </row>
    <row r="1595" spans="2:3" x14ac:dyDescent="0.75">
      <c r="B1595" s="249">
        <v>1532</v>
      </c>
      <c r="C1595" s="248">
        <v>134.69558901216271</v>
      </c>
    </row>
    <row r="1596" spans="2:3" x14ac:dyDescent="0.75">
      <c r="B1596" s="249">
        <v>1533</v>
      </c>
      <c r="C1596" s="248">
        <v>114.95771680095854</v>
      </c>
    </row>
    <row r="1597" spans="2:3" x14ac:dyDescent="0.75">
      <c r="B1597" s="249">
        <v>1534</v>
      </c>
      <c r="C1597" s="248">
        <v>107.87497080689266</v>
      </c>
    </row>
    <row r="1598" spans="2:3" x14ac:dyDescent="0.75">
      <c r="B1598" s="249">
        <v>1535</v>
      </c>
      <c r="C1598" s="248">
        <v>137.21322615140258</v>
      </c>
    </row>
    <row r="1599" spans="2:3" x14ac:dyDescent="0.75">
      <c r="B1599" s="249">
        <v>1536</v>
      </c>
      <c r="C1599" s="248">
        <v>134.73873619381922</v>
      </c>
    </row>
    <row r="1600" spans="2:3" x14ac:dyDescent="0.75">
      <c r="B1600" s="249">
        <v>1537</v>
      </c>
      <c r="C1600" s="248">
        <v>150.30174917241064</v>
      </c>
    </row>
    <row r="1601" spans="2:3" x14ac:dyDescent="0.75">
      <c r="B1601" s="249">
        <v>1538</v>
      </c>
      <c r="C1601" s="248">
        <v>93.721418122824403</v>
      </c>
    </row>
    <row r="1602" spans="2:3" x14ac:dyDescent="0.75">
      <c r="B1602" s="249">
        <v>1539</v>
      </c>
      <c r="C1602" s="248">
        <v>137.70577446445321</v>
      </c>
    </row>
    <row r="1603" spans="2:3" x14ac:dyDescent="0.75">
      <c r="B1603" s="249">
        <v>1540</v>
      </c>
      <c r="C1603" s="248">
        <v>98.887631747776808</v>
      </c>
    </row>
    <row r="1604" spans="2:3" x14ac:dyDescent="0.75">
      <c r="B1604" s="249">
        <v>1541</v>
      </c>
      <c r="C1604" s="248">
        <v>147.91637812381097</v>
      </c>
    </row>
    <row r="1605" spans="2:3" x14ac:dyDescent="0.75">
      <c r="B1605" s="249">
        <v>1542</v>
      </c>
      <c r="C1605" s="248">
        <v>109.02395062354672</v>
      </c>
    </row>
    <row r="1606" spans="2:3" x14ac:dyDescent="0.75">
      <c r="B1606" s="249">
        <v>1543</v>
      </c>
      <c r="C1606" s="248">
        <v>132.77639077829684</v>
      </c>
    </row>
    <row r="1607" spans="2:3" x14ac:dyDescent="0.75">
      <c r="B1607" s="249">
        <v>1544</v>
      </c>
      <c r="C1607" s="248">
        <v>100.62144748384665</v>
      </c>
    </row>
    <row r="1608" spans="2:3" x14ac:dyDescent="0.75">
      <c r="B1608" s="249">
        <v>1545</v>
      </c>
      <c r="C1608" s="248">
        <v>93.239502179947664</v>
      </c>
    </row>
    <row r="1609" spans="2:3" x14ac:dyDescent="0.75">
      <c r="B1609" s="249">
        <v>1546</v>
      </c>
      <c r="C1609" s="248">
        <v>88.650623330307397</v>
      </c>
    </row>
    <row r="1610" spans="2:3" x14ac:dyDescent="0.75">
      <c r="B1610" s="249">
        <v>1547</v>
      </c>
      <c r="C1610" s="248">
        <v>137.58617808469182</v>
      </c>
    </row>
    <row r="1611" spans="2:3" x14ac:dyDescent="0.75">
      <c r="B1611" s="249">
        <v>1548</v>
      </c>
      <c r="C1611" s="248">
        <v>125.00820671269355</v>
      </c>
    </row>
    <row r="1612" spans="2:3" x14ac:dyDescent="0.75">
      <c r="B1612" s="249">
        <v>1549</v>
      </c>
      <c r="C1612" s="248">
        <v>131.09490361745523</v>
      </c>
    </row>
    <row r="1613" spans="2:3" x14ac:dyDescent="0.75">
      <c r="B1613" s="249">
        <v>1550</v>
      </c>
      <c r="C1613" s="248">
        <v>139.0367906824178</v>
      </c>
    </row>
    <row r="1614" spans="2:3" x14ac:dyDescent="0.75">
      <c r="B1614" s="249">
        <v>1551</v>
      </c>
      <c r="C1614" s="248">
        <v>175.88681509584308</v>
      </c>
    </row>
    <row r="1615" spans="2:3" x14ac:dyDescent="0.75">
      <c r="B1615" s="249">
        <v>1552</v>
      </c>
      <c r="C1615" s="248">
        <v>166.08107703032113</v>
      </c>
    </row>
    <row r="1616" spans="2:3" x14ac:dyDescent="0.75">
      <c r="B1616" s="249">
        <v>1553</v>
      </c>
      <c r="C1616" s="248">
        <v>62.252050264308764</v>
      </c>
    </row>
    <row r="1617" spans="2:3" x14ac:dyDescent="0.75">
      <c r="B1617" s="249">
        <v>1554</v>
      </c>
      <c r="C1617" s="248">
        <v>133.56609033626236</v>
      </c>
    </row>
    <row r="1618" spans="2:3" x14ac:dyDescent="0.75">
      <c r="B1618" s="249">
        <v>1555</v>
      </c>
      <c r="C1618" s="248">
        <v>113.97336401306909</v>
      </c>
    </row>
    <row r="1619" spans="2:3" x14ac:dyDescent="0.75">
      <c r="B1619" s="249">
        <v>1556</v>
      </c>
      <c r="C1619" s="248">
        <v>102.79609441435213</v>
      </c>
    </row>
    <row r="1620" spans="2:3" x14ac:dyDescent="0.75">
      <c r="B1620" s="249">
        <v>1557</v>
      </c>
      <c r="C1620" s="248">
        <v>96.375809570095427</v>
      </c>
    </row>
    <row r="1621" spans="2:3" x14ac:dyDescent="0.75">
      <c r="B1621" s="249">
        <v>1558</v>
      </c>
      <c r="C1621" s="248">
        <v>60.443307773685291</v>
      </c>
    </row>
    <row r="1622" spans="2:3" x14ac:dyDescent="0.75">
      <c r="B1622" s="249">
        <v>1559</v>
      </c>
      <c r="C1622" s="248">
        <v>132.57771313071365</v>
      </c>
    </row>
    <row r="1623" spans="2:3" x14ac:dyDescent="0.75">
      <c r="B1623" s="249">
        <v>1560</v>
      </c>
      <c r="C1623" s="248">
        <v>175.54721001289477</v>
      </c>
    </row>
    <row r="1624" spans="2:3" x14ac:dyDescent="0.75">
      <c r="B1624" s="249">
        <v>1561</v>
      </c>
      <c r="C1624" s="248">
        <v>89.106312030369011</v>
      </c>
    </row>
    <row r="1625" spans="2:3" x14ac:dyDescent="0.75">
      <c r="B1625" s="249">
        <v>1562</v>
      </c>
      <c r="C1625" s="248">
        <v>86.548789088491247</v>
      </c>
    </row>
    <row r="1626" spans="2:3" x14ac:dyDescent="0.75">
      <c r="B1626" s="249">
        <v>1563</v>
      </c>
      <c r="C1626" s="248">
        <v>83.783608122842594</v>
      </c>
    </row>
    <row r="1627" spans="2:3" x14ac:dyDescent="0.75">
      <c r="B1627" s="249">
        <v>1564</v>
      </c>
      <c r="C1627" s="248">
        <v>137.25960913376187</v>
      </c>
    </row>
    <row r="1628" spans="2:3" x14ac:dyDescent="0.75">
      <c r="B1628" s="249">
        <v>1565</v>
      </c>
      <c r="C1628" s="248">
        <v>132.51187675693103</v>
      </c>
    </row>
    <row r="1629" spans="2:3" x14ac:dyDescent="0.75">
      <c r="B1629" s="249">
        <v>1566</v>
      </c>
      <c r="C1629" s="248">
        <v>135.37690528766774</v>
      </c>
    </row>
    <row r="1630" spans="2:3" x14ac:dyDescent="0.75">
      <c r="B1630" s="249">
        <v>1567</v>
      </c>
      <c r="C1630" s="248">
        <v>147.2067651791412</v>
      </c>
    </row>
    <row r="1631" spans="2:3" x14ac:dyDescent="0.75">
      <c r="B1631" s="249">
        <v>1568</v>
      </c>
      <c r="C1631" s="248">
        <v>111.85538821289197</v>
      </c>
    </row>
    <row r="1632" spans="2:3" x14ac:dyDescent="0.75">
      <c r="B1632" s="249">
        <v>1569</v>
      </c>
      <c r="C1632" s="248">
        <v>116.54117976074794</v>
      </c>
    </row>
    <row r="1633" spans="2:3" x14ac:dyDescent="0.75">
      <c r="B1633" s="249">
        <v>1570</v>
      </c>
      <c r="C1633" s="248">
        <v>109.66356042149749</v>
      </c>
    </row>
    <row r="1634" spans="2:3" x14ac:dyDescent="0.75">
      <c r="B1634" s="249">
        <v>1571</v>
      </c>
      <c r="C1634" s="248">
        <v>164.04583668705271</v>
      </c>
    </row>
    <row r="1635" spans="2:3" x14ac:dyDescent="0.75">
      <c r="B1635" s="249">
        <v>1572</v>
      </c>
      <c r="C1635" s="248">
        <v>113.43150278549356</v>
      </c>
    </row>
    <row r="1636" spans="2:3" x14ac:dyDescent="0.75">
      <c r="B1636" s="249">
        <v>1573</v>
      </c>
      <c r="C1636" s="248">
        <v>132.71245741644091</v>
      </c>
    </row>
    <row r="1637" spans="2:3" x14ac:dyDescent="0.75">
      <c r="B1637" s="249">
        <v>1574</v>
      </c>
      <c r="C1637" s="248">
        <v>138.05984155251133</v>
      </c>
    </row>
    <row r="1638" spans="2:3" x14ac:dyDescent="0.75">
      <c r="B1638" s="249">
        <v>1575</v>
      </c>
      <c r="C1638" s="248">
        <v>125.43340487540445</v>
      </c>
    </row>
    <row r="1639" spans="2:3" x14ac:dyDescent="0.75">
      <c r="B1639" s="249">
        <v>1576</v>
      </c>
      <c r="C1639" s="248">
        <v>101.02705233270419</v>
      </c>
    </row>
    <row r="1640" spans="2:3" x14ac:dyDescent="0.75">
      <c r="B1640" s="249">
        <v>1577</v>
      </c>
      <c r="C1640" s="248">
        <v>98.537148639999415</v>
      </c>
    </row>
    <row r="1641" spans="2:3" x14ac:dyDescent="0.75">
      <c r="B1641" s="249">
        <v>1578</v>
      </c>
      <c r="C1641" s="248">
        <v>148.60413102755783</v>
      </c>
    </row>
    <row r="1642" spans="2:3" x14ac:dyDescent="0.75">
      <c r="B1642" s="249">
        <v>1579</v>
      </c>
      <c r="C1642" s="248">
        <v>114.08019799548556</v>
      </c>
    </row>
    <row r="1643" spans="2:3" x14ac:dyDescent="0.75">
      <c r="B1643" s="249">
        <v>1580</v>
      </c>
      <c r="C1643" s="248">
        <v>75.633083246751198</v>
      </c>
    </row>
    <row r="1644" spans="2:3" x14ac:dyDescent="0.75">
      <c r="B1644" s="249">
        <v>1581</v>
      </c>
      <c r="C1644" s="248">
        <v>130.17864684411376</v>
      </c>
    </row>
    <row r="1645" spans="2:3" x14ac:dyDescent="0.75">
      <c r="B1645" s="249">
        <v>1582</v>
      </c>
      <c r="C1645" s="248">
        <v>123.56624678300466</v>
      </c>
    </row>
    <row r="1646" spans="2:3" x14ac:dyDescent="0.75">
      <c r="B1646" s="249">
        <v>1583</v>
      </c>
      <c r="C1646" s="248">
        <v>119.5631729729774</v>
      </c>
    </row>
    <row r="1647" spans="2:3" x14ac:dyDescent="0.75">
      <c r="B1647" s="249">
        <v>1584</v>
      </c>
      <c r="C1647" s="248">
        <v>130.67617048077912</v>
      </c>
    </row>
    <row r="1648" spans="2:3" x14ac:dyDescent="0.75">
      <c r="B1648" s="249">
        <v>1585</v>
      </c>
      <c r="C1648" s="248">
        <v>157.57014442117401</v>
      </c>
    </row>
    <row r="1649" spans="2:3" x14ac:dyDescent="0.75">
      <c r="B1649" s="249">
        <v>1586</v>
      </c>
      <c r="C1649" s="248">
        <v>129.87296945253686</v>
      </c>
    </row>
    <row r="1650" spans="2:3" x14ac:dyDescent="0.75">
      <c r="B1650" s="249">
        <v>1587</v>
      </c>
      <c r="C1650" s="248">
        <v>107.34333273791712</v>
      </c>
    </row>
    <row r="1651" spans="2:3" x14ac:dyDescent="0.75">
      <c r="B1651" s="249">
        <v>1588</v>
      </c>
      <c r="C1651" s="248">
        <v>128.9813821007285</v>
      </c>
    </row>
    <row r="1652" spans="2:3" x14ac:dyDescent="0.75">
      <c r="B1652" s="249">
        <v>1589</v>
      </c>
      <c r="C1652" s="248">
        <v>124.08511709895582</v>
      </c>
    </row>
    <row r="1653" spans="2:3" x14ac:dyDescent="0.75">
      <c r="B1653" s="249">
        <v>1590</v>
      </c>
      <c r="C1653" s="248">
        <v>159.2343687147324</v>
      </c>
    </row>
    <row r="1654" spans="2:3" x14ac:dyDescent="0.75">
      <c r="B1654" s="249">
        <v>1591</v>
      </c>
      <c r="C1654" s="248">
        <v>124.9352917792917</v>
      </c>
    </row>
    <row r="1655" spans="2:3" x14ac:dyDescent="0.75">
      <c r="B1655" s="249">
        <v>1592</v>
      </c>
      <c r="C1655" s="248">
        <v>133.72854494162036</v>
      </c>
    </row>
    <row r="1656" spans="2:3" x14ac:dyDescent="0.75">
      <c r="B1656" s="249">
        <v>1593</v>
      </c>
      <c r="C1656" s="248">
        <v>126.2388811680983</v>
      </c>
    </row>
    <row r="1657" spans="2:3" x14ac:dyDescent="0.75">
      <c r="B1657" s="249">
        <v>1594</v>
      </c>
      <c r="C1657" s="248">
        <v>107.45476729125258</v>
      </c>
    </row>
    <row r="1658" spans="2:3" x14ac:dyDescent="0.75">
      <c r="B1658" s="249">
        <v>1595</v>
      </c>
      <c r="C1658" s="248">
        <v>101.83829756183034</v>
      </c>
    </row>
    <row r="1659" spans="2:3" x14ac:dyDescent="0.75">
      <c r="B1659" s="249">
        <v>1596</v>
      </c>
      <c r="C1659" s="248">
        <v>95.678548408887337</v>
      </c>
    </row>
    <row r="1660" spans="2:3" x14ac:dyDescent="0.75">
      <c r="B1660" s="249">
        <v>1597</v>
      </c>
      <c r="C1660" s="248">
        <v>117.37305140755998</v>
      </c>
    </row>
    <row r="1661" spans="2:3" x14ac:dyDescent="0.75">
      <c r="B1661" s="249">
        <v>1598</v>
      </c>
      <c r="C1661" s="248">
        <v>115.67138454468483</v>
      </c>
    </row>
    <row r="1662" spans="2:3" x14ac:dyDescent="0.75">
      <c r="B1662" s="249">
        <v>1599</v>
      </c>
      <c r="C1662" s="248">
        <v>119.4194822202122</v>
      </c>
    </row>
    <row r="1663" spans="2:3" x14ac:dyDescent="0.75">
      <c r="B1663" s="249">
        <v>1600</v>
      </c>
      <c r="C1663" s="248">
        <v>132.3658112449252</v>
      </c>
    </row>
    <row r="1664" spans="2:3" x14ac:dyDescent="0.75">
      <c r="B1664" s="249">
        <v>1601</v>
      </c>
      <c r="C1664" s="248">
        <v>115.02702009111326</v>
      </c>
    </row>
    <row r="1665" spans="2:3" x14ac:dyDescent="0.75">
      <c r="B1665" s="249">
        <v>1602</v>
      </c>
      <c r="C1665" s="248">
        <v>150.0661418801003</v>
      </c>
    </row>
    <row r="1666" spans="2:3" x14ac:dyDescent="0.75">
      <c r="B1666" s="249">
        <v>1603</v>
      </c>
      <c r="C1666" s="248">
        <v>122.63453330609246</v>
      </c>
    </row>
    <row r="1667" spans="2:3" x14ac:dyDescent="0.75">
      <c r="B1667" s="249">
        <v>1604</v>
      </c>
      <c r="C1667" s="248">
        <v>155.45283522002612</v>
      </c>
    </row>
    <row r="1668" spans="2:3" x14ac:dyDescent="0.75">
      <c r="B1668" s="249">
        <v>1605</v>
      </c>
      <c r="C1668" s="248">
        <v>93.097162169443521</v>
      </c>
    </row>
    <row r="1669" spans="2:3" x14ac:dyDescent="0.75">
      <c r="B1669" s="249">
        <v>1606</v>
      </c>
      <c r="C1669" s="248">
        <v>126.03427502714668</v>
      </c>
    </row>
    <row r="1670" spans="2:3" x14ac:dyDescent="0.75">
      <c r="B1670" s="249">
        <v>1607</v>
      </c>
      <c r="C1670" s="248">
        <v>123.2970594015609</v>
      </c>
    </row>
    <row r="1671" spans="2:3" x14ac:dyDescent="0.75">
      <c r="B1671" s="249">
        <v>1608</v>
      </c>
      <c r="C1671" s="248">
        <v>102.26817341891835</v>
      </c>
    </row>
    <row r="1672" spans="2:3" x14ac:dyDescent="0.75">
      <c r="B1672" s="249">
        <v>1609</v>
      </c>
      <c r="C1672" s="248">
        <v>152.95495599569375</v>
      </c>
    </row>
    <row r="1673" spans="2:3" x14ac:dyDescent="0.75">
      <c r="B1673" s="249">
        <v>1610</v>
      </c>
      <c r="C1673" s="248">
        <v>131.20414812347761</v>
      </c>
    </row>
    <row r="1674" spans="2:3" x14ac:dyDescent="0.75">
      <c r="B1674" s="249">
        <v>1611</v>
      </c>
      <c r="C1674" s="248">
        <v>162.69858841845371</v>
      </c>
    </row>
    <row r="1675" spans="2:3" x14ac:dyDescent="0.75">
      <c r="B1675" s="249">
        <v>1612</v>
      </c>
      <c r="C1675" s="248">
        <v>118.50194972725158</v>
      </c>
    </row>
    <row r="1676" spans="2:3" x14ac:dyDescent="0.75">
      <c r="B1676" s="249">
        <v>1613</v>
      </c>
      <c r="C1676" s="248">
        <v>98.27570940126401</v>
      </c>
    </row>
    <row r="1677" spans="2:3" x14ac:dyDescent="0.75">
      <c r="B1677" s="249">
        <v>1614</v>
      </c>
      <c r="C1677" s="248">
        <v>83.705908995420316</v>
      </c>
    </row>
    <row r="1678" spans="2:3" x14ac:dyDescent="0.75">
      <c r="B1678" s="249">
        <v>1615</v>
      </c>
      <c r="C1678" s="248">
        <v>107.32378096849659</v>
      </c>
    </row>
    <row r="1679" spans="2:3" x14ac:dyDescent="0.75">
      <c r="B1679" s="249">
        <v>1616</v>
      </c>
      <c r="C1679" s="248">
        <v>137.63395727204292</v>
      </c>
    </row>
    <row r="1680" spans="2:3" x14ac:dyDescent="0.75">
      <c r="B1680" s="249">
        <v>1617</v>
      </c>
      <c r="C1680" s="248">
        <v>159.77481034234722</v>
      </c>
    </row>
    <row r="1681" spans="2:3" x14ac:dyDescent="0.75">
      <c r="B1681" s="249">
        <v>1618</v>
      </c>
      <c r="C1681" s="248">
        <v>94.615825973796632</v>
      </c>
    </row>
    <row r="1682" spans="2:3" x14ac:dyDescent="0.75">
      <c r="B1682" s="249">
        <v>1619</v>
      </c>
      <c r="C1682" s="248">
        <v>152.77414837111189</v>
      </c>
    </row>
    <row r="1683" spans="2:3" x14ac:dyDescent="0.75">
      <c r="B1683" s="249">
        <v>1620</v>
      </c>
      <c r="C1683" s="248">
        <v>94.046503910900043</v>
      </c>
    </row>
    <row r="1684" spans="2:3" x14ac:dyDescent="0.75">
      <c r="B1684" s="249">
        <v>1621</v>
      </c>
      <c r="C1684" s="248">
        <v>92.893145596285137</v>
      </c>
    </row>
    <row r="1685" spans="2:3" x14ac:dyDescent="0.75">
      <c r="B1685" s="249">
        <v>1622</v>
      </c>
      <c r="C1685" s="248">
        <v>85.331753073905503</v>
      </c>
    </row>
    <row r="1686" spans="2:3" x14ac:dyDescent="0.75">
      <c r="B1686" s="249">
        <v>1623</v>
      </c>
      <c r="C1686" s="248">
        <v>115.42237992910708</v>
      </c>
    </row>
    <row r="1687" spans="2:3" x14ac:dyDescent="0.75">
      <c r="B1687" s="249">
        <v>1624</v>
      </c>
      <c r="C1687" s="248">
        <v>90.797033548853818</v>
      </c>
    </row>
    <row r="1688" spans="2:3" x14ac:dyDescent="0.75">
      <c r="B1688" s="249">
        <v>1625</v>
      </c>
      <c r="C1688" s="248">
        <v>144.72805731666989</v>
      </c>
    </row>
    <row r="1689" spans="2:3" x14ac:dyDescent="0.75">
      <c r="B1689" s="249">
        <v>1626</v>
      </c>
      <c r="C1689" s="248">
        <v>117.80354464644041</v>
      </c>
    </row>
    <row r="1690" spans="2:3" x14ac:dyDescent="0.75">
      <c r="B1690" s="249">
        <v>1627</v>
      </c>
      <c r="C1690" s="248">
        <v>76.403311629927003</v>
      </c>
    </row>
    <row r="1691" spans="2:3" x14ac:dyDescent="0.75">
      <c r="B1691" s="249">
        <v>1628</v>
      </c>
      <c r="C1691" s="248">
        <v>90.106716325503939</v>
      </c>
    </row>
    <row r="1692" spans="2:3" x14ac:dyDescent="0.75">
      <c r="B1692" s="249">
        <v>1629</v>
      </c>
      <c r="C1692" s="248">
        <v>143.13907626855465</v>
      </c>
    </row>
    <row r="1693" spans="2:3" x14ac:dyDescent="0.75">
      <c r="B1693" s="249">
        <v>1630</v>
      </c>
      <c r="C1693" s="248">
        <v>109.85065000440454</v>
      </c>
    </row>
    <row r="1694" spans="2:3" x14ac:dyDescent="0.75">
      <c r="B1694" s="249">
        <v>1631</v>
      </c>
      <c r="C1694" s="248">
        <v>97.973334686591457</v>
      </c>
    </row>
    <row r="1695" spans="2:3" x14ac:dyDescent="0.75">
      <c r="B1695" s="249">
        <v>1632</v>
      </c>
      <c r="C1695" s="248">
        <v>113.19468003267095</v>
      </c>
    </row>
    <row r="1696" spans="2:3" x14ac:dyDescent="0.75">
      <c r="B1696" s="249">
        <v>1633</v>
      </c>
      <c r="C1696" s="248">
        <v>133.26304070870509</v>
      </c>
    </row>
    <row r="1697" spans="2:3" x14ac:dyDescent="0.75">
      <c r="B1697" s="249">
        <v>1634</v>
      </c>
      <c r="C1697" s="248">
        <v>83.479279188987562</v>
      </c>
    </row>
    <row r="1698" spans="2:3" x14ac:dyDescent="0.75">
      <c r="B1698" s="249">
        <v>1635</v>
      </c>
      <c r="C1698" s="248">
        <v>135.5700694020795</v>
      </c>
    </row>
    <row r="1699" spans="2:3" x14ac:dyDescent="0.75">
      <c r="B1699" s="249">
        <v>1636</v>
      </c>
      <c r="C1699" s="248">
        <v>129.22074982513158</v>
      </c>
    </row>
    <row r="1700" spans="2:3" x14ac:dyDescent="0.75">
      <c r="B1700" s="249">
        <v>1637</v>
      </c>
      <c r="C1700" s="248">
        <v>121.59322716067955</v>
      </c>
    </row>
    <row r="1701" spans="2:3" x14ac:dyDescent="0.75">
      <c r="B1701" s="249">
        <v>1638</v>
      </c>
      <c r="C1701" s="248">
        <v>137.84995323010472</v>
      </c>
    </row>
    <row r="1702" spans="2:3" x14ac:dyDescent="0.75">
      <c r="B1702" s="249">
        <v>1639</v>
      </c>
      <c r="C1702" s="248">
        <v>118.20199300474415</v>
      </c>
    </row>
    <row r="1703" spans="2:3" x14ac:dyDescent="0.75">
      <c r="B1703" s="249">
        <v>1640</v>
      </c>
      <c r="C1703" s="248">
        <v>100.51487349688043</v>
      </c>
    </row>
    <row r="1704" spans="2:3" x14ac:dyDescent="0.75">
      <c r="B1704" s="249">
        <v>1641</v>
      </c>
      <c r="C1704" s="248">
        <v>98.163270254465687</v>
      </c>
    </row>
    <row r="1705" spans="2:3" x14ac:dyDescent="0.75">
      <c r="B1705" s="249">
        <v>1642</v>
      </c>
      <c r="C1705" s="248">
        <v>124.92968387645814</v>
      </c>
    </row>
    <row r="1706" spans="2:3" x14ac:dyDescent="0.75">
      <c r="B1706" s="249">
        <v>1643</v>
      </c>
      <c r="C1706" s="248">
        <v>87.263268959308846</v>
      </c>
    </row>
    <row r="1707" spans="2:3" x14ac:dyDescent="0.75">
      <c r="B1707" s="249">
        <v>1644</v>
      </c>
      <c r="C1707" s="248">
        <v>138.70602242499129</v>
      </c>
    </row>
    <row r="1708" spans="2:3" x14ac:dyDescent="0.75">
      <c r="B1708" s="249">
        <v>1645</v>
      </c>
      <c r="C1708" s="248">
        <v>105.28416455507852</v>
      </c>
    </row>
    <row r="1709" spans="2:3" x14ac:dyDescent="0.75">
      <c r="B1709" s="249">
        <v>1646</v>
      </c>
      <c r="C1709" s="248">
        <v>135.18956612189791</v>
      </c>
    </row>
    <row r="1710" spans="2:3" x14ac:dyDescent="0.75">
      <c r="B1710" s="249">
        <v>1647</v>
      </c>
      <c r="C1710" s="248">
        <v>92.251209835539058</v>
      </c>
    </row>
    <row r="1711" spans="2:3" x14ac:dyDescent="0.75">
      <c r="B1711" s="249">
        <v>1648</v>
      </c>
      <c r="C1711" s="248">
        <v>140.94089004711526</v>
      </c>
    </row>
    <row r="1712" spans="2:3" x14ac:dyDescent="0.75">
      <c r="B1712" s="249">
        <v>1649</v>
      </c>
      <c r="C1712" s="248">
        <v>143.01969804850111</v>
      </c>
    </row>
    <row r="1713" spans="2:3" x14ac:dyDescent="0.75">
      <c r="B1713" s="249">
        <v>1650</v>
      </c>
      <c r="C1713" s="248">
        <v>130.2568160491156</v>
      </c>
    </row>
    <row r="1714" spans="2:3" x14ac:dyDescent="0.75">
      <c r="B1714" s="249">
        <v>1651</v>
      </c>
      <c r="C1714" s="248">
        <v>111.13033982856115</v>
      </c>
    </row>
    <row r="1715" spans="2:3" x14ac:dyDescent="0.75">
      <c r="B1715" s="249">
        <v>1652</v>
      </c>
      <c r="C1715" s="248">
        <v>119.70662717718241</v>
      </c>
    </row>
    <row r="1716" spans="2:3" x14ac:dyDescent="0.75">
      <c r="B1716" s="249">
        <v>1653</v>
      </c>
      <c r="C1716" s="248">
        <v>105.47155423694909</v>
      </c>
    </row>
    <row r="1717" spans="2:3" x14ac:dyDescent="0.75">
      <c r="B1717" s="249">
        <v>1654</v>
      </c>
      <c r="C1717" s="248">
        <v>92.718252793284719</v>
      </c>
    </row>
    <row r="1718" spans="2:3" x14ac:dyDescent="0.75">
      <c r="B1718" s="249">
        <v>1655</v>
      </c>
      <c r="C1718" s="248">
        <v>114.16923958855712</v>
      </c>
    </row>
    <row r="1719" spans="2:3" x14ac:dyDescent="0.75">
      <c r="B1719" s="249">
        <v>1656</v>
      </c>
      <c r="C1719" s="248">
        <v>101.2996465691061</v>
      </c>
    </row>
    <row r="1720" spans="2:3" x14ac:dyDescent="0.75">
      <c r="B1720" s="249">
        <v>1657</v>
      </c>
      <c r="C1720" s="248">
        <v>97.993238979816653</v>
      </c>
    </row>
    <row r="1721" spans="2:3" x14ac:dyDescent="0.75">
      <c r="B1721" s="249">
        <v>1658</v>
      </c>
      <c r="C1721" s="248">
        <v>100.09322631399461</v>
      </c>
    </row>
    <row r="1722" spans="2:3" x14ac:dyDescent="0.75">
      <c r="B1722" s="249">
        <v>1659</v>
      </c>
      <c r="C1722" s="248">
        <v>122.04124529035722</v>
      </c>
    </row>
    <row r="1723" spans="2:3" x14ac:dyDescent="0.75">
      <c r="B1723" s="249">
        <v>1660</v>
      </c>
      <c r="C1723" s="248">
        <v>107.25219920021151</v>
      </c>
    </row>
    <row r="1724" spans="2:3" x14ac:dyDescent="0.75">
      <c r="B1724" s="249">
        <v>1661</v>
      </c>
      <c r="C1724" s="248">
        <v>66.516958780392969</v>
      </c>
    </row>
    <row r="1725" spans="2:3" x14ac:dyDescent="0.75">
      <c r="B1725" s="249">
        <v>1662</v>
      </c>
      <c r="C1725" s="248">
        <v>118.25212135754937</v>
      </c>
    </row>
    <row r="1726" spans="2:3" x14ac:dyDescent="0.75">
      <c r="B1726" s="249">
        <v>1663</v>
      </c>
      <c r="C1726" s="248">
        <v>156.37931299216683</v>
      </c>
    </row>
    <row r="1727" spans="2:3" x14ac:dyDescent="0.75">
      <c r="B1727" s="249">
        <v>1664</v>
      </c>
      <c r="C1727" s="248">
        <v>137.26055027906975</v>
      </c>
    </row>
    <row r="1728" spans="2:3" x14ac:dyDescent="0.75">
      <c r="B1728" s="249">
        <v>1665</v>
      </c>
      <c r="C1728" s="248">
        <v>131.75146208148084</v>
      </c>
    </row>
    <row r="1729" spans="2:3" x14ac:dyDescent="0.75">
      <c r="B1729" s="249">
        <v>1666</v>
      </c>
      <c r="C1729" s="248">
        <v>150.74644622306562</v>
      </c>
    </row>
    <row r="1730" spans="2:3" x14ac:dyDescent="0.75">
      <c r="B1730" s="249">
        <v>1667</v>
      </c>
      <c r="C1730" s="248">
        <v>87.868425857978082</v>
      </c>
    </row>
    <row r="1731" spans="2:3" x14ac:dyDescent="0.75">
      <c r="B1731" s="249">
        <v>1668</v>
      </c>
      <c r="C1731" s="248">
        <v>111.65139524781071</v>
      </c>
    </row>
    <row r="1732" spans="2:3" x14ac:dyDescent="0.75">
      <c r="B1732" s="249">
        <v>1669</v>
      </c>
      <c r="C1732" s="248">
        <v>147.91297389107621</v>
      </c>
    </row>
    <row r="1733" spans="2:3" x14ac:dyDescent="0.75">
      <c r="B1733" s="249">
        <v>1670</v>
      </c>
      <c r="C1733" s="248">
        <v>106.06066860289681</v>
      </c>
    </row>
    <row r="1734" spans="2:3" x14ac:dyDescent="0.75">
      <c r="B1734" s="249">
        <v>1671</v>
      </c>
      <c r="C1734" s="248">
        <v>128.64322349307582</v>
      </c>
    </row>
    <row r="1735" spans="2:3" x14ac:dyDescent="0.75">
      <c r="B1735" s="249">
        <v>1672</v>
      </c>
      <c r="C1735" s="248">
        <v>129.38416768995512</v>
      </c>
    </row>
    <row r="1736" spans="2:3" x14ac:dyDescent="0.75">
      <c r="B1736" s="249">
        <v>1673</v>
      </c>
      <c r="C1736" s="248">
        <v>134.98296456211853</v>
      </c>
    </row>
    <row r="1737" spans="2:3" x14ac:dyDescent="0.75">
      <c r="B1737" s="249">
        <v>1674</v>
      </c>
      <c r="C1737" s="248">
        <v>138.17122962942429</v>
      </c>
    </row>
    <row r="1738" spans="2:3" x14ac:dyDescent="0.75">
      <c r="B1738" s="249">
        <v>1675</v>
      </c>
      <c r="C1738" s="248">
        <v>86.254966952733255</v>
      </c>
    </row>
    <row r="1739" spans="2:3" x14ac:dyDescent="0.75">
      <c r="B1739" s="249">
        <v>1676</v>
      </c>
      <c r="C1739" s="248">
        <v>129.3537992545206</v>
      </c>
    </row>
    <row r="1740" spans="2:3" x14ac:dyDescent="0.75">
      <c r="B1740" s="249">
        <v>1677</v>
      </c>
      <c r="C1740" s="248">
        <v>160.00008950043241</v>
      </c>
    </row>
    <row r="1741" spans="2:3" x14ac:dyDescent="0.75">
      <c r="B1741" s="249">
        <v>1678</v>
      </c>
      <c r="C1741" s="248">
        <v>105.84502398850385</v>
      </c>
    </row>
    <row r="1742" spans="2:3" x14ac:dyDescent="0.75">
      <c r="B1742" s="249">
        <v>1679</v>
      </c>
      <c r="C1742" s="248">
        <v>118.97275818040089</v>
      </c>
    </row>
    <row r="1743" spans="2:3" x14ac:dyDescent="0.75">
      <c r="B1743" s="249">
        <v>1680</v>
      </c>
      <c r="C1743" s="248">
        <v>141.48943964841283</v>
      </c>
    </row>
    <row r="1744" spans="2:3" x14ac:dyDescent="0.75">
      <c r="B1744" s="249">
        <v>1681</v>
      </c>
      <c r="C1744" s="248">
        <v>136.5913037424894</v>
      </c>
    </row>
    <row r="1745" spans="2:3" x14ac:dyDescent="0.75">
      <c r="B1745" s="249">
        <v>1682</v>
      </c>
      <c r="C1745" s="248">
        <v>144.3911204255713</v>
      </c>
    </row>
    <row r="1746" spans="2:3" x14ac:dyDescent="0.75">
      <c r="B1746" s="249">
        <v>1683</v>
      </c>
      <c r="C1746" s="248">
        <v>133.15752863901125</v>
      </c>
    </row>
    <row r="1747" spans="2:3" x14ac:dyDescent="0.75">
      <c r="B1747" s="249">
        <v>1684</v>
      </c>
      <c r="C1747" s="248">
        <v>97.110516470880427</v>
      </c>
    </row>
    <row r="1748" spans="2:3" x14ac:dyDescent="0.75">
      <c r="B1748" s="249">
        <v>1685</v>
      </c>
      <c r="C1748" s="248">
        <v>115.66782289687153</v>
      </c>
    </row>
    <row r="1749" spans="2:3" x14ac:dyDescent="0.75">
      <c r="B1749" s="249">
        <v>1686</v>
      </c>
      <c r="C1749" s="248">
        <v>127.31238930709327</v>
      </c>
    </row>
    <row r="1750" spans="2:3" x14ac:dyDescent="0.75">
      <c r="B1750" s="249">
        <v>1687</v>
      </c>
      <c r="C1750" s="248">
        <v>135.89538930245277</v>
      </c>
    </row>
    <row r="1751" spans="2:3" x14ac:dyDescent="0.75">
      <c r="B1751" s="249">
        <v>1688</v>
      </c>
      <c r="C1751" s="248">
        <v>138.65137951503971</v>
      </c>
    </row>
    <row r="1752" spans="2:3" x14ac:dyDescent="0.75">
      <c r="B1752" s="249">
        <v>1689</v>
      </c>
      <c r="C1752" s="248">
        <v>87.001601256417899</v>
      </c>
    </row>
    <row r="1753" spans="2:3" x14ac:dyDescent="0.75">
      <c r="B1753" s="249">
        <v>1690</v>
      </c>
      <c r="C1753" s="248">
        <v>139.44808190260352</v>
      </c>
    </row>
    <row r="1754" spans="2:3" x14ac:dyDescent="0.75">
      <c r="B1754" s="249">
        <v>1691</v>
      </c>
      <c r="C1754" s="248">
        <v>111.07520886503158</v>
      </c>
    </row>
    <row r="1755" spans="2:3" x14ac:dyDescent="0.75">
      <c r="B1755" s="249">
        <v>1692</v>
      </c>
      <c r="C1755" s="248">
        <v>92.331157081208914</v>
      </c>
    </row>
    <row r="1756" spans="2:3" x14ac:dyDescent="0.75">
      <c r="B1756" s="249">
        <v>1693</v>
      </c>
      <c r="C1756" s="248">
        <v>101.44491887922921</v>
      </c>
    </row>
    <row r="1757" spans="2:3" x14ac:dyDescent="0.75">
      <c r="B1757" s="249">
        <v>1694</v>
      </c>
      <c r="C1757" s="248">
        <v>147.38754004145861</v>
      </c>
    </row>
    <row r="1758" spans="2:3" x14ac:dyDescent="0.75">
      <c r="B1758" s="249">
        <v>1695</v>
      </c>
      <c r="C1758" s="248">
        <v>109.86988433772274</v>
      </c>
    </row>
    <row r="1759" spans="2:3" x14ac:dyDescent="0.75">
      <c r="B1759" s="249">
        <v>1696</v>
      </c>
      <c r="C1759" s="248">
        <v>131.82784254546061</v>
      </c>
    </row>
    <row r="1760" spans="2:3" x14ac:dyDescent="0.75">
      <c r="B1760" s="249">
        <v>1697</v>
      </c>
      <c r="C1760" s="248">
        <v>106.92333389823145</v>
      </c>
    </row>
    <row r="1761" spans="2:3" x14ac:dyDescent="0.75">
      <c r="B1761" s="249">
        <v>1698</v>
      </c>
      <c r="C1761" s="248">
        <v>98.817835005033714</v>
      </c>
    </row>
    <row r="1762" spans="2:3" x14ac:dyDescent="0.75">
      <c r="B1762" s="249">
        <v>1699</v>
      </c>
      <c r="C1762" s="248">
        <v>143.92314958339102</v>
      </c>
    </row>
    <row r="1763" spans="2:3" x14ac:dyDescent="0.75">
      <c r="B1763" s="249">
        <v>1700</v>
      </c>
      <c r="C1763" s="248">
        <v>148.21208866164966</v>
      </c>
    </row>
    <row r="1764" spans="2:3" x14ac:dyDescent="0.75">
      <c r="B1764" s="249">
        <v>1701</v>
      </c>
      <c r="C1764" s="248">
        <v>124.56877345843711</v>
      </c>
    </row>
    <row r="1765" spans="2:3" x14ac:dyDescent="0.75">
      <c r="B1765" s="249">
        <v>1702</v>
      </c>
      <c r="C1765" s="248">
        <v>130.781559373758</v>
      </c>
    </row>
    <row r="1766" spans="2:3" x14ac:dyDescent="0.75">
      <c r="B1766" s="249">
        <v>1703</v>
      </c>
      <c r="C1766" s="248">
        <v>101.19033807720183</v>
      </c>
    </row>
    <row r="1767" spans="2:3" x14ac:dyDescent="0.75">
      <c r="B1767" s="249">
        <v>1704</v>
      </c>
      <c r="C1767" s="248">
        <v>151.26288834175466</v>
      </c>
    </row>
    <row r="1768" spans="2:3" x14ac:dyDescent="0.75">
      <c r="B1768" s="249">
        <v>1705</v>
      </c>
      <c r="C1768" s="248">
        <v>145.9905981293341</v>
      </c>
    </row>
    <row r="1769" spans="2:3" x14ac:dyDescent="0.75">
      <c r="B1769" s="249">
        <v>1706</v>
      </c>
      <c r="C1769" s="248">
        <v>165.16609037186649</v>
      </c>
    </row>
    <row r="1770" spans="2:3" x14ac:dyDescent="0.75">
      <c r="B1770" s="249">
        <v>1707</v>
      </c>
      <c r="C1770" s="248">
        <v>111.54029761655008</v>
      </c>
    </row>
    <row r="1771" spans="2:3" x14ac:dyDescent="0.75">
      <c r="B1771" s="249">
        <v>1708</v>
      </c>
      <c r="C1771" s="248">
        <v>105.62434371984368</v>
      </c>
    </row>
    <row r="1772" spans="2:3" x14ac:dyDescent="0.75">
      <c r="B1772" s="249">
        <v>1709</v>
      </c>
      <c r="C1772" s="248">
        <v>148.69198446958015</v>
      </c>
    </row>
    <row r="1773" spans="2:3" x14ac:dyDescent="0.75">
      <c r="B1773" s="249">
        <v>1710</v>
      </c>
      <c r="C1773" s="248">
        <v>106.73371565960829</v>
      </c>
    </row>
    <row r="1774" spans="2:3" x14ac:dyDescent="0.75">
      <c r="B1774" s="249">
        <v>1711</v>
      </c>
      <c r="C1774" s="248">
        <v>102.02649121271071</v>
      </c>
    </row>
    <row r="1775" spans="2:3" x14ac:dyDescent="0.75">
      <c r="B1775" s="249">
        <v>1712</v>
      </c>
      <c r="C1775" s="248">
        <v>118.65028907877425</v>
      </c>
    </row>
    <row r="1776" spans="2:3" x14ac:dyDescent="0.75">
      <c r="B1776" s="249">
        <v>1713</v>
      </c>
      <c r="C1776" s="248">
        <v>130.34915986936841</v>
      </c>
    </row>
    <row r="1777" spans="2:3" x14ac:dyDescent="0.75">
      <c r="B1777" s="249">
        <v>1714</v>
      </c>
      <c r="C1777" s="248">
        <v>142.2915104450278</v>
      </c>
    </row>
    <row r="1778" spans="2:3" x14ac:dyDescent="0.75">
      <c r="B1778" s="249">
        <v>1715</v>
      </c>
      <c r="C1778" s="248">
        <v>90.616798727625323</v>
      </c>
    </row>
    <row r="1779" spans="2:3" x14ac:dyDescent="0.75">
      <c r="B1779" s="249">
        <v>1716</v>
      </c>
      <c r="C1779" s="248">
        <v>142.84163608845145</v>
      </c>
    </row>
    <row r="1780" spans="2:3" x14ac:dyDescent="0.75">
      <c r="B1780" s="249">
        <v>1717</v>
      </c>
      <c r="C1780" s="248">
        <v>141.91759162300576</v>
      </c>
    </row>
    <row r="1781" spans="2:3" x14ac:dyDescent="0.75">
      <c r="B1781" s="249">
        <v>1718</v>
      </c>
      <c r="C1781" s="248">
        <v>153.83142830334441</v>
      </c>
    </row>
    <row r="1782" spans="2:3" x14ac:dyDescent="0.75">
      <c r="B1782" s="249">
        <v>1719</v>
      </c>
      <c r="C1782" s="248">
        <v>133.86138685644323</v>
      </c>
    </row>
    <row r="1783" spans="2:3" x14ac:dyDescent="0.75">
      <c r="B1783" s="249">
        <v>1720</v>
      </c>
      <c r="C1783" s="248">
        <v>109.9524194375865</v>
      </c>
    </row>
    <row r="1784" spans="2:3" x14ac:dyDescent="0.75">
      <c r="B1784" s="249">
        <v>1721</v>
      </c>
      <c r="C1784" s="248">
        <v>91.607848745838425</v>
      </c>
    </row>
    <row r="1785" spans="2:3" x14ac:dyDescent="0.75">
      <c r="B1785" s="249">
        <v>1722</v>
      </c>
      <c r="C1785" s="248">
        <v>60.854668318787859</v>
      </c>
    </row>
    <row r="1786" spans="2:3" x14ac:dyDescent="0.75">
      <c r="B1786" s="249">
        <v>1723</v>
      </c>
      <c r="C1786" s="248">
        <v>87.583284624807362</v>
      </c>
    </row>
    <row r="1787" spans="2:3" x14ac:dyDescent="0.75">
      <c r="B1787" s="249">
        <v>1724</v>
      </c>
      <c r="C1787" s="248">
        <v>148.33428804468576</v>
      </c>
    </row>
    <row r="1788" spans="2:3" x14ac:dyDescent="0.75">
      <c r="B1788" s="249">
        <v>1725</v>
      </c>
      <c r="C1788" s="248">
        <v>124.72082963234351</v>
      </c>
    </row>
    <row r="1789" spans="2:3" x14ac:dyDescent="0.75">
      <c r="B1789" s="249">
        <v>1726</v>
      </c>
      <c r="C1789" s="248">
        <v>49.986302306146285</v>
      </c>
    </row>
    <row r="1790" spans="2:3" x14ac:dyDescent="0.75">
      <c r="B1790" s="249">
        <v>1727</v>
      </c>
      <c r="C1790" s="248">
        <v>118.67077721401505</v>
      </c>
    </row>
    <row r="1791" spans="2:3" x14ac:dyDescent="0.75">
      <c r="B1791" s="249">
        <v>1728</v>
      </c>
      <c r="C1791" s="248">
        <v>100.65463213158621</v>
      </c>
    </row>
    <row r="1792" spans="2:3" x14ac:dyDescent="0.75">
      <c r="B1792" s="249">
        <v>1729</v>
      </c>
      <c r="C1792" s="248">
        <v>112.72020425685112</v>
      </c>
    </row>
    <row r="1793" spans="2:3" x14ac:dyDescent="0.75">
      <c r="B1793" s="249">
        <v>1730</v>
      </c>
      <c r="C1793" s="248">
        <v>134.94575957972211</v>
      </c>
    </row>
    <row r="1794" spans="2:3" x14ac:dyDescent="0.75">
      <c r="B1794" s="249">
        <v>1731</v>
      </c>
      <c r="C1794" s="248">
        <v>113.81828767635143</v>
      </c>
    </row>
    <row r="1795" spans="2:3" x14ac:dyDescent="0.75">
      <c r="B1795" s="249">
        <v>1732</v>
      </c>
      <c r="C1795" s="248">
        <v>122.70210157437195</v>
      </c>
    </row>
    <row r="1796" spans="2:3" x14ac:dyDescent="0.75">
      <c r="B1796" s="249">
        <v>1733</v>
      </c>
      <c r="C1796" s="248">
        <v>141.43229085510498</v>
      </c>
    </row>
    <row r="1797" spans="2:3" x14ac:dyDescent="0.75">
      <c r="B1797" s="249">
        <v>1734</v>
      </c>
      <c r="C1797" s="248">
        <v>117.17690634091524</v>
      </c>
    </row>
    <row r="1798" spans="2:3" x14ac:dyDescent="0.75">
      <c r="B1798" s="249">
        <v>1735</v>
      </c>
      <c r="C1798" s="248">
        <v>81.081681539142664</v>
      </c>
    </row>
    <row r="1799" spans="2:3" x14ac:dyDescent="0.75">
      <c r="B1799" s="249">
        <v>1736</v>
      </c>
      <c r="C1799" s="248">
        <v>90.438741987927273</v>
      </c>
    </row>
    <row r="1800" spans="2:3" x14ac:dyDescent="0.75">
      <c r="B1800" s="249">
        <v>1737</v>
      </c>
      <c r="C1800" s="248">
        <v>177.16828010180822</v>
      </c>
    </row>
    <row r="1801" spans="2:3" x14ac:dyDescent="0.75">
      <c r="B1801" s="249">
        <v>1738</v>
      </c>
      <c r="C1801" s="248">
        <v>143.74931579173116</v>
      </c>
    </row>
    <row r="1802" spans="2:3" x14ac:dyDescent="0.75">
      <c r="B1802" s="249">
        <v>1739</v>
      </c>
      <c r="C1802" s="248">
        <v>152.5216375551862</v>
      </c>
    </row>
    <row r="1803" spans="2:3" x14ac:dyDescent="0.75">
      <c r="B1803" s="249">
        <v>1740</v>
      </c>
      <c r="C1803" s="248">
        <v>118.51442798134904</v>
      </c>
    </row>
    <row r="1804" spans="2:3" x14ac:dyDescent="0.75">
      <c r="B1804" s="249">
        <v>1741</v>
      </c>
      <c r="C1804" s="248">
        <v>122.11882642623844</v>
      </c>
    </row>
    <row r="1805" spans="2:3" x14ac:dyDescent="0.75">
      <c r="B1805" s="249">
        <v>1742</v>
      </c>
      <c r="C1805" s="248">
        <v>71.470670742335102</v>
      </c>
    </row>
    <row r="1806" spans="2:3" x14ac:dyDescent="0.75">
      <c r="B1806" s="249">
        <v>1743</v>
      </c>
      <c r="C1806" s="248">
        <v>143.6675815356333</v>
      </c>
    </row>
    <row r="1807" spans="2:3" x14ac:dyDescent="0.75">
      <c r="B1807" s="249">
        <v>1744</v>
      </c>
      <c r="C1807" s="248">
        <v>97.639865704102249</v>
      </c>
    </row>
    <row r="1808" spans="2:3" x14ac:dyDescent="0.75">
      <c r="B1808" s="249">
        <v>1745</v>
      </c>
      <c r="C1808" s="248">
        <v>96.877743254042784</v>
      </c>
    </row>
    <row r="1809" spans="2:3" x14ac:dyDescent="0.75">
      <c r="B1809" s="249">
        <v>1746</v>
      </c>
      <c r="C1809" s="248">
        <v>124.4357288754241</v>
      </c>
    </row>
    <row r="1810" spans="2:3" x14ac:dyDescent="0.75">
      <c r="B1810" s="249">
        <v>1747</v>
      </c>
      <c r="C1810" s="248">
        <v>117.24763565305599</v>
      </c>
    </row>
    <row r="1811" spans="2:3" x14ac:dyDescent="0.75">
      <c r="B1811" s="249">
        <v>1748</v>
      </c>
      <c r="C1811" s="248">
        <v>105.60207334068036</v>
      </c>
    </row>
    <row r="1812" spans="2:3" x14ac:dyDescent="0.75">
      <c r="B1812" s="249">
        <v>1749</v>
      </c>
      <c r="C1812" s="248">
        <v>107.30366281966953</v>
      </c>
    </row>
    <row r="1813" spans="2:3" x14ac:dyDescent="0.75">
      <c r="B1813" s="249">
        <v>1750</v>
      </c>
      <c r="C1813" s="248">
        <v>114.33479623268043</v>
      </c>
    </row>
    <row r="1814" spans="2:3" x14ac:dyDescent="0.75">
      <c r="B1814" s="249">
        <v>1751</v>
      </c>
      <c r="C1814" s="248">
        <v>108.41271859440539</v>
      </c>
    </row>
    <row r="1815" spans="2:3" x14ac:dyDescent="0.75">
      <c r="B1815" s="249">
        <v>1752</v>
      </c>
      <c r="C1815" s="248">
        <v>91.87326557167421</v>
      </c>
    </row>
    <row r="1816" spans="2:3" x14ac:dyDescent="0.75">
      <c r="B1816" s="249">
        <v>1753</v>
      </c>
      <c r="C1816" s="248">
        <v>155.15784537408157</v>
      </c>
    </row>
    <row r="1817" spans="2:3" x14ac:dyDescent="0.75">
      <c r="B1817" s="249">
        <v>1754</v>
      </c>
      <c r="C1817" s="248">
        <v>143.76827388873019</v>
      </c>
    </row>
    <row r="1818" spans="2:3" x14ac:dyDescent="0.75">
      <c r="B1818" s="249">
        <v>1755</v>
      </c>
      <c r="C1818" s="248">
        <v>141.07574648266524</v>
      </c>
    </row>
    <row r="1819" spans="2:3" x14ac:dyDescent="0.75">
      <c r="B1819" s="249">
        <v>1756</v>
      </c>
      <c r="C1819" s="248">
        <v>137.09274064987457</v>
      </c>
    </row>
    <row r="1820" spans="2:3" x14ac:dyDescent="0.75">
      <c r="B1820" s="249">
        <v>1757</v>
      </c>
      <c r="C1820" s="248">
        <v>139.71716080840673</v>
      </c>
    </row>
    <row r="1821" spans="2:3" x14ac:dyDescent="0.75">
      <c r="B1821" s="249">
        <v>1758</v>
      </c>
      <c r="C1821" s="248">
        <v>102.11586384549582</v>
      </c>
    </row>
    <row r="1822" spans="2:3" x14ac:dyDescent="0.75">
      <c r="B1822" s="249">
        <v>1759</v>
      </c>
      <c r="C1822" s="248">
        <v>134.79631233263612</v>
      </c>
    </row>
    <row r="1823" spans="2:3" x14ac:dyDescent="0.75">
      <c r="B1823" s="249">
        <v>1760</v>
      </c>
      <c r="C1823" s="248">
        <v>147.68706609094795</v>
      </c>
    </row>
    <row r="1824" spans="2:3" x14ac:dyDescent="0.75">
      <c r="B1824" s="249">
        <v>1761</v>
      </c>
      <c r="C1824" s="248">
        <v>158.90294109638208</v>
      </c>
    </row>
    <row r="1825" spans="2:3" x14ac:dyDescent="0.75">
      <c r="B1825" s="249">
        <v>1762</v>
      </c>
      <c r="C1825" s="248">
        <v>126.91660772844318</v>
      </c>
    </row>
    <row r="1826" spans="2:3" x14ac:dyDescent="0.75">
      <c r="B1826" s="249">
        <v>1763</v>
      </c>
      <c r="C1826" s="248">
        <v>118.46594643006419</v>
      </c>
    </row>
    <row r="1827" spans="2:3" x14ac:dyDescent="0.75">
      <c r="B1827" s="249">
        <v>1764</v>
      </c>
      <c r="C1827" s="248">
        <v>101.52299393644009</v>
      </c>
    </row>
    <row r="1828" spans="2:3" x14ac:dyDescent="0.75">
      <c r="B1828" s="249">
        <v>1765</v>
      </c>
      <c r="C1828" s="248">
        <v>134.4497771849708</v>
      </c>
    </row>
    <row r="1829" spans="2:3" x14ac:dyDescent="0.75">
      <c r="B1829" s="249">
        <v>1766</v>
      </c>
      <c r="C1829" s="248">
        <v>129.20912856448086</v>
      </c>
    </row>
    <row r="1830" spans="2:3" x14ac:dyDescent="0.75">
      <c r="B1830" s="249">
        <v>1767</v>
      </c>
      <c r="C1830" s="248">
        <v>131.52325224419687</v>
      </c>
    </row>
    <row r="1831" spans="2:3" x14ac:dyDescent="0.75">
      <c r="B1831" s="249">
        <v>1768</v>
      </c>
      <c r="C1831" s="248">
        <v>145.03542813341176</v>
      </c>
    </row>
    <row r="1832" spans="2:3" x14ac:dyDescent="0.75">
      <c r="B1832" s="249">
        <v>1769</v>
      </c>
      <c r="C1832" s="248">
        <v>112.97783898617502</v>
      </c>
    </row>
    <row r="1833" spans="2:3" x14ac:dyDescent="0.75">
      <c r="B1833" s="249">
        <v>1770</v>
      </c>
      <c r="C1833" s="248">
        <v>139.14038217685328</v>
      </c>
    </row>
    <row r="1834" spans="2:3" x14ac:dyDescent="0.75">
      <c r="B1834" s="249">
        <v>1771</v>
      </c>
      <c r="C1834" s="248">
        <v>106.83116499215492</v>
      </c>
    </row>
    <row r="1835" spans="2:3" x14ac:dyDescent="0.75">
      <c r="B1835" s="249">
        <v>1772</v>
      </c>
      <c r="C1835" s="248">
        <v>114.41632483124312</v>
      </c>
    </row>
    <row r="1836" spans="2:3" x14ac:dyDescent="0.75">
      <c r="B1836" s="249">
        <v>1773</v>
      </c>
      <c r="C1836" s="248">
        <v>138.35714018542552</v>
      </c>
    </row>
    <row r="1837" spans="2:3" x14ac:dyDescent="0.75">
      <c r="B1837" s="249">
        <v>1774</v>
      </c>
      <c r="C1837" s="248">
        <v>159.11524513389159</v>
      </c>
    </row>
    <row r="1838" spans="2:3" x14ac:dyDescent="0.75">
      <c r="B1838" s="249">
        <v>1775</v>
      </c>
      <c r="C1838" s="248">
        <v>144.77141218866629</v>
      </c>
    </row>
    <row r="1839" spans="2:3" x14ac:dyDescent="0.75">
      <c r="B1839" s="249">
        <v>1776</v>
      </c>
      <c r="C1839" s="248">
        <v>160.93003250943988</v>
      </c>
    </row>
    <row r="1840" spans="2:3" x14ac:dyDescent="0.75">
      <c r="B1840" s="249">
        <v>1777</v>
      </c>
      <c r="C1840" s="248">
        <v>124.88847808822692</v>
      </c>
    </row>
    <row r="1841" spans="2:3" x14ac:dyDescent="0.75">
      <c r="B1841" s="249">
        <v>1778</v>
      </c>
      <c r="C1841" s="248">
        <v>101.18596374175345</v>
      </c>
    </row>
    <row r="1842" spans="2:3" x14ac:dyDescent="0.75">
      <c r="B1842" s="249">
        <v>1779</v>
      </c>
      <c r="C1842" s="248">
        <v>87.282376595151476</v>
      </c>
    </row>
    <row r="1843" spans="2:3" x14ac:dyDescent="0.75">
      <c r="B1843" s="249">
        <v>1780</v>
      </c>
      <c r="C1843" s="248">
        <v>134.89487201452656</v>
      </c>
    </row>
    <row r="1844" spans="2:3" x14ac:dyDescent="0.75">
      <c r="B1844" s="249">
        <v>1781</v>
      </c>
      <c r="C1844" s="248">
        <v>153.46444693456476</v>
      </c>
    </row>
    <row r="1845" spans="2:3" x14ac:dyDescent="0.75">
      <c r="B1845" s="249">
        <v>1782</v>
      </c>
      <c r="C1845" s="248">
        <v>132.59599090936007</v>
      </c>
    </row>
    <row r="1846" spans="2:3" x14ac:dyDescent="0.75">
      <c r="B1846" s="249">
        <v>1783</v>
      </c>
      <c r="C1846" s="248">
        <v>109.41360702997173</v>
      </c>
    </row>
    <row r="1847" spans="2:3" x14ac:dyDescent="0.75">
      <c r="B1847" s="249">
        <v>1784</v>
      </c>
      <c r="C1847" s="248">
        <v>176.41913140929753</v>
      </c>
    </row>
    <row r="1848" spans="2:3" x14ac:dyDescent="0.75">
      <c r="B1848" s="249">
        <v>1785</v>
      </c>
      <c r="C1848" s="248">
        <v>132.94788408090062</v>
      </c>
    </row>
    <row r="1849" spans="2:3" x14ac:dyDescent="0.75">
      <c r="B1849" s="249">
        <v>1786</v>
      </c>
      <c r="C1849" s="248">
        <v>107.74798807038184</v>
      </c>
    </row>
    <row r="1850" spans="2:3" x14ac:dyDescent="0.75">
      <c r="B1850" s="249">
        <v>1787</v>
      </c>
      <c r="C1850" s="248">
        <v>127.07247740048788</v>
      </c>
    </row>
    <row r="1851" spans="2:3" x14ac:dyDescent="0.75">
      <c r="B1851" s="249">
        <v>1788</v>
      </c>
      <c r="C1851" s="248">
        <v>120.54526108245373</v>
      </c>
    </row>
    <row r="1852" spans="2:3" x14ac:dyDescent="0.75">
      <c r="B1852" s="249">
        <v>1789</v>
      </c>
      <c r="C1852" s="248">
        <v>142.93714287312224</v>
      </c>
    </row>
    <row r="1853" spans="2:3" x14ac:dyDescent="0.75">
      <c r="B1853" s="249">
        <v>1790</v>
      </c>
      <c r="C1853" s="248">
        <v>116.29345611982352</v>
      </c>
    </row>
    <row r="1854" spans="2:3" x14ac:dyDescent="0.75">
      <c r="B1854" s="249">
        <v>1791</v>
      </c>
      <c r="C1854" s="248">
        <v>128.62115233611289</v>
      </c>
    </row>
    <row r="1855" spans="2:3" x14ac:dyDescent="0.75">
      <c r="B1855" s="249">
        <v>1792</v>
      </c>
      <c r="C1855" s="248">
        <v>102.26835108033816</v>
      </c>
    </row>
    <row r="1856" spans="2:3" x14ac:dyDescent="0.75">
      <c r="B1856" s="249">
        <v>1793</v>
      </c>
      <c r="C1856" s="248">
        <v>49.667230298302115</v>
      </c>
    </row>
    <row r="1857" spans="2:3" x14ac:dyDescent="0.75">
      <c r="B1857" s="249">
        <v>1794</v>
      </c>
      <c r="C1857" s="248">
        <v>100.66264124087891</v>
      </c>
    </row>
    <row r="1858" spans="2:3" x14ac:dyDescent="0.75">
      <c r="B1858" s="249">
        <v>1795</v>
      </c>
      <c r="C1858" s="248">
        <v>127.15170814974003</v>
      </c>
    </row>
    <row r="1859" spans="2:3" x14ac:dyDescent="0.75">
      <c r="B1859" s="249">
        <v>1796</v>
      </c>
      <c r="C1859" s="248">
        <v>142.60797466644948</v>
      </c>
    </row>
    <row r="1860" spans="2:3" x14ac:dyDescent="0.75">
      <c r="B1860" s="249">
        <v>1797</v>
      </c>
      <c r="C1860" s="248">
        <v>105.0215889707611</v>
      </c>
    </row>
    <row r="1861" spans="2:3" x14ac:dyDescent="0.75">
      <c r="B1861" s="249">
        <v>1798</v>
      </c>
      <c r="C1861" s="248">
        <v>159.54679074789212</v>
      </c>
    </row>
    <row r="1862" spans="2:3" x14ac:dyDescent="0.75">
      <c r="B1862" s="249">
        <v>1799</v>
      </c>
      <c r="C1862" s="248">
        <v>121.67862996957041</v>
      </c>
    </row>
    <row r="1863" spans="2:3" x14ac:dyDescent="0.75">
      <c r="B1863" s="249">
        <v>1800</v>
      </c>
      <c r="C1863" s="248">
        <v>134.19037369746877</v>
      </c>
    </row>
    <row r="1864" spans="2:3" x14ac:dyDescent="0.75">
      <c r="B1864" s="249">
        <v>1801</v>
      </c>
      <c r="C1864" s="248">
        <v>130.00127963632391</v>
      </c>
    </row>
    <row r="1865" spans="2:3" x14ac:dyDescent="0.75">
      <c r="B1865" s="249">
        <v>1802</v>
      </c>
      <c r="C1865" s="248">
        <v>103.4750156199467</v>
      </c>
    </row>
    <row r="1866" spans="2:3" x14ac:dyDescent="0.75">
      <c r="B1866" s="249">
        <v>1803</v>
      </c>
      <c r="C1866" s="248">
        <v>125.53097558244292</v>
      </c>
    </row>
    <row r="1867" spans="2:3" x14ac:dyDescent="0.75">
      <c r="B1867" s="249">
        <v>1804</v>
      </c>
      <c r="C1867" s="248">
        <v>127.88942456833382</v>
      </c>
    </row>
    <row r="1868" spans="2:3" x14ac:dyDescent="0.75">
      <c r="B1868" s="249">
        <v>1805</v>
      </c>
      <c r="C1868" s="248">
        <v>121.74385209617951</v>
      </c>
    </row>
    <row r="1869" spans="2:3" x14ac:dyDescent="0.75">
      <c r="B1869" s="249">
        <v>1806</v>
      </c>
      <c r="C1869" s="248">
        <v>171.29455435367311</v>
      </c>
    </row>
    <row r="1870" spans="2:3" x14ac:dyDescent="0.75">
      <c r="B1870" s="249">
        <v>1807</v>
      </c>
      <c r="C1870" s="248">
        <v>90.711196179737357</v>
      </c>
    </row>
    <row r="1871" spans="2:3" x14ac:dyDescent="0.75">
      <c r="B1871" s="249">
        <v>1808</v>
      </c>
      <c r="C1871" s="248">
        <v>57.18028985031841</v>
      </c>
    </row>
    <row r="1872" spans="2:3" x14ac:dyDescent="0.75">
      <c r="B1872" s="249">
        <v>1809</v>
      </c>
      <c r="C1872" s="248">
        <v>128.34731331640384</v>
      </c>
    </row>
    <row r="1873" spans="2:3" x14ac:dyDescent="0.75">
      <c r="B1873" s="249">
        <v>1810</v>
      </c>
      <c r="C1873" s="248">
        <v>94.029399383701318</v>
      </c>
    </row>
    <row r="1874" spans="2:3" x14ac:dyDescent="0.75">
      <c r="B1874" s="249">
        <v>1811</v>
      </c>
      <c r="C1874" s="248">
        <v>117.78900928330054</v>
      </c>
    </row>
    <row r="1875" spans="2:3" x14ac:dyDescent="0.75">
      <c r="B1875" s="249">
        <v>1812</v>
      </c>
      <c r="C1875" s="248">
        <v>103.39332005569175</v>
      </c>
    </row>
    <row r="1876" spans="2:3" x14ac:dyDescent="0.75">
      <c r="B1876" s="249">
        <v>1813</v>
      </c>
      <c r="C1876" s="248">
        <v>109.25077277188673</v>
      </c>
    </row>
    <row r="1877" spans="2:3" x14ac:dyDescent="0.75">
      <c r="B1877" s="249">
        <v>1814</v>
      </c>
      <c r="C1877" s="248">
        <v>139.20778110177224</v>
      </c>
    </row>
    <row r="1878" spans="2:3" x14ac:dyDescent="0.75">
      <c r="B1878" s="249">
        <v>1815</v>
      </c>
      <c r="C1878" s="248">
        <v>109.64276541815981</v>
      </c>
    </row>
    <row r="1879" spans="2:3" x14ac:dyDescent="0.75">
      <c r="B1879" s="249">
        <v>1816</v>
      </c>
      <c r="C1879" s="248">
        <v>116.8334939512838</v>
      </c>
    </row>
    <row r="1880" spans="2:3" x14ac:dyDescent="0.75">
      <c r="B1880" s="249">
        <v>1817</v>
      </c>
      <c r="C1880" s="248">
        <v>125.60772511406094</v>
      </c>
    </row>
    <row r="1881" spans="2:3" x14ac:dyDescent="0.75">
      <c r="B1881" s="249">
        <v>1818</v>
      </c>
      <c r="C1881" s="248">
        <v>84.608872565213801</v>
      </c>
    </row>
    <row r="1882" spans="2:3" x14ac:dyDescent="0.75">
      <c r="B1882" s="249">
        <v>1819</v>
      </c>
      <c r="C1882" s="248">
        <v>155.72847332900636</v>
      </c>
    </row>
    <row r="1883" spans="2:3" x14ac:dyDescent="0.75">
      <c r="B1883" s="249">
        <v>1820</v>
      </c>
      <c r="C1883" s="248">
        <v>128.13412256444823</v>
      </c>
    </row>
    <row r="1884" spans="2:3" x14ac:dyDescent="0.75">
      <c r="B1884" s="249">
        <v>1821</v>
      </c>
      <c r="C1884" s="248">
        <v>122.94077895147775</v>
      </c>
    </row>
    <row r="1885" spans="2:3" x14ac:dyDescent="0.75">
      <c r="B1885" s="249">
        <v>1822</v>
      </c>
      <c r="C1885" s="248">
        <v>93.562299951844295</v>
      </c>
    </row>
    <row r="1886" spans="2:3" x14ac:dyDescent="0.75">
      <c r="B1886" s="249">
        <v>1823</v>
      </c>
      <c r="C1886" s="248">
        <v>154.81213611709333</v>
      </c>
    </row>
    <row r="1887" spans="2:3" x14ac:dyDescent="0.75">
      <c r="B1887" s="249">
        <v>1824</v>
      </c>
      <c r="C1887" s="248">
        <v>111.01995148801308</v>
      </c>
    </row>
    <row r="1888" spans="2:3" x14ac:dyDescent="0.75">
      <c r="B1888" s="249">
        <v>1825</v>
      </c>
      <c r="C1888" s="248">
        <v>120.43571690160289</v>
      </c>
    </row>
    <row r="1889" spans="2:3" x14ac:dyDescent="0.75">
      <c r="B1889" s="249">
        <v>1826</v>
      </c>
      <c r="C1889" s="248">
        <v>122.27076789135876</v>
      </c>
    </row>
    <row r="1890" spans="2:3" x14ac:dyDescent="0.75">
      <c r="B1890" s="249">
        <v>1827</v>
      </c>
      <c r="C1890" s="248">
        <v>147.02499802698429</v>
      </c>
    </row>
    <row r="1891" spans="2:3" x14ac:dyDescent="0.75">
      <c r="B1891" s="249">
        <v>1828</v>
      </c>
      <c r="C1891" s="248">
        <v>71.93426558337724</v>
      </c>
    </row>
    <row r="1892" spans="2:3" x14ac:dyDescent="0.75">
      <c r="B1892" s="249">
        <v>1829</v>
      </c>
      <c r="C1892" s="248">
        <v>109.8697422471915</v>
      </c>
    </row>
    <row r="1893" spans="2:3" x14ac:dyDescent="0.75">
      <c r="B1893" s="249">
        <v>1830</v>
      </c>
      <c r="C1893" s="248">
        <v>173.59981720354929</v>
      </c>
    </row>
    <row r="1894" spans="2:3" x14ac:dyDescent="0.75">
      <c r="B1894" s="249">
        <v>1831</v>
      </c>
      <c r="C1894" s="248">
        <v>92.932124758294918</v>
      </c>
    </row>
    <row r="1895" spans="2:3" x14ac:dyDescent="0.75">
      <c r="B1895" s="249">
        <v>1832</v>
      </c>
      <c r="C1895" s="248">
        <v>152.66655308563628</v>
      </c>
    </row>
    <row r="1896" spans="2:3" x14ac:dyDescent="0.75">
      <c r="B1896" s="249">
        <v>1833</v>
      </c>
      <c r="C1896" s="248">
        <v>130.39323272695299</v>
      </c>
    </row>
    <row r="1897" spans="2:3" x14ac:dyDescent="0.75">
      <c r="B1897" s="249">
        <v>1834</v>
      </c>
      <c r="C1897" s="248">
        <v>114.86585180458935</v>
      </c>
    </row>
    <row r="1898" spans="2:3" x14ac:dyDescent="0.75">
      <c r="B1898" s="249">
        <v>1835</v>
      </c>
      <c r="C1898" s="248">
        <v>135.24366963743631</v>
      </c>
    </row>
    <row r="1899" spans="2:3" x14ac:dyDescent="0.75">
      <c r="B1899" s="249">
        <v>1836</v>
      </c>
      <c r="C1899" s="248">
        <v>53.700256000813638</v>
      </c>
    </row>
    <row r="1900" spans="2:3" x14ac:dyDescent="0.75">
      <c r="B1900" s="249">
        <v>1837</v>
      </c>
      <c r="C1900" s="248">
        <v>122.96797248762149</v>
      </c>
    </row>
    <row r="1901" spans="2:3" x14ac:dyDescent="0.75">
      <c r="B1901" s="249">
        <v>1838</v>
      </c>
      <c r="C1901" s="248">
        <v>114.49512318102353</v>
      </c>
    </row>
    <row r="1902" spans="2:3" x14ac:dyDescent="0.75">
      <c r="B1902" s="249">
        <v>1839</v>
      </c>
      <c r="C1902" s="248">
        <v>108.48969772374708</v>
      </c>
    </row>
    <row r="1903" spans="2:3" x14ac:dyDescent="0.75">
      <c r="B1903" s="249">
        <v>1840</v>
      </c>
      <c r="C1903" s="248">
        <v>132.9873317347209</v>
      </c>
    </row>
    <row r="1904" spans="2:3" x14ac:dyDescent="0.75">
      <c r="B1904" s="249">
        <v>1841</v>
      </c>
      <c r="C1904" s="248">
        <v>141.98831527300587</v>
      </c>
    </row>
    <row r="1905" spans="2:3" x14ac:dyDescent="0.75">
      <c r="B1905" s="249">
        <v>1842</v>
      </c>
      <c r="C1905" s="248">
        <v>109.80795264381752</v>
      </c>
    </row>
    <row r="1906" spans="2:3" x14ac:dyDescent="0.75">
      <c r="B1906" s="249">
        <v>1843</v>
      </c>
      <c r="C1906" s="248">
        <v>98.308585070011702</v>
      </c>
    </row>
    <row r="1907" spans="2:3" x14ac:dyDescent="0.75">
      <c r="B1907" s="249">
        <v>1844</v>
      </c>
      <c r="C1907" s="248">
        <v>122.45613377609421</v>
      </c>
    </row>
    <row r="1908" spans="2:3" x14ac:dyDescent="0.75">
      <c r="B1908" s="249">
        <v>1845</v>
      </c>
      <c r="C1908" s="248">
        <v>103.33865100389581</v>
      </c>
    </row>
    <row r="1909" spans="2:3" x14ac:dyDescent="0.75">
      <c r="B1909" s="249">
        <v>1846</v>
      </c>
      <c r="C1909" s="248">
        <v>89.728027901025385</v>
      </c>
    </row>
    <row r="1910" spans="2:3" x14ac:dyDescent="0.75">
      <c r="B1910" s="249">
        <v>1847</v>
      </c>
      <c r="C1910" s="248">
        <v>127.83847301753335</v>
      </c>
    </row>
    <row r="1911" spans="2:3" x14ac:dyDescent="0.75">
      <c r="B1911" s="249">
        <v>1848</v>
      </c>
      <c r="C1911" s="248">
        <v>118.26034866028166</v>
      </c>
    </row>
    <row r="1912" spans="2:3" x14ac:dyDescent="0.75">
      <c r="B1912" s="249">
        <v>1849</v>
      </c>
      <c r="C1912" s="248">
        <v>127.3983949855826</v>
      </c>
    </row>
    <row r="1913" spans="2:3" x14ac:dyDescent="0.75">
      <c r="B1913" s="249">
        <v>1850</v>
      </c>
      <c r="C1913" s="248">
        <v>134.26838815003907</v>
      </c>
    </row>
    <row r="1914" spans="2:3" x14ac:dyDescent="0.75">
      <c r="B1914" s="249">
        <v>1851</v>
      </c>
      <c r="C1914" s="248">
        <v>94.539993706992817</v>
      </c>
    </row>
    <row r="1915" spans="2:3" x14ac:dyDescent="0.75">
      <c r="B1915" s="249">
        <v>1852</v>
      </c>
      <c r="C1915" s="248">
        <v>89.574453382074381</v>
      </c>
    </row>
    <row r="1916" spans="2:3" x14ac:dyDescent="0.75">
      <c r="B1916" s="249">
        <v>1853</v>
      </c>
      <c r="C1916" s="248">
        <v>135.31424813637773</v>
      </c>
    </row>
    <row r="1917" spans="2:3" x14ac:dyDescent="0.75">
      <c r="B1917" s="249">
        <v>1854</v>
      </c>
      <c r="C1917" s="248">
        <v>117.9086505754954</v>
      </c>
    </row>
    <row r="1918" spans="2:3" x14ac:dyDescent="0.75">
      <c r="B1918" s="249">
        <v>1855</v>
      </c>
      <c r="C1918" s="248">
        <v>114.60821321232226</v>
      </c>
    </row>
    <row r="1919" spans="2:3" x14ac:dyDescent="0.75">
      <c r="B1919" s="249">
        <v>1856</v>
      </c>
      <c r="C1919" s="248">
        <v>145.8462794207361</v>
      </c>
    </row>
    <row r="1920" spans="2:3" x14ac:dyDescent="0.75">
      <c r="B1920" s="249">
        <v>1857</v>
      </c>
      <c r="C1920" s="248">
        <v>131.69524769930297</v>
      </c>
    </row>
    <row r="1921" spans="2:3" x14ac:dyDescent="0.75">
      <c r="B1921" s="249">
        <v>1858</v>
      </c>
      <c r="C1921" s="248">
        <v>106.79660057783938</v>
      </c>
    </row>
    <row r="1922" spans="2:3" x14ac:dyDescent="0.75">
      <c r="B1922" s="249">
        <v>1859</v>
      </c>
      <c r="C1922" s="248">
        <v>121.99639277550928</v>
      </c>
    </row>
    <row r="1923" spans="2:3" x14ac:dyDescent="0.75">
      <c r="B1923" s="249">
        <v>1860</v>
      </c>
      <c r="C1923" s="248">
        <v>132.71388766093926</v>
      </c>
    </row>
    <row r="1924" spans="2:3" x14ac:dyDescent="0.75">
      <c r="B1924" s="249">
        <v>1861</v>
      </c>
      <c r="C1924" s="248">
        <v>145.64749583118683</v>
      </c>
    </row>
    <row r="1925" spans="2:3" x14ac:dyDescent="0.75">
      <c r="B1925" s="249">
        <v>1862</v>
      </c>
      <c r="C1925" s="248">
        <v>146.55225975727507</v>
      </c>
    </row>
    <row r="1926" spans="2:3" x14ac:dyDescent="0.75">
      <c r="B1926" s="249">
        <v>1863</v>
      </c>
      <c r="C1926" s="248">
        <v>177.62125988031801</v>
      </c>
    </row>
    <row r="1927" spans="2:3" x14ac:dyDescent="0.75">
      <c r="B1927" s="249">
        <v>1864</v>
      </c>
      <c r="C1927" s="248">
        <v>126.37080180575941</v>
      </c>
    </row>
    <row r="1928" spans="2:3" x14ac:dyDescent="0.75">
      <c r="B1928" s="249">
        <v>1865</v>
      </c>
      <c r="C1928" s="248">
        <v>69.612459814724943</v>
      </c>
    </row>
    <row r="1929" spans="2:3" x14ac:dyDescent="0.75">
      <c r="B1929" s="249">
        <v>1866</v>
      </c>
      <c r="C1929" s="248">
        <v>118.58368610391769</v>
      </c>
    </row>
    <row r="1930" spans="2:3" x14ac:dyDescent="0.75">
      <c r="B1930" s="249">
        <v>1867</v>
      </c>
      <c r="C1930" s="248">
        <v>152.40475801240186</v>
      </c>
    </row>
    <row r="1931" spans="2:3" x14ac:dyDescent="0.75">
      <c r="B1931" s="249">
        <v>1868</v>
      </c>
      <c r="C1931" s="248">
        <v>125.235869997557</v>
      </c>
    </row>
    <row r="1932" spans="2:3" x14ac:dyDescent="0.75">
      <c r="B1932" s="249">
        <v>1869</v>
      </c>
      <c r="C1932" s="248">
        <v>124.38842366196778</v>
      </c>
    </row>
    <row r="1933" spans="2:3" x14ac:dyDescent="0.75">
      <c r="B1933" s="249">
        <v>1870</v>
      </c>
      <c r="C1933" s="248">
        <v>147.2768516338557</v>
      </c>
    </row>
    <row r="1934" spans="2:3" x14ac:dyDescent="0.75">
      <c r="B1934" s="249">
        <v>1871</v>
      </c>
      <c r="C1934" s="248">
        <v>141.95884271325508</v>
      </c>
    </row>
    <row r="1935" spans="2:3" x14ac:dyDescent="0.75">
      <c r="B1935" s="249">
        <v>1872</v>
      </c>
      <c r="C1935" s="248">
        <v>78.3699526103143</v>
      </c>
    </row>
    <row r="1936" spans="2:3" x14ac:dyDescent="0.75">
      <c r="B1936" s="249">
        <v>1873</v>
      </c>
      <c r="C1936" s="248">
        <v>97.776730374281357</v>
      </c>
    </row>
    <row r="1937" spans="2:3" x14ac:dyDescent="0.75">
      <c r="B1937" s="249">
        <v>1874</v>
      </c>
      <c r="C1937" s="248">
        <v>116.66509013923783</v>
      </c>
    </row>
    <row r="1938" spans="2:3" x14ac:dyDescent="0.75">
      <c r="B1938" s="249">
        <v>1875</v>
      </c>
      <c r="C1938" s="248">
        <v>140.37348893865416</v>
      </c>
    </row>
    <row r="1939" spans="2:3" x14ac:dyDescent="0.75">
      <c r="B1939" s="249">
        <v>1876</v>
      </c>
      <c r="C1939" s="248">
        <v>112.10133657865977</v>
      </c>
    </row>
    <row r="1940" spans="2:3" x14ac:dyDescent="0.75">
      <c r="B1940" s="249">
        <v>1877</v>
      </c>
      <c r="C1940" s="248">
        <v>87.828366639879903</v>
      </c>
    </row>
    <row r="1941" spans="2:3" x14ac:dyDescent="0.75">
      <c r="B1941" s="249">
        <v>1878</v>
      </c>
      <c r="C1941" s="248">
        <v>103.91407469107014</v>
      </c>
    </row>
    <row r="1942" spans="2:3" x14ac:dyDescent="0.75">
      <c r="B1942" s="249">
        <v>1879</v>
      </c>
      <c r="C1942" s="248">
        <v>172.78775888364703</v>
      </c>
    </row>
    <row r="1943" spans="2:3" x14ac:dyDescent="0.75">
      <c r="B1943" s="249">
        <v>1880</v>
      </c>
      <c r="C1943" s="248">
        <v>154.69881101801417</v>
      </c>
    </row>
    <row r="1944" spans="2:3" x14ac:dyDescent="0.75">
      <c r="B1944" s="249">
        <v>1881</v>
      </c>
      <c r="C1944" s="248">
        <v>114.23482574672499</v>
      </c>
    </row>
    <row r="1945" spans="2:3" x14ac:dyDescent="0.75">
      <c r="B1945" s="249">
        <v>1882</v>
      </c>
      <c r="C1945" s="248">
        <v>136.62793530943065</v>
      </c>
    </row>
    <row r="1946" spans="2:3" x14ac:dyDescent="0.75">
      <c r="B1946" s="249">
        <v>1883</v>
      </c>
      <c r="C1946" s="248">
        <v>79.946149814797991</v>
      </c>
    </row>
    <row r="1947" spans="2:3" x14ac:dyDescent="0.75">
      <c r="B1947" s="249">
        <v>1884</v>
      </c>
      <c r="C1947" s="248">
        <v>159.4073708016949</v>
      </c>
    </row>
    <row r="1948" spans="2:3" x14ac:dyDescent="0.75">
      <c r="B1948" s="249">
        <v>1885</v>
      </c>
      <c r="C1948" s="248">
        <v>108.59441100132395</v>
      </c>
    </row>
    <row r="1949" spans="2:3" x14ac:dyDescent="0.75">
      <c r="B1949" s="249">
        <v>1886</v>
      </c>
      <c r="C1949" s="248">
        <v>161.75669949814568</v>
      </c>
    </row>
    <row r="1950" spans="2:3" x14ac:dyDescent="0.75">
      <c r="B1950" s="249">
        <v>1887</v>
      </c>
      <c r="C1950" s="248">
        <v>122.83805752128018</v>
      </c>
    </row>
    <row r="1951" spans="2:3" x14ac:dyDescent="0.75">
      <c r="B1951" s="249">
        <v>1888</v>
      </c>
      <c r="C1951" s="248">
        <v>124.05692510460335</v>
      </c>
    </row>
    <row r="1952" spans="2:3" x14ac:dyDescent="0.75">
      <c r="B1952" s="249">
        <v>1889</v>
      </c>
      <c r="C1952" s="248">
        <v>115.11188421950182</v>
      </c>
    </row>
    <row r="1953" spans="2:3" x14ac:dyDescent="0.75">
      <c r="B1953" s="249">
        <v>1890</v>
      </c>
      <c r="C1953" s="248">
        <v>83.00972256064648</v>
      </c>
    </row>
    <row r="1954" spans="2:3" x14ac:dyDescent="0.75">
      <c r="B1954" s="249">
        <v>1891</v>
      </c>
      <c r="C1954" s="248">
        <v>141.08800730058357</v>
      </c>
    </row>
    <row r="1955" spans="2:3" x14ac:dyDescent="0.75">
      <c r="B1955" s="249">
        <v>1892</v>
      </c>
      <c r="C1955" s="248">
        <v>151.12462229089033</v>
      </c>
    </row>
    <row r="1956" spans="2:3" x14ac:dyDescent="0.75">
      <c r="B1956" s="249">
        <v>1893</v>
      </c>
      <c r="C1956" s="248">
        <v>109.19576092947281</v>
      </c>
    </row>
    <row r="1957" spans="2:3" x14ac:dyDescent="0.75">
      <c r="B1957" s="249">
        <v>1894</v>
      </c>
      <c r="C1957" s="248">
        <v>118.34121274931483</v>
      </c>
    </row>
    <row r="1958" spans="2:3" x14ac:dyDescent="0.75">
      <c r="B1958" s="249">
        <v>1895</v>
      </c>
      <c r="C1958" s="248">
        <v>161.53017550287962</v>
      </c>
    </row>
    <row r="1959" spans="2:3" x14ac:dyDescent="0.75">
      <c r="B1959" s="249">
        <v>1896</v>
      </c>
      <c r="C1959" s="248">
        <v>98.469620338446902</v>
      </c>
    </row>
    <row r="1960" spans="2:3" x14ac:dyDescent="0.75">
      <c r="B1960" s="249">
        <v>1897</v>
      </c>
      <c r="C1960" s="248">
        <v>108.37167511549534</v>
      </c>
    </row>
    <row r="1961" spans="2:3" x14ac:dyDescent="0.75">
      <c r="B1961" s="249">
        <v>1898</v>
      </c>
      <c r="C1961" s="248">
        <v>153.55893143725928</v>
      </c>
    </row>
    <row r="1962" spans="2:3" x14ac:dyDescent="0.75">
      <c r="B1962" s="249">
        <v>1899</v>
      </c>
      <c r="C1962" s="248">
        <v>121.26070443770476</v>
      </c>
    </row>
    <row r="1963" spans="2:3" x14ac:dyDescent="0.75">
      <c r="B1963" s="249">
        <v>1900</v>
      </c>
      <c r="C1963" s="248">
        <v>113.90164036016633</v>
      </c>
    </row>
    <row r="1964" spans="2:3" x14ac:dyDescent="0.75">
      <c r="B1964" s="249">
        <v>1901</v>
      </c>
      <c r="C1964" s="248">
        <v>120.85959626151568</v>
      </c>
    </row>
    <row r="1965" spans="2:3" x14ac:dyDescent="0.75">
      <c r="B1965" s="249">
        <v>1902</v>
      </c>
      <c r="C1965" s="248">
        <v>146.6815758130241</v>
      </c>
    </row>
    <row r="1966" spans="2:3" x14ac:dyDescent="0.75">
      <c r="B1966" s="249">
        <v>1903</v>
      </c>
      <c r="C1966" s="248">
        <v>86.541691950380994</v>
      </c>
    </row>
    <row r="1967" spans="2:3" x14ac:dyDescent="0.75">
      <c r="B1967" s="249">
        <v>1904</v>
      </c>
      <c r="C1967" s="248">
        <v>120.26124793612767</v>
      </c>
    </row>
    <row r="1968" spans="2:3" x14ac:dyDescent="0.75">
      <c r="B1968" s="249">
        <v>1905</v>
      </c>
      <c r="C1968" s="248">
        <v>115.07287891214753</v>
      </c>
    </row>
    <row r="1969" spans="2:3" x14ac:dyDescent="0.75">
      <c r="B1969" s="249">
        <v>1906</v>
      </c>
      <c r="C1969" s="248">
        <v>144.70081275300578</v>
      </c>
    </row>
    <row r="1970" spans="2:3" x14ac:dyDescent="0.75">
      <c r="B1970" s="249">
        <v>1907</v>
      </c>
      <c r="C1970" s="248">
        <v>127.14288835392448</v>
      </c>
    </row>
    <row r="1971" spans="2:3" x14ac:dyDescent="0.75">
      <c r="B1971" s="249">
        <v>1908</v>
      </c>
      <c r="C1971" s="248">
        <v>117.92124442897544</v>
      </c>
    </row>
    <row r="1972" spans="2:3" x14ac:dyDescent="0.75">
      <c r="B1972" s="249">
        <v>1909</v>
      </c>
      <c r="C1972" s="248">
        <v>143.59822220187684</v>
      </c>
    </row>
    <row r="1973" spans="2:3" x14ac:dyDescent="0.75">
      <c r="B1973" s="249">
        <v>1910</v>
      </c>
      <c r="C1973" s="248">
        <v>92.454639515785246</v>
      </c>
    </row>
    <row r="1974" spans="2:3" x14ac:dyDescent="0.75">
      <c r="B1974" s="249">
        <v>1911</v>
      </c>
      <c r="C1974" s="248">
        <v>127.01082901475112</v>
      </c>
    </row>
    <row r="1975" spans="2:3" x14ac:dyDescent="0.75">
      <c r="B1975" s="249">
        <v>1912</v>
      </c>
      <c r="C1975" s="248">
        <v>132.46482398306711</v>
      </c>
    </row>
    <row r="1976" spans="2:3" x14ac:dyDescent="0.75">
      <c r="B1976" s="249">
        <v>1913</v>
      </c>
      <c r="C1976" s="248">
        <v>140.6844389442544</v>
      </c>
    </row>
    <row r="1977" spans="2:3" x14ac:dyDescent="0.75">
      <c r="B1977" s="249">
        <v>1914</v>
      </c>
      <c r="C1977" s="248">
        <v>95.891395908950912</v>
      </c>
    </row>
    <row r="1978" spans="2:3" x14ac:dyDescent="0.75">
      <c r="B1978" s="249">
        <v>1915</v>
      </c>
      <c r="C1978" s="248">
        <v>107.21256917393345</v>
      </c>
    </row>
    <row r="1979" spans="2:3" x14ac:dyDescent="0.75">
      <c r="B1979" s="249">
        <v>1916</v>
      </c>
      <c r="C1979" s="248">
        <v>85.593225071944715</v>
      </c>
    </row>
    <row r="1980" spans="2:3" x14ac:dyDescent="0.75">
      <c r="B1980" s="249">
        <v>1917</v>
      </c>
      <c r="C1980" s="248">
        <v>163.97356755075998</v>
      </c>
    </row>
    <row r="1981" spans="2:3" x14ac:dyDescent="0.75">
      <c r="B1981" s="249">
        <v>1918</v>
      </c>
      <c r="C1981" s="248">
        <v>96.639587810605661</v>
      </c>
    </row>
    <row r="1982" spans="2:3" x14ac:dyDescent="0.75">
      <c r="B1982" s="249">
        <v>1919</v>
      </c>
      <c r="C1982" s="248">
        <v>97.493970809047141</v>
      </c>
    </row>
    <row r="1983" spans="2:3" x14ac:dyDescent="0.75">
      <c r="B1983" s="249">
        <v>1920</v>
      </c>
      <c r="C1983" s="248">
        <v>142.75205517399979</v>
      </c>
    </row>
    <row r="1984" spans="2:3" x14ac:dyDescent="0.75">
      <c r="B1984" s="249">
        <v>1921</v>
      </c>
      <c r="C1984" s="248">
        <v>140.51622762461108</v>
      </c>
    </row>
    <row r="1985" spans="2:3" x14ac:dyDescent="0.75">
      <c r="B1985" s="249">
        <v>1922</v>
      </c>
      <c r="C1985" s="248">
        <v>121.31798798568948</v>
      </c>
    </row>
    <row r="1986" spans="2:3" x14ac:dyDescent="0.75">
      <c r="B1986" s="249">
        <v>1923</v>
      </c>
      <c r="C1986" s="248">
        <v>114.6457057661152</v>
      </c>
    </row>
    <row r="1987" spans="2:3" x14ac:dyDescent="0.75">
      <c r="B1987" s="249">
        <v>1924</v>
      </c>
      <c r="C1987" s="248">
        <v>126.45682469358209</v>
      </c>
    </row>
    <row r="1988" spans="2:3" x14ac:dyDescent="0.75">
      <c r="B1988" s="249">
        <v>1925</v>
      </c>
      <c r="C1988" s="248">
        <v>140.38482382359663</v>
      </c>
    </row>
    <row r="1989" spans="2:3" x14ac:dyDescent="0.75">
      <c r="B1989" s="249">
        <v>1926</v>
      </c>
      <c r="C1989" s="248">
        <v>111.10759156901781</v>
      </c>
    </row>
    <row r="1990" spans="2:3" x14ac:dyDescent="0.75">
      <c r="B1990" s="249">
        <v>1927</v>
      </c>
      <c r="C1990" s="248">
        <v>101.24530973889907</v>
      </c>
    </row>
    <row r="1991" spans="2:3" x14ac:dyDescent="0.75">
      <c r="B1991" s="249">
        <v>1928</v>
      </c>
      <c r="C1991" s="248">
        <v>132.86075239688401</v>
      </c>
    </row>
    <row r="1992" spans="2:3" x14ac:dyDescent="0.75">
      <c r="B1992" s="249">
        <v>1929</v>
      </c>
      <c r="C1992" s="248">
        <v>110.57217580999759</v>
      </c>
    </row>
    <row r="1993" spans="2:3" x14ac:dyDescent="0.75">
      <c r="B1993" s="249">
        <v>1930</v>
      </c>
      <c r="C1993" s="248">
        <v>116.56431524177292</v>
      </c>
    </row>
    <row r="1994" spans="2:3" x14ac:dyDescent="0.75">
      <c r="B1994" s="249">
        <v>1931</v>
      </c>
      <c r="C1994" s="248">
        <v>92.28173800256414</v>
      </c>
    </row>
    <row r="1995" spans="2:3" x14ac:dyDescent="0.75">
      <c r="B1995" s="249">
        <v>1932</v>
      </c>
      <c r="C1995" s="248">
        <v>91.347625255882207</v>
      </c>
    </row>
    <row r="1996" spans="2:3" x14ac:dyDescent="0.75">
      <c r="B1996" s="249">
        <v>1933</v>
      </c>
      <c r="C1996" s="248">
        <v>150.93277094589476</v>
      </c>
    </row>
    <row r="1997" spans="2:3" x14ac:dyDescent="0.75">
      <c r="B1997" s="249">
        <v>1934</v>
      </c>
      <c r="C1997" s="248">
        <v>133.75653597904537</v>
      </c>
    </row>
    <row r="1998" spans="2:3" x14ac:dyDescent="0.75">
      <c r="B1998" s="249">
        <v>1935</v>
      </c>
      <c r="C1998" s="248">
        <v>87.908121584457689</v>
      </c>
    </row>
    <row r="1999" spans="2:3" x14ac:dyDescent="0.75">
      <c r="B1999" s="249">
        <v>1936</v>
      </c>
      <c r="C1999" s="248">
        <v>116.62300002023862</v>
      </c>
    </row>
    <row r="2000" spans="2:3" x14ac:dyDescent="0.75">
      <c r="B2000" s="249">
        <v>1937</v>
      </c>
      <c r="C2000" s="248">
        <v>101.23441445023298</v>
      </c>
    </row>
    <row r="2001" spans="2:3" x14ac:dyDescent="0.75">
      <c r="B2001" s="249">
        <v>1938</v>
      </c>
      <c r="C2001" s="248">
        <v>149.08850368180356</v>
      </c>
    </row>
    <row r="2002" spans="2:3" x14ac:dyDescent="0.75">
      <c r="B2002" s="249">
        <v>1939</v>
      </c>
      <c r="C2002" s="248">
        <v>111.94376936150631</v>
      </c>
    </row>
    <row r="2003" spans="2:3" x14ac:dyDescent="0.75">
      <c r="B2003" s="249">
        <v>1940</v>
      </c>
      <c r="C2003" s="248">
        <v>141.74784104919269</v>
      </c>
    </row>
    <row r="2004" spans="2:3" x14ac:dyDescent="0.75">
      <c r="B2004" s="249">
        <v>1941</v>
      </c>
      <c r="C2004" s="248">
        <v>75.113201585355483</v>
      </c>
    </row>
    <row r="2005" spans="2:3" x14ac:dyDescent="0.75">
      <c r="B2005" s="249">
        <v>1942</v>
      </c>
      <c r="C2005" s="248">
        <v>121.22342720581248</v>
      </c>
    </row>
    <row r="2006" spans="2:3" x14ac:dyDescent="0.75">
      <c r="B2006" s="249">
        <v>1943</v>
      </c>
      <c r="C2006" s="248">
        <v>165.56456683497993</v>
      </c>
    </row>
    <row r="2007" spans="2:3" x14ac:dyDescent="0.75">
      <c r="B2007" s="249">
        <v>1944</v>
      </c>
      <c r="C2007" s="248">
        <v>124.59754918917434</v>
      </c>
    </row>
    <row r="2008" spans="2:3" x14ac:dyDescent="0.75">
      <c r="B2008" s="249">
        <v>1945</v>
      </c>
      <c r="C2008" s="248">
        <v>125.34429431579248</v>
      </c>
    </row>
    <row r="2009" spans="2:3" x14ac:dyDescent="0.75">
      <c r="B2009" s="249">
        <v>1946</v>
      </c>
      <c r="C2009" s="248">
        <v>169.04996589713784</v>
      </c>
    </row>
    <row r="2010" spans="2:3" x14ac:dyDescent="0.75">
      <c r="B2010" s="249">
        <v>1947</v>
      </c>
      <c r="C2010" s="248">
        <v>130.65758189323964</v>
      </c>
    </row>
    <row r="2011" spans="2:3" x14ac:dyDescent="0.75">
      <c r="B2011" s="249">
        <v>1948</v>
      </c>
      <c r="C2011" s="248">
        <v>118.93403756450935</v>
      </c>
    </row>
    <row r="2012" spans="2:3" x14ac:dyDescent="0.75">
      <c r="B2012" s="249">
        <v>1949</v>
      </c>
      <c r="C2012" s="248">
        <v>133.50889930420274</v>
      </c>
    </row>
    <row r="2013" spans="2:3" x14ac:dyDescent="0.75">
      <c r="B2013" s="249">
        <v>1950</v>
      </c>
      <c r="C2013" s="248">
        <v>116.94815833683046</v>
      </c>
    </row>
    <row r="2014" spans="2:3" x14ac:dyDescent="0.75">
      <c r="B2014" s="249">
        <v>1951</v>
      </c>
      <c r="C2014" s="248">
        <v>114.35570277674788</v>
      </c>
    </row>
    <row r="2015" spans="2:3" x14ac:dyDescent="0.75">
      <c r="B2015" s="249">
        <v>1952</v>
      </c>
      <c r="C2015" s="248">
        <v>112.38564871946558</v>
      </c>
    </row>
    <row r="2016" spans="2:3" x14ac:dyDescent="0.75">
      <c r="B2016" s="249">
        <v>1953</v>
      </c>
      <c r="C2016" s="248">
        <v>101.21789112623917</v>
      </c>
    </row>
    <row r="2017" spans="2:3" x14ac:dyDescent="0.75">
      <c r="B2017" s="249">
        <v>1954</v>
      </c>
      <c r="C2017" s="248">
        <v>112.4269880013624</v>
      </c>
    </row>
    <row r="2018" spans="2:3" x14ac:dyDescent="0.75">
      <c r="B2018" s="249">
        <v>1955</v>
      </c>
      <c r="C2018" s="248">
        <v>95.310526199440403</v>
      </c>
    </row>
    <row r="2019" spans="2:3" x14ac:dyDescent="0.75">
      <c r="B2019" s="249">
        <v>1956</v>
      </c>
      <c r="C2019" s="248">
        <v>132.63350108228283</v>
      </c>
    </row>
    <row r="2020" spans="2:3" x14ac:dyDescent="0.75">
      <c r="B2020" s="249">
        <v>1957</v>
      </c>
      <c r="C2020" s="248">
        <v>129.54543084127343</v>
      </c>
    </row>
    <row r="2021" spans="2:3" x14ac:dyDescent="0.75">
      <c r="B2021" s="249">
        <v>1958</v>
      </c>
      <c r="C2021" s="248">
        <v>91.446924412051359</v>
      </c>
    </row>
    <row r="2022" spans="2:3" x14ac:dyDescent="0.75">
      <c r="B2022" s="249">
        <v>1959</v>
      </c>
      <c r="C2022" s="248">
        <v>95.074360336691313</v>
      </c>
    </row>
    <row r="2023" spans="2:3" x14ac:dyDescent="0.75">
      <c r="B2023" s="249">
        <v>1960</v>
      </c>
      <c r="C2023" s="248">
        <v>135.93303545689676</v>
      </c>
    </row>
    <row r="2024" spans="2:3" x14ac:dyDescent="0.75">
      <c r="B2024" s="249">
        <v>1961</v>
      </c>
      <c r="C2024" s="248">
        <v>101.428793971009</v>
      </c>
    </row>
    <row r="2025" spans="2:3" x14ac:dyDescent="0.75">
      <c r="B2025" s="249">
        <v>1962</v>
      </c>
      <c r="C2025" s="248">
        <v>120.8931594165287</v>
      </c>
    </row>
    <row r="2026" spans="2:3" x14ac:dyDescent="0.75">
      <c r="B2026" s="249">
        <v>1963</v>
      </c>
      <c r="C2026" s="248">
        <v>100.66929577463371</v>
      </c>
    </row>
    <row r="2027" spans="2:3" x14ac:dyDescent="0.75">
      <c r="B2027" s="249">
        <v>1964</v>
      </c>
      <c r="C2027" s="248">
        <v>91.216810999072209</v>
      </c>
    </row>
    <row r="2028" spans="2:3" x14ac:dyDescent="0.75">
      <c r="B2028" s="249">
        <v>1965</v>
      </c>
      <c r="C2028" s="248">
        <v>80.824837116207917</v>
      </c>
    </row>
    <row r="2029" spans="2:3" x14ac:dyDescent="0.75">
      <c r="B2029" s="249">
        <v>1966</v>
      </c>
      <c r="C2029" s="248">
        <v>133.04713177442687</v>
      </c>
    </row>
    <row r="2030" spans="2:3" x14ac:dyDescent="0.75">
      <c r="B2030" s="249">
        <v>1967</v>
      </c>
      <c r="C2030" s="248">
        <v>144.87499692738072</v>
      </c>
    </row>
    <row r="2031" spans="2:3" x14ac:dyDescent="0.75">
      <c r="B2031" s="249">
        <v>1968</v>
      </c>
      <c r="C2031" s="248">
        <v>118.96371337058648</v>
      </c>
    </row>
    <row r="2032" spans="2:3" x14ac:dyDescent="0.75">
      <c r="B2032" s="249">
        <v>1969</v>
      </c>
      <c r="C2032" s="248">
        <v>83.121717252658172</v>
      </c>
    </row>
    <row r="2033" spans="2:3" x14ac:dyDescent="0.75">
      <c r="B2033" s="249">
        <v>1970</v>
      </c>
      <c r="C2033" s="248">
        <v>159.201904762683</v>
      </c>
    </row>
    <row r="2034" spans="2:3" x14ac:dyDescent="0.75">
      <c r="B2034" s="249">
        <v>1971</v>
      </c>
      <c r="C2034" s="248">
        <v>92.611090622370909</v>
      </c>
    </row>
    <row r="2035" spans="2:3" x14ac:dyDescent="0.75">
      <c r="B2035" s="249">
        <v>1972</v>
      </c>
      <c r="C2035" s="248">
        <v>84.128095951083168</v>
      </c>
    </row>
    <row r="2036" spans="2:3" x14ac:dyDescent="0.75">
      <c r="B2036" s="249">
        <v>1973</v>
      </c>
      <c r="C2036" s="248">
        <v>121.64280032402019</v>
      </c>
    </row>
    <row r="2037" spans="2:3" x14ac:dyDescent="0.75">
      <c r="B2037" s="249">
        <v>1974</v>
      </c>
      <c r="C2037" s="248">
        <v>132.99613324862375</v>
      </c>
    </row>
    <row r="2038" spans="2:3" x14ac:dyDescent="0.75">
      <c r="B2038" s="249">
        <v>1975</v>
      </c>
      <c r="C2038" s="248">
        <v>117.83643129089515</v>
      </c>
    </row>
    <row r="2039" spans="2:3" x14ac:dyDescent="0.75">
      <c r="B2039" s="249">
        <v>1976</v>
      </c>
      <c r="C2039" s="248">
        <v>144.30940524727023</v>
      </c>
    </row>
    <row r="2040" spans="2:3" x14ac:dyDescent="0.75">
      <c r="B2040" s="249">
        <v>1977</v>
      </c>
      <c r="C2040" s="248">
        <v>100.67124629420231</v>
      </c>
    </row>
    <row r="2041" spans="2:3" x14ac:dyDescent="0.75">
      <c r="B2041" s="249">
        <v>1978</v>
      </c>
      <c r="C2041" s="248">
        <v>85.021608272608461</v>
      </c>
    </row>
    <row r="2042" spans="2:3" x14ac:dyDescent="0.75">
      <c r="B2042" s="249">
        <v>1979</v>
      </c>
      <c r="C2042" s="248">
        <v>92.096538348229842</v>
      </c>
    </row>
    <row r="2043" spans="2:3" x14ac:dyDescent="0.75">
      <c r="B2043" s="249">
        <v>1980</v>
      </c>
      <c r="C2043" s="248">
        <v>75.288259384643709</v>
      </c>
    </row>
    <row r="2044" spans="2:3" x14ac:dyDescent="0.75">
      <c r="B2044" s="249">
        <v>1981</v>
      </c>
      <c r="C2044" s="248">
        <v>119.25647149925484</v>
      </c>
    </row>
    <row r="2045" spans="2:3" x14ac:dyDescent="0.75">
      <c r="B2045" s="249">
        <v>1982</v>
      </c>
      <c r="C2045" s="248">
        <v>97.877982149676527</v>
      </c>
    </row>
    <row r="2046" spans="2:3" x14ac:dyDescent="0.75">
      <c r="B2046" s="249">
        <v>1983</v>
      </c>
      <c r="C2046" s="248">
        <v>133.24192677632089</v>
      </c>
    </row>
    <row r="2047" spans="2:3" x14ac:dyDescent="0.75">
      <c r="B2047" s="249">
        <v>1984</v>
      </c>
      <c r="C2047" s="248">
        <v>120.25549976988339</v>
      </c>
    </row>
    <row r="2048" spans="2:3" x14ac:dyDescent="0.75">
      <c r="B2048" s="249">
        <v>1985</v>
      </c>
      <c r="C2048" s="248">
        <v>143.6986494032962</v>
      </c>
    </row>
    <row r="2049" spans="2:3" x14ac:dyDescent="0.75">
      <c r="B2049" s="249">
        <v>1986</v>
      </c>
      <c r="C2049" s="248">
        <v>133.54456342859004</v>
      </c>
    </row>
    <row r="2050" spans="2:3" x14ac:dyDescent="0.75">
      <c r="B2050" s="249">
        <v>1987</v>
      </c>
      <c r="C2050" s="248">
        <v>137.25963765472025</v>
      </c>
    </row>
    <row r="2051" spans="2:3" x14ac:dyDescent="0.75">
      <c r="B2051" s="249">
        <v>1988</v>
      </c>
      <c r="C2051" s="248">
        <v>104.51181464027445</v>
      </c>
    </row>
    <row r="2052" spans="2:3" x14ac:dyDescent="0.75">
      <c r="B2052" s="249">
        <v>1989</v>
      </c>
      <c r="C2052" s="248">
        <v>105.40265555736767</v>
      </c>
    </row>
    <row r="2053" spans="2:3" x14ac:dyDescent="0.75">
      <c r="B2053" s="249">
        <v>1990</v>
      </c>
      <c r="C2053" s="248">
        <v>139.80929450740305</v>
      </c>
    </row>
    <row r="2054" spans="2:3" x14ac:dyDescent="0.75">
      <c r="B2054" s="249">
        <v>1991</v>
      </c>
      <c r="C2054" s="248">
        <v>141.61574201382911</v>
      </c>
    </row>
    <row r="2055" spans="2:3" x14ac:dyDescent="0.75">
      <c r="B2055" s="249">
        <v>1992</v>
      </c>
      <c r="C2055" s="248">
        <v>83.648347071947967</v>
      </c>
    </row>
    <row r="2056" spans="2:3" x14ac:dyDescent="0.75">
      <c r="B2056" s="249">
        <v>1993</v>
      </c>
      <c r="C2056" s="248">
        <v>92.640690269092119</v>
      </c>
    </row>
    <row r="2057" spans="2:3" x14ac:dyDescent="0.75">
      <c r="B2057" s="249">
        <v>1994</v>
      </c>
      <c r="C2057" s="248">
        <v>157.58771286849228</v>
      </c>
    </row>
    <row r="2058" spans="2:3" x14ac:dyDescent="0.75">
      <c r="B2058" s="249">
        <v>1995</v>
      </c>
      <c r="C2058" s="248">
        <v>131.47137084895004</v>
      </c>
    </row>
    <row r="2059" spans="2:3" x14ac:dyDescent="0.75">
      <c r="B2059" s="249">
        <v>1996</v>
      </c>
      <c r="C2059" s="248">
        <v>147.42396665167934</v>
      </c>
    </row>
    <row r="2060" spans="2:3" x14ac:dyDescent="0.75">
      <c r="B2060" s="249">
        <v>1997</v>
      </c>
      <c r="C2060" s="248">
        <v>147.38454966219888</v>
      </c>
    </row>
    <row r="2061" spans="2:3" x14ac:dyDescent="0.75">
      <c r="B2061" s="249">
        <v>1998</v>
      </c>
      <c r="C2061" s="248">
        <v>165.2980505052613</v>
      </c>
    </row>
    <row r="2062" spans="2:3" x14ac:dyDescent="0.75">
      <c r="B2062" s="249">
        <v>1999</v>
      </c>
      <c r="C2062" s="248">
        <v>109.28182056494838</v>
      </c>
    </row>
    <row r="2063" spans="2:3" x14ac:dyDescent="0.75">
      <c r="B2063" s="249">
        <v>2000</v>
      </c>
      <c r="C2063" s="248">
        <v>98.525098509030698</v>
      </c>
    </row>
    <row r="2064" spans="2:3" x14ac:dyDescent="0.75">
      <c r="B2064" s="249">
        <v>2001</v>
      </c>
      <c r="C2064" s="248">
        <v>151.01959233477444</v>
      </c>
    </row>
    <row r="2065" spans="2:3" x14ac:dyDescent="0.75">
      <c r="B2065" s="249">
        <v>2002</v>
      </c>
      <c r="C2065" s="248">
        <v>81.852207978176352</v>
      </c>
    </row>
    <row r="2066" spans="2:3" x14ac:dyDescent="0.75">
      <c r="B2066" s="249">
        <v>2003</v>
      </c>
      <c r="C2066" s="248">
        <v>126.34264575218586</v>
      </c>
    </row>
    <row r="2067" spans="2:3" x14ac:dyDescent="0.75">
      <c r="B2067" s="249">
        <v>2004</v>
      </c>
      <c r="C2067" s="248">
        <v>124.31117071500651</v>
      </c>
    </row>
    <row r="2068" spans="2:3" x14ac:dyDescent="0.75">
      <c r="B2068" s="249">
        <v>2005</v>
      </c>
      <c r="C2068" s="248">
        <v>141.03956520190621</v>
      </c>
    </row>
    <row r="2069" spans="2:3" x14ac:dyDescent="0.75">
      <c r="B2069" s="249">
        <v>2006</v>
      </c>
      <c r="C2069" s="248">
        <v>140.77156325586185</v>
      </c>
    </row>
    <row r="2070" spans="2:3" x14ac:dyDescent="0.75">
      <c r="B2070" s="249">
        <v>2007</v>
      </c>
      <c r="C2070" s="248">
        <v>70.593129165603969</v>
      </c>
    </row>
    <row r="2071" spans="2:3" x14ac:dyDescent="0.75">
      <c r="B2071" s="249">
        <v>2008</v>
      </c>
      <c r="C2071" s="248">
        <v>131.46093250825706</v>
      </c>
    </row>
    <row r="2072" spans="2:3" x14ac:dyDescent="0.75">
      <c r="B2072" s="249">
        <v>2009</v>
      </c>
      <c r="C2072" s="248">
        <v>118.88609718140518</v>
      </c>
    </row>
    <row r="2073" spans="2:3" x14ac:dyDescent="0.75">
      <c r="B2073" s="249">
        <v>2010</v>
      </c>
      <c r="C2073" s="248">
        <v>83.541700992282856</v>
      </c>
    </row>
    <row r="2074" spans="2:3" x14ac:dyDescent="0.75">
      <c r="B2074" s="249">
        <v>2011</v>
      </c>
      <c r="C2074" s="248">
        <v>89.841781230497375</v>
      </c>
    </row>
    <row r="2075" spans="2:3" x14ac:dyDescent="0.75">
      <c r="B2075" s="249">
        <v>2012</v>
      </c>
      <c r="C2075" s="248">
        <v>144.94112164569029</v>
      </c>
    </row>
    <row r="2076" spans="2:3" x14ac:dyDescent="0.75">
      <c r="B2076" s="249">
        <v>2013</v>
      </c>
      <c r="C2076" s="248">
        <v>143.50347931541893</v>
      </c>
    </row>
    <row r="2077" spans="2:3" x14ac:dyDescent="0.75">
      <c r="B2077" s="249">
        <v>2014</v>
      </c>
      <c r="C2077" s="248">
        <v>98.594979667184901</v>
      </c>
    </row>
    <row r="2078" spans="2:3" x14ac:dyDescent="0.75">
      <c r="B2078" s="249">
        <v>2015</v>
      </c>
      <c r="C2078" s="248">
        <v>123.96171765999843</v>
      </c>
    </row>
    <row r="2079" spans="2:3" x14ac:dyDescent="0.75">
      <c r="B2079" s="249">
        <v>2016</v>
      </c>
      <c r="C2079" s="248">
        <v>139.52402381817768</v>
      </c>
    </row>
    <row r="2080" spans="2:3" x14ac:dyDescent="0.75">
      <c r="B2080" s="249">
        <v>2017</v>
      </c>
      <c r="C2080" s="248">
        <v>143.14194609457778</v>
      </c>
    </row>
    <row r="2081" spans="2:3" x14ac:dyDescent="0.75">
      <c r="B2081" s="249">
        <v>2018</v>
      </c>
      <c r="C2081" s="248">
        <v>129.62395079932318</v>
      </c>
    </row>
    <row r="2082" spans="2:3" x14ac:dyDescent="0.75">
      <c r="B2082" s="249">
        <v>2019</v>
      </c>
      <c r="C2082" s="248">
        <v>106.53314219688065</v>
      </c>
    </row>
    <row r="2083" spans="2:3" x14ac:dyDescent="0.75">
      <c r="B2083" s="249">
        <v>2020</v>
      </c>
      <c r="C2083" s="248">
        <v>89.571727821117264</v>
      </c>
    </row>
    <row r="2084" spans="2:3" x14ac:dyDescent="0.75">
      <c r="B2084" s="249">
        <v>2021</v>
      </c>
      <c r="C2084" s="248">
        <v>75.918334265608635</v>
      </c>
    </row>
    <row r="2085" spans="2:3" x14ac:dyDescent="0.75">
      <c r="B2085" s="249">
        <v>2022</v>
      </c>
      <c r="C2085" s="248">
        <v>151.70645665102535</v>
      </c>
    </row>
    <row r="2086" spans="2:3" x14ac:dyDescent="0.75">
      <c r="B2086" s="249">
        <v>2023</v>
      </c>
      <c r="C2086" s="248">
        <v>122.8280368747962</v>
      </c>
    </row>
    <row r="2087" spans="2:3" x14ac:dyDescent="0.75">
      <c r="B2087" s="249">
        <v>2024</v>
      </c>
      <c r="C2087" s="248">
        <v>152.16938950997377</v>
      </c>
    </row>
    <row r="2088" spans="2:3" x14ac:dyDescent="0.75">
      <c r="B2088" s="249">
        <v>2025</v>
      </c>
      <c r="C2088" s="248">
        <v>96.048920965416954</v>
      </c>
    </row>
    <row r="2089" spans="2:3" x14ac:dyDescent="0.75">
      <c r="B2089" s="249">
        <v>2026</v>
      </c>
      <c r="C2089" s="248">
        <v>89.217640894289076</v>
      </c>
    </row>
    <row r="2090" spans="2:3" x14ac:dyDescent="0.75">
      <c r="B2090" s="249">
        <v>2027</v>
      </c>
      <c r="C2090" s="248">
        <v>145.46274882339844</v>
      </c>
    </row>
    <row r="2091" spans="2:3" x14ac:dyDescent="0.75">
      <c r="B2091" s="249">
        <v>2028</v>
      </c>
      <c r="C2091" s="248">
        <v>106.54758890939543</v>
      </c>
    </row>
    <row r="2092" spans="2:3" x14ac:dyDescent="0.75">
      <c r="B2092" s="249">
        <v>2029</v>
      </c>
      <c r="C2092" s="248">
        <v>111.06254957031392</v>
      </c>
    </row>
    <row r="2093" spans="2:3" x14ac:dyDescent="0.75">
      <c r="B2093" s="249">
        <v>2030</v>
      </c>
      <c r="C2093" s="248">
        <v>114.75637851783273</v>
      </c>
    </row>
    <row r="2094" spans="2:3" x14ac:dyDescent="0.75">
      <c r="B2094" s="249">
        <v>2031</v>
      </c>
      <c r="C2094" s="248">
        <v>85.110531704651919</v>
      </c>
    </row>
    <row r="2095" spans="2:3" x14ac:dyDescent="0.75">
      <c r="B2095" s="249">
        <v>2032</v>
      </c>
      <c r="C2095" s="248">
        <v>175.20654990663243</v>
      </c>
    </row>
    <row r="2096" spans="2:3" x14ac:dyDescent="0.75">
      <c r="B2096" s="249">
        <v>2033</v>
      </c>
      <c r="C2096" s="248">
        <v>125.31016359044582</v>
      </c>
    </row>
    <row r="2097" spans="2:3" x14ac:dyDescent="0.75">
      <c r="B2097" s="249">
        <v>2034</v>
      </c>
      <c r="C2097" s="248">
        <v>76.519039409754924</v>
      </c>
    </row>
    <row r="2098" spans="2:3" x14ac:dyDescent="0.75">
      <c r="B2098" s="249">
        <v>2035</v>
      </c>
      <c r="C2098" s="248">
        <v>156.8525815563402</v>
      </c>
    </row>
    <row r="2099" spans="2:3" x14ac:dyDescent="0.75">
      <c r="B2099" s="249">
        <v>2036</v>
      </c>
      <c r="C2099" s="248">
        <v>108.93241937852657</v>
      </c>
    </row>
    <row r="2100" spans="2:3" x14ac:dyDescent="0.75">
      <c r="B2100" s="249">
        <v>2037</v>
      </c>
      <c r="C2100" s="248">
        <v>111.56299585343302</v>
      </c>
    </row>
    <row r="2101" spans="2:3" x14ac:dyDescent="0.75">
      <c r="B2101" s="249">
        <v>2038</v>
      </c>
      <c r="C2101" s="248">
        <v>148.33004061109818</v>
      </c>
    </row>
    <row r="2102" spans="2:3" x14ac:dyDescent="0.75">
      <c r="B2102" s="249">
        <v>2039</v>
      </c>
      <c r="C2102" s="248">
        <v>102.95328240153714</v>
      </c>
    </row>
    <row r="2103" spans="2:3" x14ac:dyDescent="0.75">
      <c r="B2103" s="249">
        <v>2040</v>
      </c>
      <c r="C2103" s="248">
        <v>130.83654757966283</v>
      </c>
    </row>
    <row r="2104" spans="2:3" x14ac:dyDescent="0.75">
      <c r="B2104" s="249">
        <v>2041</v>
      </c>
      <c r="C2104" s="248">
        <v>121.97931922694123</v>
      </c>
    </row>
    <row r="2105" spans="2:3" x14ac:dyDescent="0.75">
      <c r="B2105" s="249">
        <v>2042</v>
      </c>
      <c r="C2105" s="248">
        <v>165.37236123986614</v>
      </c>
    </row>
    <row r="2106" spans="2:3" x14ac:dyDescent="0.75">
      <c r="B2106" s="249">
        <v>2043</v>
      </c>
      <c r="C2106" s="248">
        <v>142.21753898674635</v>
      </c>
    </row>
    <row r="2107" spans="2:3" x14ac:dyDescent="0.75">
      <c r="B2107" s="249">
        <v>2044</v>
      </c>
      <c r="C2107" s="248">
        <v>122.60880652679415</v>
      </c>
    </row>
    <row r="2108" spans="2:3" x14ac:dyDescent="0.75">
      <c r="B2108" s="249">
        <v>2045</v>
      </c>
      <c r="C2108" s="248">
        <v>86.612766410877981</v>
      </c>
    </row>
    <row r="2109" spans="2:3" x14ac:dyDescent="0.75">
      <c r="B2109" s="249">
        <v>2046</v>
      </c>
      <c r="C2109" s="248">
        <v>103.78699109418829</v>
      </c>
    </row>
    <row r="2110" spans="2:3" x14ac:dyDescent="0.75">
      <c r="B2110" s="249">
        <v>2047</v>
      </c>
      <c r="C2110" s="248">
        <v>112.55037945865635</v>
      </c>
    </row>
    <row r="2111" spans="2:3" x14ac:dyDescent="0.75">
      <c r="B2111" s="249">
        <v>2048</v>
      </c>
      <c r="C2111" s="248">
        <v>86.459044487639744</v>
      </c>
    </row>
    <row r="2112" spans="2:3" x14ac:dyDescent="0.75">
      <c r="B2112" s="249">
        <v>2049</v>
      </c>
      <c r="C2112" s="248">
        <v>85.961708094450415</v>
      </c>
    </row>
    <row r="2113" spans="2:3" x14ac:dyDescent="0.75">
      <c r="B2113" s="249">
        <v>2050</v>
      </c>
      <c r="C2113" s="248">
        <v>116.64192633508786</v>
      </c>
    </row>
    <row r="2114" spans="2:3" x14ac:dyDescent="0.75">
      <c r="B2114" s="249">
        <v>2051</v>
      </c>
      <c r="C2114" s="248">
        <v>124.95473505521532</v>
      </c>
    </row>
    <row r="2115" spans="2:3" x14ac:dyDescent="0.75">
      <c r="B2115" s="249">
        <v>2052</v>
      </c>
      <c r="C2115" s="248">
        <v>125.52209373909996</v>
      </c>
    </row>
    <row r="2116" spans="2:3" x14ac:dyDescent="0.75">
      <c r="B2116" s="249">
        <v>2053</v>
      </c>
      <c r="C2116" s="248">
        <v>132.36691479758724</v>
      </c>
    </row>
    <row r="2117" spans="2:3" x14ac:dyDescent="0.75">
      <c r="B2117" s="249">
        <v>2054</v>
      </c>
      <c r="C2117" s="248">
        <v>138.9303232849413</v>
      </c>
    </row>
    <row r="2118" spans="2:3" x14ac:dyDescent="0.75">
      <c r="B2118" s="249">
        <v>2055</v>
      </c>
      <c r="C2118" s="248">
        <v>141.92097990437875</v>
      </c>
    </row>
    <row r="2119" spans="2:3" x14ac:dyDescent="0.75">
      <c r="B2119" s="249">
        <v>2056</v>
      </c>
      <c r="C2119" s="248">
        <v>127.24149742929849</v>
      </c>
    </row>
    <row r="2120" spans="2:3" x14ac:dyDescent="0.75">
      <c r="B2120" s="249">
        <v>2057</v>
      </c>
      <c r="C2120" s="248">
        <v>151.31287321068956</v>
      </c>
    </row>
    <row r="2121" spans="2:3" x14ac:dyDescent="0.75">
      <c r="B2121" s="249">
        <v>2058</v>
      </c>
      <c r="C2121" s="248">
        <v>149.02580135869806</v>
      </c>
    </row>
    <row r="2122" spans="2:3" x14ac:dyDescent="0.75">
      <c r="B2122" s="249">
        <v>2059</v>
      </c>
      <c r="C2122" s="248">
        <v>103.85286603580732</v>
      </c>
    </row>
    <row r="2123" spans="2:3" x14ac:dyDescent="0.75">
      <c r="B2123" s="249">
        <v>2060</v>
      </c>
      <c r="C2123" s="248">
        <v>154.01241369502722</v>
      </c>
    </row>
    <row r="2124" spans="2:3" x14ac:dyDescent="0.75">
      <c r="B2124" s="249">
        <v>2061</v>
      </c>
      <c r="C2124" s="248">
        <v>161.19757891196429</v>
      </c>
    </row>
    <row r="2125" spans="2:3" x14ac:dyDescent="0.75">
      <c r="B2125" s="249">
        <v>2062</v>
      </c>
      <c r="C2125" s="248">
        <v>139.9737474403594</v>
      </c>
    </row>
    <row r="2126" spans="2:3" x14ac:dyDescent="0.75">
      <c r="B2126" s="249">
        <v>2063</v>
      </c>
      <c r="C2126" s="248">
        <v>99.799958709098902</v>
      </c>
    </row>
    <row r="2127" spans="2:3" x14ac:dyDescent="0.75">
      <c r="B2127" s="249">
        <v>2064</v>
      </c>
      <c r="C2127" s="248">
        <v>115.91174455744766</v>
      </c>
    </row>
    <row r="2128" spans="2:3" x14ac:dyDescent="0.75">
      <c r="B2128" s="249">
        <v>2065</v>
      </c>
      <c r="C2128" s="248">
        <v>110.01401894218262</v>
      </c>
    </row>
    <row r="2129" spans="2:3" x14ac:dyDescent="0.75">
      <c r="B2129" s="249">
        <v>2066</v>
      </c>
      <c r="C2129" s="248">
        <v>62.189845657967183</v>
      </c>
    </row>
    <row r="2130" spans="2:3" x14ac:dyDescent="0.75">
      <c r="B2130" s="249">
        <v>2067</v>
      </c>
      <c r="C2130" s="248">
        <v>122.60479925069667</v>
      </c>
    </row>
    <row r="2131" spans="2:3" x14ac:dyDescent="0.75">
      <c r="B2131" s="249">
        <v>2068</v>
      </c>
      <c r="C2131" s="248">
        <v>107.00834032295793</v>
      </c>
    </row>
    <row r="2132" spans="2:3" x14ac:dyDescent="0.75">
      <c r="B2132" s="249">
        <v>2069</v>
      </c>
      <c r="C2132" s="248">
        <v>151.18069994001206</v>
      </c>
    </row>
    <row r="2133" spans="2:3" x14ac:dyDescent="0.75">
      <c r="B2133" s="249">
        <v>2070</v>
      </c>
      <c r="C2133" s="248">
        <v>144.01772335961414</v>
      </c>
    </row>
    <row r="2134" spans="2:3" x14ac:dyDescent="0.75">
      <c r="B2134" s="249">
        <v>2071</v>
      </c>
      <c r="C2134" s="248">
        <v>124.46863607440524</v>
      </c>
    </row>
    <row r="2135" spans="2:3" x14ac:dyDescent="0.75">
      <c r="B2135" s="249">
        <v>2072</v>
      </c>
      <c r="C2135" s="248">
        <v>114.10135768443847</v>
      </c>
    </row>
    <row r="2136" spans="2:3" x14ac:dyDescent="0.75">
      <c r="B2136" s="249">
        <v>2073</v>
      </c>
      <c r="C2136" s="248">
        <v>72.26381833712631</v>
      </c>
    </row>
    <row r="2137" spans="2:3" x14ac:dyDescent="0.75">
      <c r="B2137" s="249">
        <v>2074</v>
      </c>
      <c r="C2137" s="248">
        <v>125.1105414276447</v>
      </c>
    </row>
    <row r="2138" spans="2:3" x14ac:dyDescent="0.75">
      <c r="B2138" s="249">
        <v>2075</v>
      </c>
      <c r="C2138" s="248">
        <v>110.30995867458512</v>
      </c>
    </row>
    <row r="2139" spans="2:3" x14ac:dyDescent="0.75">
      <c r="B2139" s="249">
        <v>2076</v>
      </c>
      <c r="C2139" s="248">
        <v>141.09350245049421</v>
      </c>
    </row>
    <row r="2140" spans="2:3" x14ac:dyDescent="0.75">
      <c r="B2140" s="249">
        <v>2077</v>
      </c>
      <c r="C2140" s="248">
        <v>107.76304113088287</v>
      </c>
    </row>
    <row r="2141" spans="2:3" x14ac:dyDescent="0.75">
      <c r="B2141" s="249">
        <v>2078</v>
      </c>
      <c r="C2141" s="248">
        <v>163.16517807409969</v>
      </c>
    </row>
    <row r="2142" spans="2:3" x14ac:dyDescent="0.75">
      <c r="B2142" s="249">
        <v>2079</v>
      </c>
      <c r="C2142" s="248">
        <v>133.26651744443893</v>
      </c>
    </row>
    <row r="2143" spans="2:3" x14ac:dyDescent="0.75">
      <c r="B2143" s="249">
        <v>2080</v>
      </c>
      <c r="C2143" s="248">
        <v>106.4513223090304</v>
      </c>
    </row>
    <row r="2144" spans="2:3" x14ac:dyDescent="0.75">
      <c r="B2144" s="249">
        <v>2081</v>
      </c>
      <c r="C2144" s="248">
        <v>108.41516782177848</v>
      </c>
    </row>
    <row r="2145" spans="2:3" x14ac:dyDescent="0.75">
      <c r="B2145" s="249">
        <v>2082</v>
      </c>
      <c r="C2145" s="248">
        <v>149.01167913426701</v>
      </c>
    </row>
    <row r="2146" spans="2:3" x14ac:dyDescent="0.75">
      <c r="B2146" s="249">
        <v>2083</v>
      </c>
      <c r="C2146" s="248">
        <v>136.48913809421907</v>
      </c>
    </row>
    <row r="2147" spans="2:3" x14ac:dyDescent="0.75">
      <c r="B2147" s="249">
        <v>2084</v>
      </c>
      <c r="C2147" s="248">
        <v>151.69752621952526</v>
      </c>
    </row>
    <row r="2148" spans="2:3" x14ac:dyDescent="0.75">
      <c r="B2148" s="249">
        <v>2085</v>
      </c>
      <c r="C2148" s="248">
        <v>144.34019290791176</v>
      </c>
    </row>
    <row r="2149" spans="2:3" x14ac:dyDescent="0.75">
      <c r="B2149" s="249">
        <v>2086</v>
      </c>
      <c r="C2149" s="248">
        <v>84.692825977011637</v>
      </c>
    </row>
    <row r="2150" spans="2:3" x14ac:dyDescent="0.75">
      <c r="B2150" s="249">
        <v>2087</v>
      </c>
      <c r="C2150" s="248">
        <v>114.45741754030493</v>
      </c>
    </row>
    <row r="2151" spans="2:3" x14ac:dyDescent="0.75">
      <c r="B2151" s="249">
        <v>2088</v>
      </c>
      <c r="C2151" s="248">
        <v>83.227121225173363</v>
      </c>
    </row>
    <row r="2152" spans="2:3" x14ac:dyDescent="0.75">
      <c r="B2152" s="249">
        <v>2089</v>
      </c>
      <c r="C2152" s="248">
        <v>108.73385638270094</v>
      </c>
    </row>
    <row r="2153" spans="2:3" x14ac:dyDescent="0.75">
      <c r="B2153" s="249">
        <v>2090</v>
      </c>
      <c r="C2153" s="248">
        <v>135.35119449391121</v>
      </c>
    </row>
    <row r="2154" spans="2:3" x14ac:dyDescent="0.75">
      <c r="B2154" s="249">
        <v>2091</v>
      </c>
      <c r="C2154" s="248">
        <v>130.38988221950606</v>
      </c>
    </row>
    <row r="2155" spans="2:3" x14ac:dyDescent="0.75">
      <c r="B2155" s="249">
        <v>2092</v>
      </c>
      <c r="C2155" s="248">
        <v>143.30380720558932</v>
      </c>
    </row>
    <row r="2156" spans="2:3" x14ac:dyDescent="0.75">
      <c r="B2156" s="249">
        <v>2093</v>
      </c>
      <c r="C2156" s="248">
        <v>149.87385991247365</v>
      </c>
    </row>
    <row r="2157" spans="2:3" x14ac:dyDescent="0.75">
      <c r="B2157" s="249">
        <v>2094</v>
      </c>
      <c r="C2157" s="248">
        <v>90.390308166635819</v>
      </c>
    </row>
    <row r="2158" spans="2:3" x14ac:dyDescent="0.75">
      <c r="B2158" s="249">
        <v>2095</v>
      </c>
      <c r="C2158" s="248">
        <v>116.58568450304664</v>
      </c>
    </row>
    <row r="2159" spans="2:3" x14ac:dyDescent="0.75">
      <c r="B2159" s="249">
        <v>2096</v>
      </c>
      <c r="C2159" s="248">
        <v>115.10098403660257</v>
      </c>
    </row>
    <row r="2160" spans="2:3" x14ac:dyDescent="0.75">
      <c r="B2160" s="249">
        <v>2097</v>
      </c>
      <c r="C2160" s="248">
        <v>92.237815369921407</v>
      </c>
    </row>
    <row r="2161" spans="2:3" x14ac:dyDescent="0.75">
      <c r="B2161" s="249">
        <v>2098</v>
      </c>
      <c r="C2161" s="248">
        <v>158.98141131163908</v>
      </c>
    </row>
    <row r="2162" spans="2:3" x14ac:dyDescent="0.75">
      <c r="B2162" s="249">
        <v>2099</v>
      </c>
      <c r="C2162" s="248">
        <v>114.86476055813003</v>
      </c>
    </row>
    <row r="2163" spans="2:3" x14ac:dyDescent="0.75">
      <c r="B2163" s="249">
        <v>2100</v>
      </c>
      <c r="C2163" s="248">
        <v>110.0493373028435</v>
      </c>
    </row>
    <row r="2164" spans="2:3" x14ac:dyDescent="0.75">
      <c r="B2164" s="249">
        <v>2101</v>
      </c>
      <c r="C2164" s="248">
        <v>169.90477089353374</v>
      </c>
    </row>
    <row r="2165" spans="2:3" x14ac:dyDescent="0.75">
      <c r="B2165" s="249">
        <v>2102</v>
      </c>
      <c r="C2165" s="248">
        <v>104.1142288983481</v>
      </c>
    </row>
    <row r="2166" spans="2:3" x14ac:dyDescent="0.75">
      <c r="B2166" s="249">
        <v>2103</v>
      </c>
      <c r="C2166" s="248">
        <v>73.23565759254133</v>
      </c>
    </row>
    <row r="2167" spans="2:3" x14ac:dyDescent="0.75">
      <c r="B2167" s="249">
        <v>2104</v>
      </c>
      <c r="C2167" s="248">
        <v>115.38182813885939</v>
      </c>
    </row>
    <row r="2168" spans="2:3" x14ac:dyDescent="0.75">
      <c r="B2168" s="249">
        <v>2105</v>
      </c>
      <c r="C2168" s="248">
        <v>110.16244352496102</v>
      </c>
    </row>
    <row r="2169" spans="2:3" x14ac:dyDescent="0.75">
      <c r="B2169" s="249">
        <v>2106</v>
      </c>
      <c r="C2169" s="248">
        <v>122.34965152446118</v>
      </c>
    </row>
    <row r="2170" spans="2:3" x14ac:dyDescent="0.75">
      <c r="B2170" s="249">
        <v>2107</v>
      </c>
      <c r="C2170" s="248">
        <v>134.51753314977981</v>
      </c>
    </row>
    <row r="2171" spans="2:3" x14ac:dyDescent="0.75">
      <c r="B2171" s="249">
        <v>2108</v>
      </c>
      <c r="C2171" s="248">
        <v>116.41929162619709</v>
      </c>
    </row>
    <row r="2172" spans="2:3" x14ac:dyDescent="0.75">
      <c r="B2172" s="249">
        <v>2109</v>
      </c>
      <c r="C2172" s="248">
        <v>83.307160280249349</v>
      </c>
    </row>
    <row r="2173" spans="2:3" x14ac:dyDescent="0.75">
      <c r="B2173" s="249">
        <v>2110</v>
      </c>
      <c r="C2173" s="248">
        <v>91.992814824396532</v>
      </c>
    </row>
    <row r="2174" spans="2:3" x14ac:dyDescent="0.75">
      <c r="B2174" s="249">
        <v>2111</v>
      </c>
      <c r="C2174" s="248">
        <v>117.38073512238185</v>
      </c>
    </row>
    <row r="2175" spans="2:3" x14ac:dyDescent="0.75">
      <c r="B2175" s="249">
        <v>2112</v>
      </c>
      <c r="C2175" s="248">
        <v>80.644877637819349</v>
      </c>
    </row>
    <row r="2176" spans="2:3" x14ac:dyDescent="0.75">
      <c r="B2176" s="249">
        <v>2113</v>
      </c>
      <c r="C2176" s="248">
        <v>125.12367563143694</v>
      </c>
    </row>
    <row r="2177" spans="2:3" x14ac:dyDescent="0.75">
      <c r="B2177" s="249">
        <v>2114</v>
      </c>
      <c r="C2177" s="248">
        <v>86.38836059554194</v>
      </c>
    </row>
    <row r="2178" spans="2:3" x14ac:dyDescent="0.75">
      <c r="B2178" s="249">
        <v>2115</v>
      </c>
      <c r="C2178" s="248">
        <v>97.743412266523791</v>
      </c>
    </row>
    <row r="2179" spans="2:3" x14ac:dyDescent="0.75">
      <c r="B2179" s="249">
        <v>2116</v>
      </c>
      <c r="C2179" s="248">
        <v>82.960929221136482</v>
      </c>
    </row>
    <row r="2180" spans="2:3" x14ac:dyDescent="0.75">
      <c r="B2180" s="249">
        <v>2117</v>
      </c>
      <c r="C2180" s="248">
        <v>116.88140237708528</v>
      </c>
    </row>
    <row r="2181" spans="2:3" x14ac:dyDescent="0.75">
      <c r="B2181" s="249">
        <v>2118</v>
      </c>
      <c r="C2181" s="248">
        <v>118.25444104295819</v>
      </c>
    </row>
    <row r="2182" spans="2:3" x14ac:dyDescent="0.75">
      <c r="B2182" s="249">
        <v>2119</v>
      </c>
      <c r="C2182" s="248">
        <v>122.90644134066989</v>
      </c>
    </row>
    <row r="2183" spans="2:3" x14ac:dyDescent="0.75">
      <c r="B2183" s="249">
        <v>2120</v>
      </c>
      <c r="C2183" s="248">
        <v>138.35976386100461</v>
      </c>
    </row>
    <row r="2184" spans="2:3" x14ac:dyDescent="0.75">
      <c r="B2184" s="249">
        <v>2121</v>
      </c>
      <c r="C2184" s="248">
        <v>122.84092802894688</v>
      </c>
    </row>
    <row r="2185" spans="2:3" x14ac:dyDescent="0.75">
      <c r="B2185" s="249">
        <v>2122</v>
      </c>
      <c r="C2185" s="248">
        <v>111.9651279698639</v>
      </c>
    </row>
    <row r="2186" spans="2:3" x14ac:dyDescent="0.75">
      <c r="B2186" s="249">
        <v>2123</v>
      </c>
      <c r="C2186" s="248">
        <v>111.95032385122002</v>
      </c>
    </row>
    <row r="2187" spans="2:3" x14ac:dyDescent="0.75">
      <c r="B2187" s="249">
        <v>2124</v>
      </c>
      <c r="C2187" s="248">
        <v>165.54255345527656</v>
      </c>
    </row>
    <row r="2188" spans="2:3" x14ac:dyDescent="0.75">
      <c r="B2188" s="249">
        <v>2125</v>
      </c>
      <c r="C2188" s="248">
        <v>125.6552748338771</v>
      </c>
    </row>
    <row r="2189" spans="2:3" x14ac:dyDescent="0.75">
      <c r="B2189" s="249">
        <v>2126</v>
      </c>
      <c r="C2189" s="248">
        <v>126.29673503291841</v>
      </c>
    </row>
    <row r="2190" spans="2:3" x14ac:dyDescent="0.75">
      <c r="B2190" s="249">
        <v>2127</v>
      </c>
      <c r="C2190" s="248">
        <v>98.612412395728882</v>
      </c>
    </row>
    <row r="2191" spans="2:3" x14ac:dyDescent="0.75">
      <c r="B2191" s="249">
        <v>2128</v>
      </c>
      <c r="C2191" s="248">
        <v>142.0581200658188</v>
      </c>
    </row>
    <row r="2192" spans="2:3" x14ac:dyDescent="0.75">
      <c r="B2192" s="249">
        <v>2129</v>
      </c>
      <c r="C2192" s="248">
        <v>153.69493983429572</v>
      </c>
    </row>
    <row r="2193" spans="2:3" x14ac:dyDescent="0.75">
      <c r="B2193" s="249">
        <v>2130</v>
      </c>
      <c r="C2193" s="248">
        <v>142.15708126284147</v>
      </c>
    </row>
    <row r="2194" spans="2:3" x14ac:dyDescent="0.75">
      <c r="B2194" s="249">
        <v>2131</v>
      </c>
      <c r="C2194" s="248">
        <v>110.1595456896801</v>
      </c>
    </row>
    <row r="2195" spans="2:3" x14ac:dyDescent="0.75">
      <c r="B2195" s="249">
        <v>2132</v>
      </c>
      <c r="C2195" s="248">
        <v>130.4307847255684</v>
      </c>
    </row>
    <row r="2196" spans="2:3" x14ac:dyDescent="0.75">
      <c r="B2196" s="249">
        <v>2133</v>
      </c>
      <c r="C2196" s="248">
        <v>148.74884234120256</v>
      </c>
    </row>
    <row r="2197" spans="2:3" x14ac:dyDescent="0.75">
      <c r="B2197" s="249">
        <v>2134</v>
      </c>
      <c r="C2197" s="248">
        <v>128.53512863826853</v>
      </c>
    </row>
    <row r="2198" spans="2:3" x14ac:dyDescent="0.75">
      <c r="B2198" s="249">
        <v>2135</v>
      </c>
      <c r="C2198" s="248">
        <v>99.809905578624409</v>
      </c>
    </row>
    <row r="2199" spans="2:3" x14ac:dyDescent="0.75">
      <c r="B2199" s="249">
        <v>2136</v>
      </c>
      <c r="C2199" s="248">
        <v>120.18752864749601</v>
      </c>
    </row>
    <row r="2200" spans="2:3" x14ac:dyDescent="0.75">
      <c r="B2200" s="249">
        <v>2137</v>
      </c>
      <c r="C2200" s="248">
        <v>78.238378713988467</v>
      </c>
    </row>
    <row r="2201" spans="2:3" x14ac:dyDescent="0.75">
      <c r="B2201" s="249">
        <v>2138</v>
      </c>
      <c r="C2201" s="248">
        <v>122.90497364974772</v>
      </c>
    </row>
    <row r="2202" spans="2:3" x14ac:dyDescent="0.75">
      <c r="B2202" s="249">
        <v>2139</v>
      </c>
      <c r="C2202" s="248">
        <v>144.37971529974749</v>
      </c>
    </row>
    <row r="2203" spans="2:3" x14ac:dyDescent="0.75">
      <c r="B2203" s="249">
        <v>2140</v>
      </c>
      <c r="C2203" s="248">
        <v>123.04817636278631</v>
      </c>
    </row>
    <row r="2204" spans="2:3" x14ac:dyDescent="0.75">
      <c r="B2204" s="249">
        <v>2141</v>
      </c>
      <c r="C2204" s="248">
        <v>101.76770212970567</v>
      </c>
    </row>
    <row r="2205" spans="2:3" x14ac:dyDescent="0.75">
      <c r="B2205" s="249">
        <v>2142</v>
      </c>
      <c r="C2205" s="248">
        <v>121.76505122325881</v>
      </c>
    </row>
    <row r="2206" spans="2:3" x14ac:dyDescent="0.75">
      <c r="B2206" s="249">
        <v>2143</v>
      </c>
      <c r="C2206" s="248">
        <v>127.80521526313126</v>
      </c>
    </row>
    <row r="2207" spans="2:3" x14ac:dyDescent="0.75">
      <c r="B2207" s="249">
        <v>2144</v>
      </c>
      <c r="C2207" s="248">
        <v>106.02840487391913</v>
      </c>
    </row>
    <row r="2208" spans="2:3" x14ac:dyDescent="0.75">
      <c r="B2208" s="249">
        <v>2145</v>
      </c>
      <c r="C2208" s="248">
        <v>161.13707465595809</v>
      </c>
    </row>
    <row r="2209" spans="2:3" x14ac:dyDescent="0.75">
      <c r="B2209" s="249">
        <v>2146</v>
      </c>
      <c r="C2209" s="248">
        <v>161.14814273229183</v>
      </c>
    </row>
    <row r="2210" spans="2:3" x14ac:dyDescent="0.75">
      <c r="B2210" s="249">
        <v>2147</v>
      </c>
      <c r="C2210" s="248">
        <v>151.91003404958258</v>
      </c>
    </row>
    <row r="2211" spans="2:3" x14ac:dyDescent="0.75">
      <c r="B2211" s="249">
        <v>2148</v>
      </c>
      <c r="C2211" s="248">
        <v>114.28232134836388</v>
      </c>
    </row>
    <row r="2212" spans="2:3" x14ac:dyDescent="0.75">
      <c r="B2212" s="249">
        <v>2149</v>
      </c>
      <c r="C2212" s="248">
        <v>94.399882498309523</v>
      </c>
    </row>
    <row r="2213" spans="2:3" x14ac:dyDescent="0.75">
      <c r="B2213" s="249">
        <v>2150</v>
      </c>
      <c r="C2213" s="248">
        <v>86.955908997158843</v>
      </c>
    </row>
    <row r="2214" spans="2:3" x14ac:dyDescent="0.75">
      <c r="B2214" s="249">
        <v>2151</v>
      </c>
      <c r="C2214" s="248">
        <v>159.59100983656322</v>
      </c>
    </row>
    <row r="2215" spans="2:3" x14ac:dyDescent="0.75">
      <c r="B2215" s="249">
        <v>2152</v>
      </c>
      <c r="C2215" s="248">
        <v>124.95558308458151</v>
      </c>
    </row>
    <row r="2216" spans="2:3" x14ac:dyDescent="0.75">
      <c r="B2216" s="249">
        <v>2153</v>
      </c>
      <c r="C2216" s="248">
        <v>143.89031378084252</v>
      </c>
    </row>
    <row r="2217" spans="2:3" x14ac:dyDescent="0.75">
      <c r="B2217" s="249">
        <v>2154</v>
      </c>
      <c r="C2217" s="248">
        <v>100.87206221805309</v>
      </c>
    </row>
    <row r="2218" spans="2:3" x14ac:dyDescent="0.75">
      <c r="B2218" s="249">
        <v>2155</v>
      </c>
      <c r="C2218" s="248">
        <v>123.91284575449016</v>
      </c>
    </row>
    <row r="2219" spans="2:3" x14ac:dyDescent="0.75">
      <c r="B2219" s="249">
        <v>2156</v>
      </c>
      <c r="C2219" s="248">
        <v>119.4903240464013</v>
      </c>
    </row>
    <row r="2220" spans="2:3" x14ac:dyDescent="0.75">
      <c r="B2220" s="249">
        <v>2157</v>
      </c>
      <c r="C2220" s="248">
        <v>124.1087687798977</v>
      </c>
    </row>
    <row r="2221" spans="2:3" x14ac:dyDescent="0.75">
      <c r="B2221" s="249">
        <v>2158</v>
      </c>
      <c r="C2221" s="248">
        <v>131.51194047121291</v>
      </c>
    </row>
    <row r="2222" spans="2:3" x14ac:dyDescent="0.75">
      <c r="B2222" s="249">
        <v>2159</v>
      </c>
      <c r="C2222" s="248">
        <v>117.65057330182412</v>
      </c>
    </row>
    <row r="2223" spans="2:3" x14ac:dyDescent="0.75">
      <c r="B2223" s="249">
        <v>2160</v>
      </c>
      <c r="C2223" s="248">
        <v>128.59830965509616</v>
      </c>
    </row>
    <row r="2224" spans="2:3" x14ac:dyDescent="0.75">
      <c r="B2224" s="249">
        <v>2161</v>
      </c>
      <c r="C2224" s="248">
        <v>87.398453601695934</v>
      </c>
    </row>
    <row r="2225" spans="2:3" x14ac:dyDescent="0.75">
      <c r="B2225" s="249">
        <v>2162</v>
      </c>
      <c r="C2225" s="248">
        <v>143.52839535909524</v>
      </c>
    </row>
    <row r="2226" spans="2:3" x14ac:dyDescent="0.75">
      <c r="B2226" s="249">
        <v>2163</v>
      </c>
      <c r="C2226" s="248">
        <v>129.5730080512148</v>
      </c>
    </row>
    <row r="2227" spans="2:3" x14ac:dyDescent="0.75">
      <c r="B2227" s="249">
        <v>2164</v>
      </c>
      <c r="C2227" s="248">
        <v>100.46911292281965</v>
      </c>
    </row>
    <row r="2228" spans="2:3" x14ac:dyDescent="0.75">
      <c r="B2228" s="249">
        <v>2165</v>
      </c>
      <c r="C2228" s="248">
        <v>127.13246152865241</v>
      </c>
    </row>
    <row r="2229" spans="2:3" x14ac:dyDescent="0.75">
      <c r="B2229" s="249">
        <v>2166</v>
      </c>
      <c r="C2229" s="248">
        <v>116.24614575154817</v>
      </c>
    </row>
    <row r="2230" spans="2:3" x14ac:dyDescent="0.75">
      <c r="B2230" s="249">
        <v>2167</v>
      </c>
      <c r="C2230" s="248">
        <v>125.14030095001677</v>
      </c>
    </row>
    <row r="2231" spans="2:3" x14ac:dyDescent="0.75">
      <c r="B2231" s="249">
        <v>2168</v>
      </c>
      <c r="C2231" s="248">
        <v>154.01479527035744</v>
      </c>
    </row>
    <row r="2232" spans="2:3" x14ac:dyDescent="0.75">
      <c r="B2232" s="249">
        <v>2169</v>
      </c>
      <c r="C2232" s="248">
        <v>83.064189684942932</v>
      </c>
    </row>
    <row r="2233" spans="2:3" x14ac:dyDescent="0.75">
      <c r="B2233" s="249">
        <v>2170</v>
      </c>
      <c r="C2233" s="248">
        <v>118.46251908617425</v>
      </c>
    </row>
    <row r="2234" spans="2:3" x14ac:dyDescent="0.75">
      <c r="B2234" s="249">
        <v>2171</v>
      </c>
      <c r="C2234" s="248">
        <v>160.27848501602872</v>
      </c>
    </row>
    <row r="2235" spans="2:3" x14ac:dyDescent="0.75">
      <c r="B2235" s="249">
        <v>2172</v>
      </c>
      <c r="C2235" s="248">
        <v>163.14746601917642</v>
      </c>
    </row>
    <row r="2236" spans="2:3" x14ac:dyDescent="0.75">
      <c r="B2236" s="249">
        <v>2173</v>
      </c>
      <c r="C2236" s="248">
        <v>96.914426251142899</v>
      </c>
    </row>
    <row r="2237" spans="2:3" x14ac:dyDescent="0.75">
      <c r="B2237" s="249">
        <v>2174</v>
      </c>
      <c r="C2237" s="248">
        <v>135.20877895420813</v>
      </c>
    </row>
    <row r="2238" spans="2:3" x14ac:dyDescent="0.75">
      <c r="B2238" s="249">
        <v>2175</v>
      </c>
      <c r="C2238" s="248">
        <v>128.69214669843061</v>
      </c>
    </row>
    <row r="2239" spans="2:3" x14ac:dyDescent="0.75">
      <c r="B2239" s="249">
        <v>2176</v>
      </c>
      <c r="C2239" s="248">
        <v>68.469927572441719</v>
      </c>
    </row>
    <row r="2240" spans="2:3" x14ac:dyDescent="0.75">
      <c r="B2240" s="249">
        <v>2177</v>
      </c>
      <c r="C2240" s="248">
        <v>151.92388795119206</v>
      </c>
    </row>
    <row r="2241" spans="2:3" x14ac:dyDescent="0.75">
      <c r="B2241" s="249">
        <v>2178</v>
      </c>
      <c r="C2241" s="248">
        <v>138.91177413817243</v>
      </c>
    </row>
    <row r="2242" spans="2:3" x14ac:dyDescent="0.75">
      <c r="B2242" s="249">
        <v>2179</v>
      </c>
      <c r="C2242" s="248">
        <v>143.75836144720677</v>
      </c>
    </row>
    <row r="2243" spans="2:3" x14ac:dyDescent="0.75">
      <c r="B2243" s="249">
        <v>2180</v>
      </c>
      <c r="C2243" s="248">
        <v>111.74867060010871</v>
      </c>
    </row>
    <row r="2244" spans="2:3" x14ac:dyDescent="0.75">
      <c r="B2244" s="249">
        <v>2181</v>
      </c>
      <c r="C2244" s="248">
        <v>141.84226989299788</v>
      </c>
    </row>
    <row r="2245" spans="2:3" x14ac:dyDescent="0.75">
      <c r="B2245" s="249">
        <v>2182</v>
      </c>
      <c r="C2245" s="248">
        <v>105.38770419554079</v>
      </c>
    </row>
    <row r="2246" spans="2:3" x14ac:dyDescent="0.75">
      <c r="B2246" s="249">
        <v>2183</v>
      </c>
      <c r="C2246" s="248">
        <v>104.0879974272155</v>
      </c>
    </row>
    <row r="2247" spans="2:3" x14ac:dyDescent="0.75">
      <c r="B2247" s="249">
        <v>2184</v>
      </c>
      <c r="C2247" s="248">
        <v>93.533336056013596</v>
      </c>
    </row>
    <row r="2248" spans="2:3" x14ac:dyDescent="0.75">
      <c r="B2248" s="249">
        <v>2185</v>
      </c>
      <c r="C2248" s="248">
        <v>139.38101771796664</v>
      </c>
    </row>
    <row r="2249" spans="2:3" x14ac:dyDescent="0.75">
      <c r="B2249" s="249">
        <v>2186</v>
      </c>
      <c r="C2249" s="248">
        <v>107.56194471437034</v>
      </c>
    </row>
    <row r="2250" spans="2:3" x14ac:dyDescent="0.75">
      <c r="B2250" s="249">
        <v>2187</v>
      </c>
      <c r="C2250" s="248">
        <v>146.83104115521741</v>
      </c>
    </row>
    <row r="2251" spans="2:3" x14ac:dyDescent="0.75">
      <c r="B2251" s="249">
        <v>2188</v>
      </c>
      <c r="C2251" s="248">
        <v>147.29497179631539</v>
      </c>
    </row>
    <row r="2252" spans="2:3" x14ac:dyDescent="0.75">
      <c r="B2252" s="249">
        <v>2189</v>
      </c>
      <c r="C2252" s="248">
        <v>106.98809985184286</v>
      </c>
    </row>
    <row r="2253" spans="2:3" x14ac:dyDescent="0.75">
      <c r="B2253" s="249">
        <v>2190</v>
      </c>
      <c r="C2253" s="248">
        <v>150.67207218903857</v>
      </c>
    </row>
    <row r="2254" spans="2:3" x14ac:dyDescent="0.75">
      <c r="B2254" s="249">
        <v>2191</v>
      </c>
      <c r="C2254" s="248">
        <v>110.73620171747299</v>
      </c>
    </row>
    <row r="2255" spans="2:3" x14ac:dyDescent="0.75">
      <c r="B2255" s="249">
        <v>2192</v>
      </c>
      <c r="C2255" s="248">
        <v>103.30465497528103</v>
      </c>
    </row>
    <row r="2256" spans="2:3" x14ac:dyDescent="0.75">
      <c r="B2256" s="249">
        <v>2193</v>
      </c>
      <c r="C2256" s="248">
        <v>59.363698268997759</v>
      </c>
    </row>
    <row r="2257" spans="2:3" x14ac:dyDescent="0.75">
      <c r="B2257" s="249">
        <v>2194</v>
      </c>
      <c r="C2257" s="248">
        <v>106.4431237863096</v>
      </c>
    </row>
    <row r="2258" spans="2:3" x14ac:dyDescent="0.75">
      <c r="B2258" s="249">
        <v>2195</v>
      </c>
      <c r="C2258" s="248">
        <v>167.6324161934769</v>
      </c>
    </row>
    <row r="2259" spans="2:3" x14ac:dyDescent="0.75">
      <c r="B2259" s="249">
        <v>2196</v>
      </c>
      <c r="C2259" s="248">
        <v>103.89009287594834</v>
      </c>
    </row>
    <row r="2260" spans="2:3" x14ac:dyDescent="0.75">
      <c r="B2260" s="249">
        <v>2197</v>
      </c>
      <c r="C2260" s="248">
        <v>171.62808450068383</v>
      </c>
    </row>
    <row r="2261" spans="2:3" x14ac:dyDescent="0.75">
      <c r="B2261" s="249">
        <v>2198</v>
      </c>
      <c r="C2261" s="248">
        <v>129.42863733143437</v>
      </c>
    </row>
    <row r="2262" spans="2:3" x14ac:dyDescent="0.75">
      <c r="B2262" s="249">
        <v>2199</v>
      </c>
      <c r="C2262" s="248">
        <v>100.45668313569878</v>
      </c>
    </row>
    <row r="2263" spans="2:3" x14ac:dyDescent="0.75">
      <c r="B2263" s="249">
        <v>2200</v>
      </c>
      <c r="C2263" s="248">
        <v>107.48689412636587</v>
      </c>
    </row>
    <row r="2264" spans="2:3" x14ac:dyDescent="0.75">
      <c r="B2264" s="249">
        <v>2201</v>
      </c>
      <c r="C2264" s="248">
        <v>134.70326165973961</v>
      </c>
    </row>
    <row r="2265" spans="2:3" x14ac:dyDescent="0.75">
      <c r="B2265" s="249">
        <v>2202</v>
      </c>
      <c r="C2265" s="248">
        <v>112.65176048392033</v>
      </c>
    </row>
    <row r="2266" spans="2:3" x14ac:dyDescent="0.75">
      <c r="B2266" s="249">
        <v>2203</v>
      </c>
      <c r="C2266" s="248">
        <v>117.2380930516057</v>
      </c>
    </row>
    <row r="2267" spans="2:3" x14ac:dyDescent="0.75">
      <c r="B2267" s="249">
        <v>2204</v>
      </c>
      <c r="C2267" s="248">
        <v>69.158714553998493</v>
      </c>
    </row>
    <row r="2268" spans="2:3" x14ac:dyDescent="0.75">
      <c r="B2268" s="249">
        <v>2205</v>
      </c>
      <c r="C2268" s="248">
        <v>103.53594540948328</v>
      </c>
    </row>
    <row r="2269" spans="2:3" x14ac:dyDescent="0.75">
      <c r="B2269" s="249">
        <v>2206</v>
      </c>
      <c r="C2269" s="248">
        <v>81.919708573251157</v>
      </c>
    </row>
    <row r="2270" spans="2:3" x14ac:dyDescent="0.75">
      <c r="B2270" s="249">
        <v>2207</v>
      </c>
      <c r="C2270" s="248">
        <v>153.09287132233203</v>
      </c>
    </row>
    <row r="2271" spans="2:3" x14ac:dyDescent="0.75">
      <c r="B2271" s="249">
        <v>2208</v>
      </c>
      <c r="C2271" s="248">
        <v>93.078904829774146</v>
      </c>
    </row>
    <row r="2272" spans="2:3" x14ac:dyDescent="0.75">
      <c r="B2272" s="249">
        <v>2209</v>
      </c>
      <c r="C2272" s="248">
        <v>105.9817156043672</v>
      </c>
    </row>
    <row r="2273" spans="2:3" x14ac:dyDescent="0.75">
      <c r="B2273" s="249">
        <v>2210</v>
      </c>
      <c r="C2273" s="248">
        <v>125.62657820997032</v>
      </c>
    </row>
    <row r="2274" spans="2:3" x14ac:dyDescent="0.75">
      <c r="B2274" s="249">
        <v>2211</v>
      </c>
      <c r="C2274" s="248">
        <v>101.47073768913701</v>
      </c>
    </row>
    <row r="2275" spans="2:3" x14ac:dyDescent="0.75">
      <c r="B2275" s="249">
        <v>2212</v>
      </c>
      <c r="C2275" s="248">
        <v>132.98563958656698</v>
      </c>
    </row>
    <row r="2276" spans="2:3" x14ac:dyDescent="0.75">
      <c r="B2276" s="249">
        <v>2213</v>
      </c>
      <c r="C2276" s="248">
        <v>145.10031215636806</v>
      </c>
    </row>
    <row r="2277" spans="2:3" x14ac:dyDescent="0.75">
      <c r="B2277" s="249">
        <v>2214</v>
      </c>
      <c r="C2277" s="248">
        <v>117.42537054887221</v>
      </c>
    </row>
    <row r="2278" spans="2:3" x14ac:dyDescent="0.75">
      <c r="B2278" s="249">
        <v>2215</v>
      </c>
      <c r="C2278" s="248">
        <v>132.64791019357361</v>
      </c>
    </row>
    <row r="2279" spans="2:3" x14ac:dyDescent="0.75">
      <c r="B2279" s="249">
        <v>2216</v>
      </c>
      <c r="C2279" s="248">
        <v>130.37995959673501</v>
      </c>
    </row>
    <row r="2280" spans="2:3" x14ac:dyDescent="0.75">
      <c r="B2280" s="249">
        <v>2217</v>
      </c>
      <c r="C2280" s="248">
        <v>140.09458543167065</v>
      </c>
    </row>
    <row r="2281" spans="2:3" x14ac:dyDescent="0.75">
      <c r="B2281" s="249">
        <v>2218</v>
      </c>
      <c r="C2281" s="248">
        <v>126.34963407363956</v>
      </c>
    </row>
    <row r="2282" spans="2:3" x14ac:dyDescent="0.75">
      <c r="B2282" s="249">
        <v>2219</v>
      </c>
      <c r="C2282" s="248">
        <v>139.77879705989693</v>
      </c>
    </row>
    <row r="2283" spans="2:3" x14ac:dyDescent="0.75">
      <c r="B2283" s="249">
        <v>2220</v>
      </c>
      <c r="C2283" s="248">
        <v>69.280924061215586</v>
      </c>
    </row>
    <row r="2284" spans="2:3" x14ac:dyDescent="0.75">
      <c r="B2284" s="249">
        <v>2221</v>
      </c>
      <c r="C2284" s="248">
        <v>74.753300541738042</v>
      </c>
    </row>
    <row r="2285" spans="2:3" x14ac:dyDescent="0.75">
      <c r="B2285" s="249">
        <v>2222</v>
      </c>
      <c r="C2285" s="248">
        <v>103.66136877580671</v>
      </c>
    </row>
    <row r="2286" spans="2:3" x14ac:dyDescent="0.75">
      <c r="B2286" s="249">
        <v>2223</v>
      </c>
      <c r="C2286" s="248">
        <v>135.7977533474799</v>
      </c>
    </row>
    <row r="2287" spans="2:3" x14ac:dyDescent="0.75">
      <c r="B2287" s="249">
        <v>2224</v>
      </c>
      <c r="C2287" s="248">
        <v>123.11349290319761</v>
      </c>
    </row>
    <row r="2288" spans="2:3" x14ac:dyDescent="0.75">
      <c r="B2288" s="249">
        <v>2225</v>
      </c>
      <c r="C2288" s="248">
        <v>116.38885606690177</v>
      </c>
    </row>
    <row r="2289" spans="2:3" x14ac:dyDescent="0.75">
      <c r="B2289" s="249">
        <v>2226</v>
      </c>
      <c r="C2289" s="248">
        <v>148.78640871486678</v>
      </c>
    </row>
    <row r="2290" spans="2:3" x14ac:dyDescent="0.75">
      <c r="B2290" s="249">
        <v>2227</v>
      </c>
      <c r="C2290" s="248">
        <v>124.1139443096754</v>
      </c>
    </row>
    <row r="2291" spans="2:3" x14ac:dyDescent="0.75">
      <c r="B2291" s="249">
        <v>2228</v>
      </c>
      <c r="C2291" s="248">
        <v>119.76977516343089</v>
      </c>
    </row>
    <row r="2292" spans="2:3" x14ac:dyDescent="0.75">
      <c r="B2292" s="249">
        <v>2229</v>
      </c>
      <c r="C2292" s="248">
        <v>98.494804305357803</v>
      </c>
    </row>
    <row r="2293" spans="2:3" x14ac:dyDescent="0.75">
      <c r="B2293" s="249">
        <v>2230</v>
      </c>
      <c r="C2293" s="248">
        <v>144.82090268251514</v>
      </c>
    </row>
    <row r="2294" spans="2:3" x14ac:dyDescent="0.75">
      <c r="B2294" s="249">
        <v>2231</v>
      </c>
      <c r="C2294" s="248">
        <v>128.02506631303493</v>
      </c>
    </row>
    <row r="2295" spans="2:3" x14ac:dyDescent="0.75">
      <c r="B2295" s="249">
        <v>2232</v>
      </c>
      <c r="C2295" s="248">
        <v>98.432131588993443</v>
      </c>
    </row>
    <row r="2296" spans="2:3" x14ac:dyDescent="0.75">
      <c r="B2296" s="249">
        <v>2233</v>
      </c>
      <c r="C2296" s="248">
        <v>105.52006573784261</v>
      </c>
    </row>
    <row r="2297" spans="2:3" x14ac:dyDescent="0.75">
      <c r="B2297" s="249">
        <v>2234</v>
      </c>
      <c r="C2297" s="248">
        <v>161.62300641281283</v>
      </c>
    </row>
    <row r="2298" spans="2:3" x14ac:dyDescent="0.75">
      <c r="B2298" s="249">
        <v>2235</v>
      </c>
      <c r="C2298" s="248">
        <v>146.76454457166616</v>
      </c>
    </row>
    <row r="2299" spans="2:3" x14ac:dyDescent="0.75">
      <c r="B2299" s="249">
        <v>2236</v>
      </c>
      <c r="C2299" s="248">
        <v>172.33492439592794</v>
      </c>
    </row>
    <row r="2300" spans="2:3" x14ac:dyDescent="0.75">
      <c r="B2300" s="249">
        <v>2237</v>
      </c>
      <c r="C2300" s="248">
        <v>122.68542931191899</v>
      </c>
    </row>
    <row r="2301" spans="2:3" x14ac:dyDescent="0.75">
      <c r="B2301" s="249">
        <v>2238</v>
      </c>
      <c r="C2301" s="248">
        <v>92.522041239577987</v>
      </c>
    </row>
    <row r="2302" spans="2:3" x14ac:dyDescent="0.75">
      <c r="B2302" s="249">
        <v>2239</v>
      </c>
      <c r="C2302" s="248">
        <v>97.621756555305495</v>
      </c>
    </row>
    <row r="2303" spans="2:3" x14ac:dyDescent="0.75">
      <c r="B2303" s="249">
        <v>2240</v>
      </c>
      <c r="C2303" s="248">
        <v>138.77285956518665</v>
      </c>
    </row>
    <row r="2304" spans="2:3" x14ac:dyDescent="0.75">
      <c r="B2304" s="249">
        <v>2241</v>
      </c>
      <c r="C2304" s="248">
        <v>145.92909232240069</v>
      </c>
    </row>
    <row r="2305" spans="2:3" x14ac:dyDescent="0.75">
      <c r="B2305" s="249">
        <v>2242</v>
      </c>
      <c r="C2305" s="248">
        <v>143.38436274920866</v>
      </c>
    </row>
    <row r="2306" spans="2:3" x14ac:dyDescent="0.75">
      <c r="B2306" s="249">
        <v>2243</v>
      </c>
      <c r="C2306" s="248">
        <v>107.3582328703658</v>
      </c>
    </row>
    <row r="2307" spans="2:3" x14ac:dyDescent="0.75">
      <c r="B2307" s="249">
        <v>2244</v>
      </c>
      <c r="C2307" s="248">
        <v>150.37894093383977</v>
      </c>
    </row>
    <row r="2308" spans="2:3" x14ac:dyDescent="0.75">
      <c r="B2308" s="249">
        <v>2245</v>
      </c>
      <c r="C2308" s="248">
        <v>158.5512697209943</v>
      </c>
    </row>
    <row r="2309" spans="2:3" x14ac:dyDescent="0.75">
      <c r="B2309" s="249">
        <v>2246</v>
      </c>
      <c r="C2309" s="248">
        <v>112.90997124080872</v>
      </c>
    </row>
    <row r="2310" spans="2:3" x14ac:dyDescent="0.75">
      <c r="B2310" s="249">
        <v>2247</v>
      </c>
      <c r="C2310" s="248">
        <v>113.48697571978663</v>
      </c>
    </row>
    <row r="2311" spans="2:3" x14ac:dyDescent="0.75">
      <c r="B2311" s="249">
        <v>2248</v>
      </c>
      <c r="C2311" s="248">
        <v>120.37830436393624</v>
      </c>
    </row>
    <row r="2312" spans="2:3" x14ac:dyDescent="0.75">
      <c r="B2312" s="249">
        <v>2249</v>
      </c>
      <c r="C2312" s="248">
        <v>79.851931524850457</v>
      </c>
    </row>
    <row r="2313" spans="2:3" x14ac:dyDescent="0.75">
      <c r="B2313" s="249">
        <v>2250</v>
      </c>
      <c r="C2313" s="248">
        <v>116.16034122372459</v>
      </c>
    </row>
    <row r="2314" spans="2:3" x14ac:dyDescent="0.75">
      <c r="B2314" s="249">
        <v>2251</v>
      </c>
      <c r="C2314" s="248">
        <v>96.344954104012501</v>
      </c>
    </row>
    <row r="2315" spans="2:3" x14ac:dyDescent="0.75">
      <c r="B2315" s="249">
        <v>2252</v>
      </c>
      <c r="C2315" s="248">
        <v>121.41135491093219</v>
      </c>
    </row>
    <row r="2316" spans="2:3" x14ac:dyDescent="0.75">
      <c r="B2316" s="249">
        <v>2253</v>
      </c>
      <c r="C2316" s="248">
        <v>103.58727072462449</v>
      </c>
    </row>
    <row r="2317" spans="2:3" x14ac:dyDescent="0.75">
      <c r="B2317" s="249">
        <v>2254</v>
      </c>
      <c r="C2317" s="248">
        <v>138.90483376471764</v>
      </c>
    </row>
    <row r="2318" spans="2:3" x14ac:dyDescent="0.75">
      <c r="B2318" s="249">
        <v>2255</v>
      </c>
      <c r="C2318" s="248">
        <v>102.81316496093118</v>
      </c>
    </row>
    <row r="2319" spans="2:3" x14ac:dyDescent="0.75">
      <c r="B2319" s="249">
        <v>2256</v>
      </c>
      <c r="C2319" s="248">
        <v>96.144530953252939</v>
      </c>
    </row>
    <row r="2320" spans="2:3" x14ac:dyDescent="0.75">
      <c r="B2320" s="249">
        <v>2257</v>
      </c>
      <c r="C2320" s="248">
        <v>154.61806250611255</v>
      </c>
    </row>
    <row r="2321" spans="2:3" x14ac:dyDescent="0.75">
      <c r="B2321" s="249">
        <v>2258</v>
      </c>
      <c r="C2321" s="248">
        <v>134.41834464424136</v>
      </c>
    </row>
    <row r="2322" spans="2:3" x14ac:dyDescent="0.75">
      <c r="B2322" s="249">
        <v>2259</v>
      </c>
      <c r="C2322" s="248">
        <v>146.99082679674436</v>
      </c>
    </row>
    <row r="2323" spans="2:3" x14ac:dyDescent="0.75">
      <c r="B2323" s="249">
        <v>2260</v>
      </c>
      <c r="C2323" s="248">
        <v>149.49498061537642</v>
      </c>
    </row>
    <row r="2324" spans="2:3" x14ac:dyDescent="0.75">
      <c r="B2324" s="249">
        <v>2261</v>
      </c>
      <c r="C2324" s="248">
        <v>138.53509694919151</v>
      </c>
    </row>
    <row r="2325" spans="2:3" x14ac:dyDescent="0.75">
      <c r="B2325" s="249">
        <v>2262</v>
      </c>
      <c r="C2325" s="248">
        <v>124.8637252562087</v>
      </c>
    </row>
    <row r="2326" spans="2:3" x14ac:dyDescent="0.75">
      <c r="B2326" s="249">
        <v>2263</v>
      </c>
      <c r="C2326" s="248">
        <v>115.94621756489644</v>
      </c>
    </row>
    <row r="2327" spans="2:3" x14ac:dyDescent="0.75">
      <c r="B2327" s="249">
        <v>2264</v>
      </c>
      <c r="C2327" s="248">
        <v>102.62996759709554</v>
      </c>
    </row>
    <row r="2328" spans="2:3" x14ac:dyDescent="0.75">
      <c r="B2328" s="249">
        <v>2265</v>
      </c>
      <c r="C2328" s="248">
        <v>138.95244610372075</v>
      </c>
    </row>
    <row r="2329" spans="2:3" x14ac:dyDescent="0.75">
      <c r="B2329" s="249">
        <v>2266</v>
      </c>
      <c r="C2329" s="248">
        <v>97.7160120610381</v>
      </c>
    </row>
    <row r="2330" spans="2:3" x14ac:dyDescent="0.75">
      <c r="B2330" s="249">
        <v>2267</v>
      </c>
      <c r="C2330" s="248">
        <v>157.76345805750557</v>
      </c>
    </row>
    <row r="2331" spans="2:3" x14ac:dyDescent="0.75">
      <c r="B2331" s="249">
        <v>2268</v>
      </c>
      <c r="C2331" s="248">
        <v>108.57651225801591</v>
      </c>
    </row>
    <row r="2332" spans="2:3" x14ac:dyDescent="0.75">
      <c r="B2332" s="249">
        <v>2269</v>
      </c>
      <c r="C2332" s="248">
        <v>85.412819856442638</v>
      </c>
    </row>
    <row r="2333" spans="2:3" x14ac:dyDescent="0.75">
      <c r="B2333" s="249">
        <v>2270</v>
      </c>
      <c r="C2333" s="248">
        <v>142.10517074219496</v>
      </c>
    </row>
    <row r="2334" spans="2:3" x14ac:dyDescent="0.75">
      <c r="B2334" s="249">
        <v>2271</v>
      </c>
      <c r="C2334" s="248">
        <v>76.628449443556718</v>
      </c>
    </row>
    <row r="2335" spans="2:3" x14ac:dyDescent="0.75">
      <c r="B2335" s="249">
        <v>2272</v>
      </c>
      <c r="C2335" s="248">
        <v>118.78282536895331</v>
      </c>
    </row>
    <row r="2336" spans="2:3" x14ac:dyDescent="0.75">
      <c r="B2336" s="249">
        <v>2273</v>
      </c>
      <c r="C2336" s="248">
        <v>90.49205673214999</v>
      </c>
    </row>
    <row r="2337" spans="2:3" x14ac:dyDescent="0.75">
      <c r="B2337" s="249">
        <v>2274</v>
      </c>
      <c r="C2337" s="248">
        <v>132.60550786823595</v>
      </c>
    </row>
    <row r="2338" spans="2:3" x14ac:dyDescent="0.75">
      <c r="B2338" s="249">
        <v>2275</v>
      </c>
      <c r="C2338" s="248">
        <v>115.28973225278462</v>
      </c>
    </row>
    <row r="2339" spans="2:3" x14ac:dyDescent="0.75">
      <c r="B2339" s="249">
        <v>2276</v>
      </c>
      <c r="C2339" s="248">
        <v>149.13541906900383</v>
      </c>
    </row>
    <row r="2340" spans="2:3" x14ac:dyDescent="0.75">
      <c r="B2340" s="249">
        <v>2277</v>
      </c>
      <c r="C2340" s="248">
        <v>81.068521757044977</v>
      </c>
    </row>
    <row r="2341" spans="2:3" x14ac:dyDescent="0.75">
      <c r="B2341" s="249">
        <v>2278</v>
      </c>
      <c r="C2341" s="248">
        <v>106.11289831040199</v>
      </c>
    </row>
    <row r="2342" spans="2:3" x14ac:dyDescent="0.75">
      <c r="B2342" s="249">
        <v>2279</v>
      </c>
      <c r="C2342" s="248">
        <v>124.49616155990333</v>
      </c>
    </row>
    <row r="2343" spans="2:3" x14ac:dyDescent="0.75">
      <c r="B2343" s="249">
        <v>2280</v>
      </c>
      <c r="C2343" s="248">
        <v>82.969265154913089</v>
      </c>
    </row>
    <row r="2344" spans="2:3" x14ac:dyDescent="0.75">
      <c r="B2344" s="249">
        <v>2281</v>
      </c>
      <c r="C2344" s="248">
        <v>98.399841974425598</v>
      </c>
    </row>
    <row r="2345" spans="2:3" x14ac:dyDescent="0.75">
      <c r="B2345" s="249">
        <v>2282</v>
      </c>
      <c r="C2345" s="248">
        <v>106.73253174638144</v>
      </c>
    </row>
    <row r="2346" spans="2:3" x14ac:dyDescent="0.75">
      <c r="B2346" s="249">
        <v>2283</v>
      </c>
      <c r="C2346" s="248">
        <v>143.5038351829518</v>
      </c>
    </row>
    <row r="2347" spans="2:3" x14ac:dyDescent="0.75">
      <c r="B2347" s="249">
        <v>2284</v>
      </c>
      <c r="C2347" s="248">
        <v>121.63816037703081</v>
      </c>
    </row>
    <row r="2348" spans="2:3" x14ac:dyDescent="0.75">
      <c r="B2348" s="249">
        <v>2285</v>
      </c>
      <c r="C2348" s="248">
        <v>73.5970453100594</v>
      </c>
    </row>
    <row r="2349" spans="2:3" x14ac:dyDescent="0.75">
      <c r="B2349" s="249">
        <v>2286</v>
      </c>
      <c r="C2349" s="248">
        <v>126.86901175788239</v>
      </c>
    </row>
    <row r="2350" spans="2:3" x14ac:dyDescent="0.75">
      <c r="B2350" s="249">
        <v>2287</v>
      </c>
      <c r="C2350" s="248">
        <v>132.01505446866094</v>
      </c>
    </row>
    <row r="2351" spans="2:3" x14ac:dyDescent="0.75">
      <c r="B2351" s="249">
        <v>2288</v>
      </c>
      <c r="C2351" s="248">
        <v>82.274679194982298</v>
      </c>
    </row>
    <row r="2352" spans="2:3" x14ac:dyDescent="0.75">
      <c r="B2352" s="249">
        <v>2289</v>
      </c>
      <c r="C2352" s="248">
        <v>144.39604645621031</v>
      </c>
    </row>
    <row r="2353" spans="2:3" x14ac:dyDescent="0.75">
      <c r="B2353" s="249">
        <v>2290</v>
      </c>
      <c r="C2353" s="248">
        <v>109.69248068016711</v>
      </c>
    </row>
    <row r="2354" spans="2:3" x14ac:dyDescent="0.75">
      <c r="B2354" s="249">
        <v>2291</v>
      </c>
      <c r="C2354" s="248">
        <v>78.673821796699414</v>
      </c>
    </row>
    <row r="2355" spans="2:3" x14ac:dyDescent="0.75">
      <c r="B2355" s="249">
        <v>2292</v>
      </c>
      <c r="C2355" s="248">
        <v>153.69226741270978</v>
      </c>
    </row>
    <row r="2356" spans="2:3" x14ac:dyDescent="0.75">
      <c r="B2356" s="249">
        <v>2293</v>
      </c>
      <c r="C2356" s="248">
        <v>111.28928773017694</v>
      </c>
    </row>
    <row r="2357" spans="2:3" x14ac:dyDescent="0.75">
      <c r="B2357" s="249">
        <v>2294</v>
      </c>
      <c r="C2357" s="248">
        <v>125.93555252795581</v>
      </c>
    </row>
    <row r="2358" spans="2:3" x14ac:dyDescent="0.75">
      <c r="B2358" s="249">
        <v>2295</v>
      </c>
      <c r="C2358" s="248">
        <v>139.45236104629015</v>
      </c>
    </row>
    <row r="2359" spans="2:3" x14ac:dyDescent="0.75">
      <c r="B2359" s="249">
        <v>2296</v>
      </c>
      <c r="C2359" s="248">
        <v>135.39328918105053</v>
      </c>
    </row>
    <row r="2360" spans="2:3" x14ac:dyDescent="0.75">
      <c r="B2360" s="249">
        <v>2297</v>
      </c>
      <c r="C2360" s="248">
        <v>117.78708482146067</v>
      </c>
    </row>
    <row r="2361" spans="2:3" x14ac:dyDescent="0.75">
      <c r="B2361" s="249">
        <v>2298</v>
      </c>
      <c r="C2361" s="248">
        <v>113.52982717569196</v>
      </c>
    </row>
    <row r="2362" spans="2:3" x14ac:dyDescent="0.75">
      <c r="B2362" s="249">
        <v>2299</v>
      </c>
      <c r="C2362" s="248">
        <v>128.55030242929936</v>
      </c>
    </row>
    <row r="2363" spans="2:3" x14ac:dyDescent="0.75">
      <c r="B2363" s="249">
        <v>2300</v>
      </c>
      <c r="C2363" s="248">
        <v>150.50626988043354</v>
      </c>
    </row>
    <row r="2364" spans="2:3" x14ac:dyDescent="0.75">
      <c r="B2364" s="249">
        <v>2301</v>
      </c>
      <c r="C2364" s="248">
        <v>131.42546914773064</v>
      </c>
    </row>
    <row r="2365" spans="2:3" x14ac:dyDescent="0.75">
      <c r="B2365" s="249">
        <v>2302</v>
      </c>
      <c r="C2365" s="248">
        <v>90.744561091486219</v>
      </c>
    </row>
    <row r="2366" spans="2:3" x14ac:dyDescent="0.75">
      <c r="B2366" s="249">
        <v>2303</v>
      </c>
      <c r="C2366" s="248">
        <v>147.61575784970299</v>
      </c>
    </row>
    <row r="2367" spans="2:3" x14ac:dyDescent="0.75">
      <c r="B2367" s="249">
        <v>2304</v>
      </c>
      <c r="C2367" s="248">
        <v>124.35521891196474</v>
      </c>
    </row>
    <row r="2368" spans="2:3" x14ac:dyDescent="0.75">
      <c r="B2368" s="249">
        <v>2305</v>
      </c>
      <c r="C2368" s="248">
        <v>147.01245796488456</v>
      </c>
    </row>
    <row r="2369" spans="2:3" x14ac:dyDescent="0.75">
      <c r="B2369" s="249">
        <v>2306</v>
      </c>
      <c r="C2369" s="248">
        <v>134.43000638315638</v>
      </c>
    </row>
    <row r="2370" spans="2:3" x14ac:dyDescent="0.75">
      <c r="B2370" s="249">
        <v>2307</v>
      </c>
      <c r="C2370" s="248">
        <v>151.77030546615615</v>
      </c>
    </row>
    <row r="2371" spans="2:3" x14ac:dyDescent="0.75">
      <c r="B2371" s="249">
        <v>2308</v>
      </c>
      <c r="C2371" s="248">
        <v>154.97728592572142</v>
      </c>
    </row>
    <row r="2372" spans="2:3" x14ac:dyDescent="0.75">
      <c r="B2372" s="249">
        <v>2309</v>
      </c>
      <c r="C2372" s="248">
        <v>153.03822858731917</v>
      </c>
    </row>
    <row r="2373" spans="2:3" x14ac:dyDescent="0.75">
      <c r="B2373" s="249">
        <v>2310</v>
      </c>
      <c r="C2373" s="248">
        <v>120.40654423857245</v>
      </c>
    </row>
    <row r="2374" spans="2:3" x14ac:dyDescent="0.75">
      <c r="B2374" s="249">
        <v>2311</v>
      </c>
      <c r="C2374" s="248">
        <v>93.287928118156231</v>
      </c>
    </row>
    <row r="2375" spans="2:3" x14ac:dyDescent="0.75">
      <c r="B2375" s="249">
        <v>2312</v>
      </c>
      <c r="C2375" s="248">
        <v>127.55006529270183</v>
      </c>
    </row>
    <row r="2376" spans="2:3" x14ac:dyDescent="0.75">
      <c r="B2376" s="249">
        <v>2313</v>
      </c>
      <c r="C2376" s="248">
        <v>81.946327245915967</v>
      </c>
    </row>
    <row r="2377" spans="2:3" x14ac:dyDescent="0.75">
      <c r="B2377" s="249">
        <v>2314</v>
      </c>
      <c r="C2377" s="248">
        <v>107.33977062004283</v>
      </c>
    </row>
    <row r="2378" spans="2:3" x14ac:dyDescent="0.75">
      <c r="B2378" s="249">
        <v>2315</v>
      </c>
      <c r="C2378" s="248">
        <v>156.65307805900665</v>
      </c>
    </row>
    <row r="2379" spans="2:3" x14ac:dyDescent="0.75">
      <c r="B2379" s="249">
        <v>2316</v>
      </c>
      <c r="C2379" s="248">
        <v>141.33675629046473</v>
      </c>
    </row>
    <row r="2380" spans="2:3" x14ac:dyDescent="0.75">
      <c r="B2380" s="249">
        <v>2317</v>
      </c>
      <c r="C2380" s="248">
        <v>132.17696015107862</v>
      </c>
    </row>
    <row r="2381" spans="2:3" x14ac:dyDescent="0.75">
      <c r="B2381" s="249">
        <v>2318</v>
      </c>
      <c r="C2381" s="248">
        <v>109.10011768394214</v>
      </c>
    </row>
    <row r="2382" spans="2:3" x14ac:dyDescent="0.75">
      <c r="B2382" s="249">
        <v>2319</v>
      </c>
      <c r="C2382" s="248">
        <v>118.52963914987097</v>
      </c>
    </row>
    <row r="2383" spans="2:3" x14ac:dyDescent="0.75">
      <c r="B2383" s="249">
        <v>2320</v>
      </c>
      <c r="C2383" s="248">
        <v>152.30152850658612</v>
      </c>
    </row>
    <row r="2384" spans="2:3" x14ac:dyDescent="0.75">
      <c r="B2384" s="249">
        <v>2321</v>
      </c>
      <c r="C2384" s="248">
        <v>92.492168442113183</v>
      </c>
    </row>
    <row r="2385" spans="2:3" x14ac:dyDescent="0.75">
      <c r="B2385" s="249">
        <v>2322</v>
      </c>
      <c r="C2385" s="248">
        <v>148.02862955159571</v>
      </c>
    </row>
    <row r="2386" spans="2:3" x14ac:dyDescent="0.75">
      <c r="B2386" s="249">
        <v>2323</v>
      </c>
      <c r="C2386" s="248">
        <v>112.03907284051475</v>
      </c>
    </row>
    <row r="2387" spans="2:3" x14ac:dyDescent="0.75">
      <c r="B2387" s="249">
        <v>2324</v>
      </c>
      <c r="C2387" s="248">
        <v>144.07693379936825</v>
      </c>
    </row>
    <row r="2388" spans="2:3" x14ac:dyDescent="0.75">
      <c r="B2388" s="249">
        <v>2325</v>
      </c>
      <c r="C2388" s="248">
        <v>94.495005563936502</v>
      </c>
    </row>
    <row r="2389" spans="2:3" x14ac:dyDescent="0.75">
      <c r="B2389" s="249">
        <v>2326</v>
      </c>
      <c r="C2389" s="248">
        <v>121.75188372162128</v>
      </c>
    </row>
    <row r="2390" spans="2:3" x14ac:dyDescent="0.75">
      <c r="B2390" s="249">
        <v>2327</v>
      </c>
      <c r="C2390" s="248">
        <v>154.61192108006534</v>
      </c>
    </row>
    <row r="2391" spans="2:3" x14ac:dyDescent="0.75">
      <c r="B2391" s="249">
        <v>2328</v>
      </c>
      <c r="C2391" s="248">
        <v>102.19305553708261</v>
      </c>
    </row>
    <row r="2392" spans="2:3" x14ac:dyDescent="0.75">
      <c r="B2392" s="249">
        <v>2329</v>
      </c>
      <c r="C2392" s="248">
        <v>165.26691868937141</v>
      </c>
    </row>
    <row r="2393" spans="2:3" x14ac:dyDescent="0.75">
      <c r="B2393" s="249">
        <v>2330</v>
      </c>
      <c r="C2393" s="248">
        <v>121.57323408597109</v>
      </c>
    </row>
    <row r="2394" spans="2:3" x14ac:dyDescent="0.75">
      <c r="B2394" s="249">
        <v>2331</v>
      </c>
      <c r="C2394" s="248">
        <v>127.85994071884714</v>
      </c>
    </row>
    <row r="2395" spans="2:3" x14ac:dyDescent="0.75">
      <c r="B2395" s="249">
        <v>2332</v>
      </c>
      <c r="C2395" s="248">
        <v>97.282531409100727</v>
      </c>
    </row>
    <row r="2396" spans="2:3" x14ac:dyDescent="0.75">
      <c r="B2396" s="249">
        <v>2333</v>
      </c>
      <c r="C2396" s="248">
        <v>114.96965191541298</v>
      </c>
    </row>
    <row r="2397" spans="2:3" x14ac:dyDescent="0.75">
      <c r="B2397" s="249">
        <v>2334</v>
      </c>
      <c r="C2397" s="248">
        <v>110.99314970035267</v>
      </c>
    </row>
    <row r="2398" spans="2:3" x14ac:dyDescent="0.75">
      <c r="B2398" s="249">
        <v>2335</v>
      </c>
      <c r="C2398" s="248">
        <v>107.44948654330915</v>
      </c>
    </row>
    <row r="2399" spans="2:3" x14ac:dyDescent="0.75">
      <c r="B2399" s="249">
        <v>2336</v>
      </c>
      <c r="C2399" s="248">
        <v>154.60124923537546</v>
      </c>
    </row>
    <row r="2400" spans="2:3" x14ac:dyDescent="0.75">
      <c r="B2400" s="249">
        <v>2337</v>
      </c>
      <c r="C2400" s="248">
        <v>98.568862303941742</v>
      </c>
    </row>
    <row r="2401" spans="2:3" x14ac:dyDescent="0.75">
      <c r="B2401" s="249">
        <v>2338</v>
      </c>
      <c r="C2401" s="248">
        <v>154.17639768433096</v>
      </c>
    </row>
    <row r="2402" spans="2:3" x14ac:dyDescent="0.75">
      <c r="B2402" s="249">
        <v>2339</v>
      </c>
      <c r="C2402" s="248">
        <v>102.47936371372944</v>
      </c>
    </row>
    <row r="2403" spans="2:3" x14ac:dyDescent="0.75">
      <c r="B2403" s="249">
        <v>2340</v>
      </c>
      <c r="C2403" s="248">
        <v>113.3552572744379</v>
      </c>
    </row>
    <row r="2404" spans="2:3" x14ac:dyDescent="0.75">
      <c r="B2404" s="249">
        <v>2341</v>
      </c>
      <c r="C2404" s="248">
        <v>115.70512612560462</v>
      </c>
    </row>
    <row r="2405" spans="2:3" x14ac:dyDescent="0.75">
      <c r="B2405" s="249">
        <v>2342</v>
      </c>
      <c r="C2405" s="248">
        <v>96.444588280152388</v>
      </c>
    </row>
    <row r="2406" spans="2:3" x14ac:dyDescent="0.75">
      <c r="B2406" s="249">
        <v>2343</v>
      </c>
      <c r="C2406" s="248">
        <v>119.12801743243813</v>
      </c>
    </row>
    <row r="2407" spans="2:3" x14ac:dyDescent="0.75">
      <c r="B2407" s="249">
        <v>2344</v>
      </c>
      <c r="C2407" s="248">
        <v>110.66817605165588</v>
      </c>
    </row>
    <row r="2408" spans="2:3" x14ac:dyDescent="0.75">
      <c r="B2408" s="249">
        <v>2345</v>
      </c>
      <c r="C2408" s="248">
        <v>112.91757130753456</v>
      </c>
    </row>
    <row r="2409" spans="2:3" x14ac:dyDescent="0.75">
      <c r="B2409" s="249">
        <v>2346</v>
      </c>
      <c r="C2409" s="248">
        <v>178.83009303291777</v>
      </c>
    </row>
    <row r="2410" spans="2:3" x14ac:dyDescent="0.75">
      <c r="B2410" s="249">
        <v>2347</v>
      </c>
      <c r="C2410" s="248">
        <v>108.17320480177185</v>
      </c>
    </row>
    <row r="2411" spans="2:3" x14ac:dyDescent="0.75">
      <c r="B2411" s="249">
        <v>2348</v>
      </c>
      <c r="C2411" s="248">
        <v>118.34154064463492</v>
      </c>
    </row>
    <row r="2412" spans="2:3" x14ac:dyDescent="0.75">
      <c r="B2412" s="249">
        <v>2349</v>
      </c>
      <c r="C2412" s="248">
        <v>176.35924625873596</v>
      </c>
    </row>
    <row r="2413" spans="2:3" x14ac:dyDescent="0.75">
      <c r="B2413" s="249">
        <v>2350</v>
      </c>
      <c r="C2413" s="248">
        <v>126.36925213699143</v>
      </c>
    </row>
    <row r="2414" spans="2:3" x14ac:dyDescent="0.75">
      <c r="B2414" s="249">
        <v>2351</v>
      </c>
      <c r="C2414" s="248">
        <v>130.81996258637361</v>
      </c>
    </row>
    <row r="2415" spans="2:3" x14ac:dyDescent="0.75">
      <c r="B2415" s="249">
        <v>2352</v>
      </c>
      <c r="C2415" s="248">
        <v>108.88441947243365</v>
      </c>
    </row>
    <row r="2416" spans="2:3" x14ac:dyDescent="0.75">
      <c r="B2416" s="249">
        <v>2353</v>
      </c>
      <c r="C2416" s="248">
        <v>87.580542833354087</v>
      </c>
    </row>
    <row r="2417" spans="2:3" x14ac:dyDescent="0.75">
      <c r="B2417" s="249">
        <v>2354</v>
      </c>
      <c r="C2417" s="248">
        <v>129.7614105910697</v>
      </c>
    </row>
    <row r="2418" spans="2:3" x14ac:dyDescent="0.75">
      <c r="B2418" s="249">
        <v>2355</v>
      </c>
      <c r="C2418" s="248">
        <v>116.03073034402047</v>
      </c>
    </row>
    <row r="2419" spans="2:3" x14ac:dyDescent="0.75">
      <c r="B2419" s="249">
        <v>2356</v>
      </c>
      <c r="C2419" s="248">
        <v>138.37701121486154</v>
      </c>
    </row>
    <row r="2420" spans="2:3" x14ac:dyDescent="0.75">
      <c r="B2420" s="249">
        <v>2357</v>
      </c>
      <c r="C2420" s="248">
        <v>102.96142655476494</v>
      </c>
    </row>
    <row r="2421" spans="2:3" x14ac:dyDescent="0.75">
      <c r="B2421" s="249">
        <v>2358</v>
      </c>
      <c r="C2421" s="248">
        <v>111.01320534409058</v>
      </c>
    </row>
    <row r="2422" spans="2:3" x14ac:dyDescent="0.75">
      <c r="B2422" s="249">
        <v>2359</v>
      </c>
      <c r="C2422" s="248">
        <v>143.80447336544574</v>
      </c>
    </row>
    <row r="2423" spans="2:3" x14ac:dyDescent="0.75">
      <c r="B2423" s="249">
        <v>2360</v>
      </c>
      <c r="C2423" s="248">
        <v>135.3473339937793</v>
      </c>
    </row>
    <row r="2424" spans="2:3" x14ac:dyDescent="0.75">
      <c r="B2424" s="249">
        <v>2361</v>
      </c>
      <c r="C2424" s="248">
        <v>159.96570629464424</v>
      </c>
    </row>
    <row r="2425" spans="2:3" x14ac:dyDescent="0.75">
      <c r="B2425" s="249">
        <v>2362</v>
      </c>
      <c r="C2425" s="248">
        <v>113.08285168822945</v>
      </c>
    </row>
    <row r="2426" spans="2:3" x14ac:dyDescent="0.75">
      <c r="B2426" s="249">
        <v>2363</v>
      </c>
      <c r="C2426" s="248">
        <v>126.86625473434999</v>
      </c>
    </row>
    <row r="2427" spans="2:3" x14ac:dyDescent="0.75">
      <c r="B2427" s="249">
        <v>2364</v>
      </c>
      <c r="C2427" s="248">
        <v>95.751715064246</v>
      </c>
    </row>
    <row r="2428" spans="2:3" x14ac:dyDescent="0.75">
      <c r="B2428" s="249">
        <v>2365</v>
      </c>
      <c r="C2428" s="248">
        <v>120.96772196005661</v>
      </c>
    </row>
    <row r="2429" spans="2:3" x14ac:dyDescent="0.75">
      <c r="B2429" s="249">
        <v>2366</v>
      </c>
      <c r="C2429" s="248">
        <v>111.53306402769206</v>
      </c>
    </row>
    <row r="2430" spans="2:3" x14ac:dyDescent="0.75">
      <c r="B2430" s="249">
        <v>2367</v>
      </c>
      <c r="C2430" s="248">
        <v>163.45674636880821</v>
      </c>
    </row>
    <row r="2431" spans="2:3" x14ac:dyDescent="0.75">
      <c r="B2431" s="249">
        <v>2368</v>
      </c>
      <c r="C2431" s="248">
        <v>142.25915189629947</v>
      </c>
    </row>
    <row r="2432" spans="2:3" x14ac:dyDescent="0.75">
      <c r="B2432" s="249">
        <v>2369</v>
      </c>
      <c r="C2432" s="248">
        <v>134.76318420024057</v>
      </c>
    </row>
    <row r="2433" spans="2:3" x14ac:dyDescent="0.75">
      <c r="B2433" s="249">
        <v>2370</v>
      </c>
      <c r="C2433" s="248">
        <v>137.45652069167755</v>
      </c>
    </row>
    <row r="2434" spans="2:3" x14ac:dyDescent="0.75">
      <c r="B2434" s="249">
        <v>2371</v>
      </c>
      <c r="C2434" s="248">
        <v>174.02718189891749</v>
      </c>
    </row>
    <row r="2435" spans="2:3" x14ac:dyDescent="0.75">
      <c r="B2435" s="249">
        <v>2372</v>
      </c>
      <c r="C2435" s="248">
        <v>130.07134050954019</v>
      </c>
    </row>
    <row r="2436" spans="2:3" x14ac:dyDescent="0.75">
      <c r="B2436" s="249">
        <v>2373</v>
      </c>
      <c r="C2436" s="248">
        <v>98.170113167280491</v>
      </c>
    </row>
    <row r="2437" spans="2:3" x14ac:dyDescent="0.75">
      <c r="B2437" s="249">
        <v>2374</v>
      </c>
      <c r="C2437" s="248">
        <v>119.38913921343745</v>
      </c>
    </row>
    <row r="2438" spans="2:3" x14ac:dyDescent="0.75">
      <c r="B2438" s="249">
        <v>2375</v>
      </c>
      <c r="C2438" s="248">
        <v>87.988526962943965</v>
      </c>
    </row>
    <row r="2439" spans="2:3" x14ac:dyDescent="0.75">
      <c r="B2439" s="249">
        <v>2376</v>
      </c>
      <c r="C2439" s="248">
        <v>110.71299716888487</v>
      </c>
    </row>
    <row r="2440" spans="2:3" x14ac:dyDescent="0.75">
      <c r="B2440" s="249">
        <v>2377</v>
      </c>
      <c r="C2440" s="248">
        <v>113.07699630728266</v>
      </c>
    </row>
    <row r="2441" spans="2:3" x14ac:dyDescent="0.75">
      <c r="B2441" s="249">
        <v>2378</v>
      </c>
      <c r="C2441" s="248">
        <v>122.50142375655012</v>
      </c>
    </row>
    <row r="2442" spans="2:3" x14ac:dyDescent="0.75">
      <c r="B2442" s="249">
        <v>2379</v>
      </c>
      <c r="C2442" s="248">
        <v>140.9846306419096</v>
      </c>
    </row>
    <row r="2443" spans="2:3" x14ac:dyDescent="0.75">
      <c r="B2443" s="249">
        <v>2380</v>
      </c>
      <c r="C2443" s="248">
        <v>104.18792547408852</v>
      </c>
    </row>
    <row r="2444" spans="2:3" x14ac:dyDescent="0.75">
      <c r="B2444" s="249">
        <v>2381</v>
      </c>
      <c r="C2444" s="248">
        <v>143.84604292594227</v>
      </c>
    </row>
    <row r="2445" spans="2:3" x14ac:dyDescent="0.75">
      <c r="B2445" s="249">
        <v>2382</v>
      </c>
      <c r="C2445" s="248">
        <v>94.810680158025448</v>
      </c>
    </row>
    <row r="2446" spans="2:3" x14ac:dyDescent="0.75">
      <c r="B2446" s="249">
        <v>2383</v>
      </c>
      <c r="C2446" s="248">
        <v>98.003668360275455</v>
      </c>
    </row>
    <row r="2447" spans="2:3" x14ac:dyDescent="0.75">
      <c r="B2447" s="249">
        <v>2384</v>
      </c>
      <c r="C2447" s="248">
        <v>168.39396491388493</v>
      </c>
    </row>
    <row r="2448" spans="2:3" x14ac:dyDescent="0.75">
      <c r="B2448" s="249">
        <v>2385</v>
      </c>
      <c r="C2448" s="248">
        <v>165.86342185479867</v>
      </c>
    </row>
    <row r="2449" spans="2:3" x14ac:dyDescent="0.75">
      <c r="B2449" s="249">
        <v>2386</v>
      </c>
      <c r="C2449" s="248">
        <v>122.50082944391116</v>
      </c>
    </row>
    <row r="2450" spans="2:3" x14ac:dyDescent="0.75">
      <c r="B2450" s="249">
        <v>2387</v>
      </c>
      <c r="C2450" s="248">
        <v>109.15309339704289</v>
      </c>
    </row>
    <row r="2451" spans="2:3" x14ac:dyDescent="0.75">
      <c r="B2451" s="249">
        <v>2388</v>
      </c>
      <c r="C2451" s="248">
        <v>100.89630384628512</v>
      </c>
    </row>
    <row r="2452" spans="2:3" x14ac:dyDescent="0.75">
      <c r="B2452" s="249">
        <v>2389</v>
      </c>
      <c r="C2452" s="248">
        <v>48.173411239154177</v>
      </c>
    </row>
    <row r="2453" spans="2:3" x14ac:dyDescent="0.75">
      <c r="B2453" s="249">
        <v>2390</v>
      </c>
      <c r="C2453" s="248">
        <v>148.005270027439</v>
      </c>
    </row>
    <row r="2454" spans="2:3" x14ac:dyDescent="0.75">
      <c r="B2454" s="249">
        <v>2391</v>
      </c>
      <c r="C2454" s="248">
        <v>124.84731755034103</v>
      </c>
    </row>
    <row r="2455" spans="2:3" x14ac:dyDescent="0.75">
      <c r="B2455" s="249">
        <v>2392</v>
      </c>
      <c r="C2455" s="248">
        <v>164.6047753473114</v>
      </c>
    </row>
    <row r="2456" spans="2:3" x14ac:dyDescent="0.75">
      <c r="B2456" s="249">
        <v>2393</v>
      </c>
      <c r="C2456" s="248">
        <v>112.02785991839177</v>
      </c>
    </row>
    <row r="2457" spans="2:3" x14ac:dyDescent="0.75">
      <c r="B2457" s="249">
        <v>2394</v>
      </c>
      <c r="C2457" s="248">
        <v>109.78794676344276</v>
      </c>
    </row>
    <row r="2458" spans="2:3" x14ac:dyDescent="0.75">
      <c r="B2458" s="249">
        <v>2395</v>
      </c>
      <c r="C2458" s="248">
        <v>112.35207164900045</v>
      </c>
    </row>
    <row r="2459" spans="2:3" x14ac:dyDescent="0.75">
      <c r="B2459" s="249">
        <v>2396</v>
      </c>
      <c r="C2459" s="248">
        <v>149.10589580360022</v>
      </c>
    </row>
    <row r="2460" spans="2:3" x14ac:dyDescent="0.75">
      <c r="B2460" s="249">
        <v>2397</v>
      </c>
      <c r="C2460" s="248">
        <v>138.05745138111683</v>
      </c>
    </row>
    <row r="2461" spans="2:3" x14ac:dyDescent="0.75">
      <c r="B2461" s="249">
        <v>2398</v>
      </c>
      <c r="C2461" s="248">
        <v>118.66680088938648</v>
      </c>
    </row>
    <row r="2462" spans="2:3" x14ac:dyDescent="0.75">
      <c r="B2462" s="249">
        <v>2399</v>
      </c>
      <c r="C2462" s="248">
        <v>82.052786374341338</v>
      </c>
    </row>
    <row r="2463" spans="2:3" x14ac:dyDescent="0.75">
      <c r="B2463" s="249">
        <v>2400</v>
      </c>
      <c r="C2463" s="248">
        <v>109.44588276125315</v>
      </c>
    </row>
    <row r="2464" spans="2:3" x14ac:dyDescent="0.75">
      <c r="B2464" s="249">
        <v>2401</v>
      </c>
      <c r="C2464" s="248">
        <v>96.903721311324972</v>
      </c>
    </row>
    <row r="2465" spans="2:3" x14ac:dyDescent="0.75">
      <c r="B2465" s="249">
        <v>2402</v>
      </c>
      <c r="C2465" s="248">
        <v>136.92054044515604</v>
      </c>
    </row>
    <row r="2466" spans="2:3" x14ac:dyDescent="0.75">
      <c r="B2466" s="249">
        <v>2403</v>
      </c>
      <c r="C2466" s="248">
        <v>133.88731041600917</v>
      </c>
    </row>
    <row r="2467" spans="2:3" x14ac:dyDescent="0.75">
      <c r="B2467" s="249">
        <v>2404</v>
      </c>
      <c r="C2467" s="248">
        <v>47.922077812648254</v>
      </c>
    </row>
    <row r="2468" spans="2:3" x14ac:dyDescent="0.75">
      <c r="B2468" s="249">
        <v>2405</v>
      </c>
      <c r="C2468" s="248">
        <v>90.480308661141351</v>
      </c>
    </row>
    <row r="2469" spans="2:3" x14ac:dyDescent="0.75">
      <c r="B2469" s="249">
        <v>2406</v>
      </c>
      <c r="C2469" s="248">
        <v>104.04375249571814</v>
      </c>
    </row>
    <row r="2470" spans="2:3" x14ac:dyDescent="0.75">
      <c r="B2470" s="249">
        <v>2407</v>
      </c>
      <c r="C2470" s="248">
        <v>150.0983125241826</v>
      </c>
    </row>
    <row r="2471" spans="2:3" x14ac:dyDescent="0.75">
      <c r="B2471" s="249">
        <v>2408</v>
      </c>
      <c r="C2471" s="248">
        <v>129.1890326487694</v>
      </c>
    </row>
    <row r="2472" spans="2:3" x14ac:dyDescent="0.75">
      <c r="B2472" s="249">
        <v>2409</v>
      </c>
      <c r="C2472" s="248">
        <v>116.85293833944699</v>
      </c>
    </row>
    <row r="2473" spans="2:3" x14ac:dyDescent="0.75">
      <c r="B2473" s="249">
        <v>2410</v>
      </c>
      <c r="C2473" s="248">
        <v>92.5031989112247</v>
      </c>
    </row>
    <row r="2474" spans="2:3" x14ac:dyDescent="0.75">
      <c r="B2474" s="249">
        <v>2411</v>
      </c>
      <c r="C2474" s="248">
        <v>124.54670786706595</v>
      </c>
    </row>
    <row r="2475" spans="2:3" x14ac:dyDescent="0.75">
      <c r="B2475" s="249">
        <v>2412</v>
      </c>
      <c r="C2475" s="248">
        <v>133.90972714219185</v>
      </c>
    </row>
    <row r="2476" spans="2:3" x14ac:dyDescent="0.75">
      <c r="B2476" s="249">
        <v>2413</v>
      </c>
      <c r="C2476" s="248">
        <v>127.6030889339348</v>
      </c>
    </row>
    <row r="2477" spans="2:3" x14ac:dyDescent="0.75">
      <c r="B2477" s="249">
        <v>2414</v>
      </c>
      <c r="C2477" s="248">
        <v>114.07605846660252</v>
      </c>
    </row>
    <row r="2478" spans="2:3" x14ac:dyDescent="0.75">
      <c r="B2478" s="249">
        <v>2415</v>
      </c>
      <c r="C2478" s="248">
        <v>125.6427143294117</v>
      </c>
    </row>
    <row r="2479" spans="2:3" x14ac:dyDescent="0.75">
      <c r="B2479" s="249">
        <v>2416</v>
      </c>
      <c r="C2479" s="248">
        <v>132.78483329439035</v>
      </c>
    </row>
    <row r="2480" spans="2:3" x14ac:dyDescent="0.75">
      <c r="B2480" s="249">
        <v>2417</v>
      </c>
      <c r="C2480" s="248">
        <v>127.98330151377765</v>
      </c>
    </row>
    <row r="2481" spans="2:3" x14ac:dyDescent="0.75">
      <c r="B2481" s="249">
        <v>2418</v>
      </c>
      <c r="C2481" s="248">
        <v>95.557226611854887</v>
      </c>
    </row>
    <row r="2482" spans="2:3" x14ac:dyDescent="0.75">
      <c r="B2482" s="249">
        <v>2419</v>
      </c>
      <c r="C2482" s="248">
        <v>119.78796524475077</v>
      </c>
    </row>
    <row r="2483" spans="2:3" x14ac:dyDescent="0.75">
      <c r="B2483" s="249">
        <v>2420</v>
      </c>
      <c r="C2483" s="248">
        <v>89.683589175598186</v>
      </c>
    </row>
    <row r="2484" spans="2:3" x14ac:dyDescent="0.75">
      <c r="B2484" s="249">
        <v>2421</v>
      </c>
      <c r="C2484" s="248">
        <v>112.85949441102477</v>
      </c>
    </row>
    <row r="2485" spans="2:3" x14ac:dyDescent="0.75">
      <c r="B2485" s="249">
        <v>2422</v>
      </c>
      <c r="C2485" s="248">
        <v>137.22144700486291</v>
      </c>
    </row>
    <row r="2486" spans="2:3" x14ac:dyDescent="0.75">
      <c r="B2486" s="249">
        <v>2423</v>
      </c>
      <c r="C2486" s="248">
        <v>131.60753796002396</v>
      </c>
    </row>
    <row r="2487" spans="2:3" x14ac:dyDescent="0.75">
      <c r="B2487" s="249">
        <v>2424</v>
      </c>
      <c r="C2487" s="248">
        <v>112.34947795669639</v>
      </c>
    </row>
    <row r="2488" spans="2:3" x14ac:dyDescent="0.75">
      <c r="B2488" s="249">
        <v>2425</v>
      </c>
      <c r="C2488" s="248">
        <v>111.44018833480712</v>
      </c>
    </row>
    <row r="2489" spans="2:3" x14ac:dyDescent="0.75">
      <c r="B2489" s="249">
        <v>2426</v>
      </c>
      <c r="C2489" s="248">
        <v>109.28489654433311</v>
      </c>
    </row>
    <row r="2490" spans="2:3" x14ac:dyDescent="0.75">
      <c r="B2490" s="249">
        <v>2427</v>
      </c>
      <c r="C2490" s="248">
        <v>144.02724512335385</v>
      </c>
    </row>
    <row r="2491" spans="2:3" x14ac:dyDescent="0.75">
      <c r="B2491" s="249">
        <v>2428</v>
      </c>
      <c r="C2491" s="248">
        <v>129.71601261693658</v>
      </c>
    </row>
    <row r="2492" spans="2:3" x14ac:dyDescent="0.75">
      <c r="B2492" s="249">
        <v>2429</v>
      </c>
      <c r="C2492" s="248">
        <v>110.16333951799189</v>
      </c>
    </row>
    <row r="2493" spans="2:3" x14ac:dyDescent="0.75">
      <c r="B2493" s="249">
        <v>2430</v>
      </c>
      <c r="C2493" s="248">
        <v>129.98110614864117</v>
      </c>
    </row>
    <row r="2494" spans="2:3" x14ac:dyDescent="0.75">
      <c r="B2494" s="249">
        <v>2431</v>
      </c>
      <c r="C2494" s="248">
        <v>123.83083799492226</v>
      </c>
    </row>
    <row r="2495" spans="2:3" x14ac:dyDescent="0.75">
      <c r="B2495" s="249">
        <v>2432</v>
      </c>
      <c r="C2495" s="248">
        <v>87.227297662523597</v>
      </c>
    </row>
    <row r="2496" spans="2:3" x14ac:dyDescent="0.75">
      <c r="B2496" s="249">
        <v>2433</v>
      </c>
      <c r="C2496" s="248">
        <v>94.853348503879261</v>
      </c>
    </row>
    <row r="2497" spans="2:3" x14ac:dyDescent="0.75">
      <c r="B2497" s="249">
        <v>2434</v>
      </c>
      <c r="C2497" s="248">
        <v>148.13009997092314</v>
      </c>
    </row>
    <row r="2498" spans="2:3" x14ac:dyDescent="0.75">
      <c r="B2498" s="249">
        <v>2435</v>
      </c>
      <c r="C2498" s="248">
        <v>150.15674827025572</v>
      </c>
    </row>
    <row r="2499" spans="2:3" x14ac:dyDescent="0.75">
      <c r="B2499" s="249">
        <v>2436</v>
      </c>
      <c r="C2499" s="248">
        <v>106.74498084817883</v>
      </c>
    </row>
    <row r="2500" spans="2:3" x14ac:dyDescent="0.75">
      <c r="B2500" s="249">
        <v>2437</v>
      </c>
      <c r="C2500" s="248">
        <v>136.55936386294178</v>
      </c>
    </row>
    <row r="2501" spans="2:3" x14ac:dyDescent="0.75">
      <c r="B2501" s="249">
        <v>2438</v>
      </c>
      <c r="C2501" s="248">
        <v>110.16550523358217</v>
      </c>
    </row>
    <row r="2502" spans="2:3" x14ac:dyDescent="0.75">
      <c r="B2502" s="249">
        <v>2439</v>
      </c>
      <c r="C2502" s="248">
        <v>153.27722775494669</v>
      </c>
    </row>
    <row r="2503" spans="2:3" x14ac:dyDescent="0.75">
      <c r="B2503" s="249">
        <v>2440</v>
      </c>
      <c r="C2503" s="248">
        <v>137.40754966584589</v>
      </c>
    </row>
    <row r="2504" spans="2:3" x14ac:dyDescent="0.75">
      <c r="B2504" s="249">
        <v>2441</v>
      </c>
      <c r="C2504" s="248">
        <v>77.517545179720273</v>
      </c>
    </row>
    <row r="2505" spans="2:3" x14ac:dyDescent="0.75">
      <c r="B2505" s="249">
        <v>2442</v>
      </c>
      <c r="C2505" s="248">
        <v>140.99587341176886</v>
      </c>
    </row>
    <row r="2506" spans="2:3" x14ac:dyDescent="0.75">
      <c r="B2506" s="249">
        <v>2443</v>
      </c>
      <c r="C2506" s="248">
        <v>87.231085449820142</v>
      </c>
    </row>
    <row r="2507" spans="2:3" x14ac:dyDescent="0.75">
      <c r="B2507" s="249">
        <v>2444</v>
      </c>
      <c r="C2507" s="248">
        <v>61.655836583953885</v>
      </c>
    </row>
    <row r="2508" spans="2:3" x14ac:dyDescent="0.75">
      <c r="B2508" s="249">
        <v>2445</v>
      </c>
      <c r="C2508" s="248">
        <v>122.32177686722413</v>
      </c>
    </row>
    <row r="2509" spans="2:3" x14ac:dyDescent="0.75">
      <c r="B2509" s="249">
        <v>2446</v>
      </c>
      <c r="C2509" s="248">
        <v>92.149055979354415</v>
      </c>
    </row>
    <row r="2510" spans="2:3" x14ac:dyDescent="0.75">
      <c r="B2510" s="249">
        <v>2447</v>
      </c>
      <c r="C2510" s="248">
        <v>48.132306980418662</v>
      </c>
    </row>
    <row r="2511" spans="2:3" x14ac:dyDescent="0.75">
      <c r="B2511" s="249">
        <v>2448</v>
      </c>
      <c r="C2511" s="248">
        <v>147.95013989253732</v>
      </c>
    </row>
    <row r="2512" spans="2:3" x14ac:dyDescent="0.75">
      <c r="B2512" s="249">
        <v>2449</v>
      </c>
      <c r="C2512" s="248">
        <v>79.110631592572844</v>
      </c>
    </row>
    <row r="2513" spans="2:3" x14ac:dyDescent="0.75">
      <c r="B2513" s="249">
        <v>2450</v>
      </c>
      <c r="C2513" s="248">
        <v>137.87868113555157</v>
      </c>
    </row>
    <row r="2514" spans="2:3" x14ac:dyDescent="0.75">
      <c r="B2514" s="249">
        <v>2451</v>
      </c>
      <c r="C2514" s="248">
        <v>136.60779171914282</v>
      </c>
    </row>
    <row r="2515" spans="2:3" x14ac:dyDescent="0.75">
      <c r="B2515" s="249">
        <v>2452</v>
      </c>
      <c r="C2515" s="248">
        <v>112.43152268047022</v>
      </c>
    </row>
    <row r="2516" spans="2:3" x14ac:dyDescent="0.75">
      <c r="B2516" s="249">
        <v>2453</v>
      </c>
      <c r="C2516" s="248">
        <v>136.68196416306813</v>
      </c>
    </row>
    <row r="2517" spans="2:3" x14ac:dyDescent="0.75">
      <c r="B2517" s="249">
        <v>2454</v>
      </c>
      <c r="C2517" s="248">
        <v>95.470420753544033</v>
      </c>
    </row>
    <row r="2518" spans="2:3" x14ac:dyDescent="0.75">
      <c r="B2518" s="249">
        <v>2455</v>
      </c>
      <c r="C2518" s="248">
        <v>99.320465071562069</v>
      </c>
    </row>
    <row r="2519" spans="2:3" x14ac:dyDescent="0.75">
      <c r="B2519" s="249">
        <v>2456</v>
      </c>
      <c r="C2519" s="248">
        <v>153.04858568607224</v>
      </c>
    </row>
    <row r="2520" spans="2:3" x14ac:dyDescent="0.75">
      <c r="B2520" s="249">
        <v>2457</v>
      </c>
      <c r="C2520" s="248">
        <v>118.75358824223011</v>
      </c>
    </row>
    <row r="2521" spans="2:3" x14ac:dyDescent="0.75">
      <c r="B2521" s="249">
        <v>2458</v>
      </c>
      <c r="C2521" s="248">
        <v>106.39064864240939</v>
      </c>
    </row>
    <row r="2522" spans="2:3" x14ac:dyDescent="0.75">
      <c r="B2522" s="249">
        <v>2459</v>
      </c>
      <c r="C2522" s="248">
        <v>116.79674317404667</v>
      </c>
    </row>
    <row r="2523" spans="2:3" x14ac:dyDescent="0.75">
      <c r="B2523" s="249">
        <v>2460</v>
      </c>
      <c r="C2523" s="248">
        <v>153.70522500414583</v>
      </c>
    </row>
    <row r="2524" spans="2:3" x14ac:dyDescent="0.75">
      <c r="B2524" s="249">
        <v>2461</v>
      </c>
      <c r="C2524" s="248">
        <v>137.03092791362903</v>
      </c>
    </row>
    <row r="2525" spans="2:3" x14ac:dyDescent="0.75">
      <c r="B2525" s="249">
        <v>2462</v>
      </c>
      <c r="C2525" s="248">
        <v>131.10670447954604</v>
      </c>
    </row>
    <row r="2526" spans="2:3" x14ac:dyDescent="0.75">
      <c r="B2526" s="249">
        <v>2463</v>
      </c>
      <c r="C2526" s="248">
        <v>118.59474487391262</v>
      </c>
    </row>
    <row r="2527" spans="2:3" x14ac:dyDescent="0.75">
      <c r="B2527" s="249">
        <v>2464</v>
      </c>
      <c r="C2527" s="248">
        <v>114.0289832199195</v>
      </c>
    </row>
    <row r="2528" spans="2:3" x14ac:dyDescent="0.75">
      <c r="B2528" s="249">
        <v>2465</v>
      </c>
      <c r="C2528" s="248">
        <v>88.475990434043041</v>
      </c>
    </row>
    <row r="2529" spans="2:3" x14ac:dyDescent="0.75">
      <c r="B2529" s="249">
        <v>2466</v>
      </c>
      <c r="C2529" s="248">
        <v>143.10034301580495</v>
      </c>
    </row>
    <row r="2530" spans="2:3" x14ac:dyDescent="0.75">
      <c r="B2530" s="249">
        <v>2467</v>
      </c>
      <c r="C2530" s="248">
        <v>80.529394649078014</v>
      </c>
    </row>
    <row r="2531" spans="2:3" x14ac:dyDescent="0.75">
      <c r="B2531" s="249">
        <v>2468</v>
      </c>
      <c r="C2531" s="248">
        <v>138.52043467026675</v>
      </c>
    </row>
    <row r="2532" spans="2:3" x14ac:dyDescent="0.75">
      <c r="B2532" s="249">
        <v>2469</v>
      </c>
      <c r="C2532" s="248">
        <v>104.82206406708195</v>
      </c>
    </row>
    <row r="2533" spans="2:3" x14ac:dyDescent="0.75">
      <c r="B2533" s="249">
        <v>2470</v>
      </c>
      <c r="C2533" s="248">
        <v>145.52153814490364</v>
      </c>
    </row>
    <row r="2534" spans="2:3" x14ac:dyDescent="0.75">
      <c r="B2534" s="249">
        <v>2471</v>
      </c>
      <c r="C2534" s="248">
        <v>147.57695089884896</v>
      </c>
    </row>
    <row r="2535" spans="2:3" x14ac:dyDescent="0.75">
      <c r="B2535" s="249">
        <v>2472</v>
      </c>
      <c r="C2535" s="248">
        <v>85.705766774849309</v>
      </c>
    </row>
    <row r="2536" spans="2:3" x14ac:dyDescent="0.75">
      <c r="B2536" s="249">
        <v>2473</v>
      </c>
      <c r="C2536" s="248">
        <v>91.78294650771133</v>
      </c>
    </row>
    <row r="2537" spans="2:3" x14ac:dyDescent="0.75">
      <c r="B2537" s="249">
        <v>2474</v>
      </c>
      <c r="C2537" s="248">
        <v>130.86457798135916</v>
      </c>
    </row>
    <row r="2538" spans="2:3" x14ac:dyDescent="0.75">
      <c r="B2538" s="249">
        <v>2475</v>
      </c>
      <c r="C2538" s="248">
        <v>112.54046129826476</v>
      </c>
    </row>
    <row r="2539" spans="2:3" x14ac:dyDescent="0.75">
      <c r="B2539" s="249">
        <v>2476</v>
      </c>
      <c r="C2539" s="248">
        <v>133.43125534137016</v>
      </c>
    </row>
    <row r="2540" spans="2:3" x14ac:dyDescent="0.75">
      <c r="B2540" s="249">
        <v>2477</v>
      </c>
      <c r="C2540" s="248">
        <v>104.00396588445827</v>
      </c>
    </row>
    <row r="2541" spans="2:3" x14ac:dyDescent="0.75">
      <c r="B2541" s="249">
        <v>2478</v>
      </c>
      <c r="C2541" s="248">
        <v>130.67092137899436</v>
      </c>
    </row>
    <row r="2542" spans="2:3" x14ac:dyDescent="0.75">
      <c r="B2542" s="249">
        <v>2479</v>
      </c>
      <c r="C2542" s="248">
        <v>125.95831133693825</v>
      </c>
    </row>
    <row r="2543" spans="2:3" x14ac:dyDescent="0.75">
      <c r="B2543" s="249">
        <v>2480</v>
      </c>
      <c r="C2543" s="248">
        <v>170.82209141767333</v>
      </c>
    </row>
    <row r="2544" spans="2:3" x14ac:dyDescent="0.75">
      <c r="B2544" s="249">
        <v>2481</v>
      </c>
      <c r="C2544" s="248">
        <v>113.46350714867383</v>
      </c>
    </row>
    <row r="2545" spans="2:3" x14ac:dyDescent="0.75">
      <c r="B2545" s="249">
        <v>2482</v>
      </c>
      <c r="C2545" s="248">
        <v>147.57548718585394</v>
      </c>
    </row>
    <row r="2546" spans="2:3" x14ac:dyDescent="0.75">
      <c r="B2546" s="249">
        <v>2483</v>
      </c>
      <c r="C2546" s="248">
        <v>124.39449497601863</v>
      </c>
    </row>
    <row r="2547" spans="2:3" x14ac:dyDescent="0.75">
      <c r="B2547" s="249">
        <v>2484</v>
      </c>
      <c r="C2547" s="248">
        <v>105.15795976848372</v>
      </c>
    </row>
    <row r="2548" spans="2:3" x14ac:dyDescent="0.75">
      <c r="B2548" s="249">
        <v>2485</v>
      </c>
      <c r="C2548" s="248">
        <v>90.520893588541156</v>
      </c>
    </row>
    <row r="2549" spans="2:3" x14ac:dyDescent="0.75">
      <c r="B2549" s="249">
        <v>2486</v>
      </c>
      <c r="C2549" s="248">
        <v>127.88396715916264</v>
      </c>
    </row>
    <row r="2550" spans="2:3" x14ac:dyDescent="0.75">
      <c r="B2550" s="249">
        <v>2487</v>
      </c>
      <c r="C2550" s="248">
        <v>76.040373660090694</v>
      </c>
    </row>
    <row r="2551" spans="2:3" x14ac:dyDescent="0.75">
      <c r="B2551" s="249">
        <v>2488</v>
      </c>
      <c r="C2551" s="248">
        <v>113.5714999652844</v>
      </c>
    </row>
    <row r="2552" spans="2:3" x14ac:dyDescent="0.75">
      <c r="B2552" s="249">
        <v>2489</v>
      </c>
      <c r="C2552" s="248">
        <v>176.8929779366008</v>
      </c>
    </row>
    <row r="2553" spans="2:3" x14ac:dyDescent="0.75">
      <c r="B2553" s="249">
        <v>2490</v>
      </c>
      <c r="C2553" s="248">
        <v>73.753685841350446</v>
      </c>
    </row>
    <row r="2554" spans="2:3" x14ac:dyDescent="0.75">
      <c r="B2554" s="249">
        <v>2491</v>
      </c>
      <c r="C2554" s="248">
        <v>117.89201370052504</v>
      </c>
    </row>
    <row r="2555" spans="2:3" x14ac:dyDescent="0.75">
      <c r="B2555" s="249">
        <v>2492</v>
      </c>
      <c r="C2555" s="248">
        <v>171.26906415472118</v>
      </c>
    </row>
    <row r="2556" spans="2:3" x14ac:dyDescent="0.75">
      <c r="B2556" s="249">
        <v>2493</v>
      </c>
      <c r="C2556" s="248">
        <v>106.47002787398532</v>
      </c>
    </row>
    <row r="2557" spans="2:3" x14ac:dyDescent="0.75">
      <c r="B2557" s="249">
        <v>2494</v>
      </c>
      <c r="C2557" s="248">
        <v>105.64548662425386</v>
      </c>
    </row>
    <row r="2558" spans="2:3" x14ac:dyDescent="0.75">
      <c r="B2558" s="249">
        <v>2495</v>
      </c>
      <c r="C2558" s="248">
        <v>170.91980415215463</v>
      </c>
    </row>
    <row r="2559" spans="2:3" x14ac:dyDescent="0.75">
      <c r="B2559" s="249">
        <v>2496</v>
      </c>
      <c r="C2559" s="248">
        <v>105.25596177647023</v>
      </c>
    </row>
    <row r="2560" spans="2:3" x14ac:dyDescent="0.75">
      <c r="B2560" s="249">
        <v>2497</v>
      </c>
      <c r="C2560" s="248">
        <v>73.311246020978118</v>
      </c>
    </row>
    <row r="2561" spans="2:3" x14ac:dyDescent="0.75">
      <c r="B2561" s="249">
        <v>2498</v>
      </c>
      <c r="C2561" s="248">
        <v>121.06977385439774</v>
      </c>
    </row>
    <row r="2562" spans="2:3" x14ac:dyDescent="0.75">
      <c r="B2562" s="249">
        <v>2499</v>
      </c>
      <c r="C2562" s="248">
        <v>100.09073138279776</v>
      </c>
    </row>
    <row r="2563" spans="2:3" x14ac:dyDescent="0.75">
      <c r="B2563" s="249">
        <v>2500</v>
      </c>
      <c r="C2563" s="248">
        <v>119.32535218321216</v>
      </c>
    </row>
    <row r="2564" spans="2:3" x14ac:dyDescent="0.75">
      <c r="B2564" s="249">
        <v>2501</v>
      </c>
      <c r="C2564" s="248">
        <v>97.207629214254496</v>
      </c>
    </row>
    <row r="2565" spans="2:3" x14ac:dyDescent="0.75">
      <c r="B2565" s="249">
        <v>2502</v>
      </c>
      <c r="C2565" s="248">
        <v>81.966760606523792</v>
      </c>
    </row>
    <row r="2566" spans="2:3" x14ac:dyDescent="0.75">
      <c r="B2566" s="249">
        <v>2503</v>
      </c>
      <c r="C2566" s="248">
        <v>131.29212631404076</v>
      </c>
    </row>
    <row r="2567" spans="2:3" x14ac:dyDescent="0.75">
      <c r="B2567" s="249">
        <v>2504</v>
      </c>
      <c r="C2567" s="248">
        <v>88.533706200401141</v>
      </c>
    </row>
    <row r="2568" spans="2:3" x14ac:dyDescent="0.75">
      <c r="B2568" s="249">
        <v>2505</v>
      </c>
      <c r="C2568" s="248">
        <v>113.68166816935138</v>
      </c>
    </row>
    <row r="2569" spans="2:3" x14ac:dyDescent="0.75">
      <c r="B2569" s="249">
        <v>2506</v>
      </c>
      <c r="C2569" s="248">
        <v>100.25031421909102</v>
      </c>
    </row>
    <row r="2570" spans="2:3" x14ac:dyDescent="0.75">
      <c r="B2570" s="249">
        <v>2507</v>
      </c>
      <c r="C2570" s="248">
        <v>109.47641191318658</v>
      </c>
    </row>
    <row r="2571" spans="2:3" x14ac:dyDescent="0.75">
      <c r="B2571" s="249">
        <v>2508</v>
      </c>
      <c r="C2571" s="248">
        <v>99.014982871808769</v>
      </c>
    </row>
    <row r="2572" spans="2:3" x14ac:dyDescent="0.75">
      <c r="B2572" s="249">
        <v>2509</v>
      </c>
      <c r="C2572" s="248">
        <v>143.86785609057316</v>
      </c>
    </row>
    <row r="2573" spans="2:3" x14ac:dyDescent="0.75">
      <c r="B2573" s="249">
        <v>2510</v>
      </c>
      <c r="C2573" s="248">
        <v>121.05620642401847</v>
      </c>
    </row>
    <row r="2574" spans="2:3" x14ac:dyDescent="0.75">
      <c r="B2574" s="249">
        <v>2511</v>
      </c>
      <c r="C2574" s="248">
        <v>129.08644653511121</v>
      </c>
    </row>
    <row r="2575" spans="2:3" x14ac:dyDescent="0.75">
      <c r="B2575" s="249">
        <v>2512</v>
      </c>
      <c r="C2575" s="248">
        <v>165.92062130785672</v>
      </c>
    </row>
    <row r="2576" spans="2:3" x14ac:dyDescent="0.75">
      <c r="B2576" s="249">
        <v>2513</v>
      </c>
      <c r="C2576" s="248">
        <v>113.83544388834527</v>
      </c>
    </row>
    <row r="2577" spans="2:3" x14ac:dyDescent="0.75">
      <c r="B2577" s="249">
        <v>2514</v>
      </c>
      <c r="C2577" s="248">
        <v>136.36543417810833</v>
      </c>
    </row>
    <row r="2578" spans="2:3" x14ac:dyDescent="0.75">
      <c r="B2578" s="249">
        <v>2515</v>
      </c>
      <c r="C2578" s="248">
        <v>128.28304863891336</v>
      </c>
    </row>
    <row r="2579" spans="2:3" x14ac:dyDescent="0.75">
      <c r="B2579" s="249">
        <v>2516</v>
      </c>
      <c r="C2579" s="248">
        <v>100.48813547562179</v>
      </c>
    </row>
    <row r="2580" spans="2:3" x14ac:dyDescent="0.75">
      <c r="B2580" s="249">
        <v>2517</v>
      </c>
      <c r="C2580" s="248">
        <v>107.55858389345396</v>
      </c>
    </row>
    <row r="2581" spans="2:3" x14ac:dyDescent="0.75">
      <c r="B2581" s="249">
        <v>2518</v>
      </c>
      <c r="C2581" s="248">
        <v>102.54647065853818</v>
      </c>
    </row>
    <row r="2582" spans="2:3" x14ac:dyDescent="0.75">
      <c r="B2582" s="249">
        <v>2519</v>
      </c>
      <c r="C2582" s="248">
        <v>130.61974426467089</v>
      </c>
    </row>
    <row r="2583" spans="2:3" x14ac:dyDescent="0.75">
      <c r="B2583" s="249">
        <v>2520</v>
      </c>
      <c r="C2583" s="248">
        <v>93.292327860657323</v>
      </c>
    </row>
    <row r="2584" spans="2:3" x14ac:dyDescent="0.75">
      <c r="B2584" s="249">
        <v>2521</v>
      </c>
      <c r="C2584" s="248">
        <v>194.37376798875502</v>
      </c>
    </row>
    <row r="2585" spans="2:3" x14ac:dyDescent="0.75">
      <c r="B2585" s="249">
        <v>2522</v>
      </c>
      <c r="C2585" s="248">
        <v>173.14144611330113</v>
      </c>
    </row>
    <row r="2586" spans="2:3" x14ac:dyDescent="0.75">
      <c r="B2586" s="249">
        <v>2523</v>
      </c>
      <c r="C2586" s="248">
        <v>104.69093534146114</v>
      </c>
    </row>
    <row r="2587" spans="2:3" x14ac:dyDescent="0.75">
      <c r="B2587" s="249">
        <v>2524</v>
      </c>
      <c r="C2587" s="248">
        <v>134.56466782209705</v>
      </c>
    </row>
    <row r="2588" spans="2:3" x14ac:dyDescent="0.75">
      <c r="B2588" s="249">
        <v>2525</v>
      </c>
      <c r="C2588" s="248">
        <v>84.32894908220203</v>
      </c>
    </row>
    <row r="2589" spans="2:3" x14ac:dyDescent="0.75">
      <c r="B2589" s="249">
        <v>2526</v>
      </c>
      <c r="C2589" s="248">
        <v>105.14841655836416</v>
      </c>
    </row>
    <row r="2590" spans="2:3" x14ac:dyDescent="0.75">
      <c r="B2590" s="249">
        <v>2527</v>
      </c>
      <c r="C2590" s="248">
        <v>90.862088152466484</v>
      </c>
    </row>
    <row r="2591" spans="2:3" x14ac:dyDescent="0.75">
      <c r="B2591" s="249">
        <v>2528</v>
      </c>
      <c r="C2591" s="248">
        <v>66.533704783616756</v>
      </c>
    </row>
    <row r="2592" spans="2:3" x14ac:dyDescent="0.75">
      <c r="B2592" s="249">
        <v>2529</v>
      </c>
      <c r="C2592" s="248">
        <v>139.8708344238286</v>
      </c>
    </row>
    <row r="2593" spans="2:3" x14ac:dyDescent="0.75">
      <c r="B2593" s="249">
        <v>2530</v>
      </c>
      <c r="C2593" s="248">
        <v>98.288334684379038</v>
      </c>
    </row>
    <row r="2594" spans="2:3" x14ac:dyDescent="0.75">
      <c r="B2594" s="249">
        <v>2531</v>
      </c>
      <c r="C2594" s="248">
        <v>136.83301644630848</v>
      </c>
    </row>
    <row r="2595" spans="2:3" x14ac:dyDescent="0.75">
      <c r="B2595" s="249">
        <v>2532</v>
      </c>
      <c r="C2595" s="248">
        <v>136.47033936034012</v>
      </c>
    </row>
    <row r="2596" spans="2:3" x14ac:dyDescent="0.75">
      <c r="B2596" s="249">
        <v>2533</v>
      </c>
      <c r="C2596" s="248">
        <v>117.53469776982168</v>
      </c>
    </row>
    <row r="2597" spans="2:3" x14ac:dyDescent="0.75">
      <c r="B2597" s="249">
        <v>2534</v>
      </c>
      <c r="C2597" s="248">
        <v>117.56035090754449</v>
      </c>
    </row>
    <row r="2598" spans="2:3" x14ac:dyDescent="0.75">
      <c r="B2598" s="249">
        <v>2535</v>
      </c>
      <c r="C2598" s="248">
        <v>114.32506078997997</v>
      </c>
    </row>
    <row r="2599" spans="2:3" x14ac:dyDescent="0.75">
      <c r="B2599" s="249">
        <v>2536</v>
      </c>
      <c r="C2599" s="248">
        <v>67.502296957077547</v>
      </c>
    </row>
    <row r="2600" spans="2:3" x14ac:dyDescent="0.75">
      <c r="B2600" s="249">
        <v>2537</v>
      </c>
      <c r="C2600" s="248">
        <v>88.122052655370538</v>
      </c>
    </row>
    <row r="2601" spans="2:3" x14ac:dyDescent="0.75">
      <c r="B2601" s="249">
        <v>2538</v>
      </c>
      <c r="C2601" s="248">
        <v>129.50884099150903</v>
      </c>
    </row>
    <row r="2602" spans="2:3" x14ac:dyDescent="0.75">
      <c r="B2602" s="249">
        <v>2539</v>
      </c>
      <c r="C2602" s="248">
        <v>139.89202385644441</v>
      </c>
    </row>
    <row r="2603" spans="2:3" x14ac:dyDescent="0.75">
      <c r="B2603" s="249">
        <v>2540</v>
      </c>
      <c r="C2603" s="248">
        <v>92.040556234581885</v>
      </c>
    </row>
    <row r="2604" spans="2:3" x14ac:dyDescent="0.75">
      <c r="B2604" s="249">
        <v>2541</v>
      </c>
      <c r="C2604" s="248">
        <v>129.65670976662076</v>
      </c>
    </row>
    <row r="2605" spans="2:3" x14ac:dyDescent="0.75">
      <c r="B2605" s="249">
        <v>2542</v>
      </c>
      <c r="C2605" s="248">
        <v>152.5242696883852</v>
      </c>
    </row>
    <row r="2606" spans="2:3" x14ac:dyDescent="0.75">
      <c r="B2606" s="249">
        <v>2543</v>
      </c>
      <c r="C2606" s="248">
        <v>112.82561588965369</v>
      </c>
    </row>
    <row r="2607" spans="2:3" x14ac:dyDescent="0.75">
      <c r="B2607" s="249">
        <v>2544</v>
      </c>
      <c r="C2607" s="248">
        <v>105.99570719217323</v>
      </c>
    </row>
    <row r="2608" spans="2:3" x14ac:dyDescent="0.75">
      <c r="B2608" s="249">
        <v>2545</v>
      </c>
      <c r="C2608" s="248">
        <v>124.14586604188297</v>
      </c>
    </row>
    <row r="2609" spans="2:3" x14ac:dyDescent="0.75">
      <c r="B2609" s="249">
        <v>2546</v>
      </c>
      <c r="C2609" s="248">
        <v>97.379360727512307</v>
      </c>
    </row>
    <row r="2610" spans="2:3" x14ac:dyDescent="0.75">
      <c r="B2610" s="249">
        <v>2547</v>
      </c>
      <c r="C2610" s="248">
        <v>91.950836873846981</v>
      </c>
    </row>
    <row r="2611" spans="2:3" x14ac:dyDescent="0.75">
      <c r="B2611" s="249">
        <v>2548</v>
      </c>
      <c r="C2611" s="248">
        <v>140.97306476613088</v>
      </c>
    </row>
    <row r="2612" spans="2:3" x14ac:dyDescent="0.75">
      <c r="B2612" s="249">
        <v>2549</v>
      </c>
      <c r="C2612" s="248">
        <v>121.22382108980683</v>
      </c>
    </row>
    <row r="2613" spans="2:3" x14ac:dyDescent="0.75">
      <c r="B2613" s="249">
        <v>2550</v>
      </c>
      <c r="C2613" s="248">
        <v>154.08781170502886</v>
      </c>
    </row>
    <row r="2614" spans="2:3" x14ac:dyDescent="0.75">
      <c r="B2614" s="249">
        <v>2551</v>
      </c>
      <c r="C2614" s="248">
        <v>120.45971163605982</v>
      </c>
    </row>
    <row r="2615" spans="2:3" x14ac:dyDescent="0.75">
      <c r="B2615" s="249">
        <v>2552</v>
      </c>
      <c r="C2615" s="248">
        <v>118.09175877205722</v>
      </c>
    </row>
    <row r="2616" spans="2:3" x14ac:dyDescent="0.75">
      <c r="B2616" s="249">
        <v>2553</v>
      </c>
      <c r="C2616" s="248">
        <v>172.72546908564698</v>
      </c>
    </row>
    <row r="2617" spans="2:3" x14ac:dyDescent="0.75">
      <c r="B2617" s="249">
        <v>2554</v>
      </c>
      <c r="C2617" s="248">
        <v>125.71049644052616</v>
      </c>
    </row>
    <row r="2618" spans="2:3" x14ac:dyDescent="0.75">
      <c r="B2618" s="249">
        <v>2555</v>
      </c>
      <c r="C2618" s="248">
        <v>149.08321597196291</v>
      </c>
    </row>
    <row r="2619" spans="2:3" x14ac:dyDescent="0.75">
      <c r="B2619" s="249">
        <v>2556</v>
      </c>
      <c r="C2619" s="248">
        <v>72.904969977529987</v>
      </c>
    </row>
    <row r="2620" spans="2:3" x14ac:dyDescent="0.75">
      <c r="B2620" s="249">
        <v>2557</v>
      </c>
      <c r="C2620" s="248">
        <v>109.06711900576801</v>
      </c>
    </row>
    <row r="2621" spans="2:3" x14ac:dyDescent="0.75">
      <c r="B2621" s="249">
        <v>2558</v>
      </c>
      <c r="C2621" s="248">
        <v>138.93447317506201</v>
      </c>
    </row>
    <row r="2622" spans="2:3" x14ac:dyDescent="0.75">
      <c r="B2622" s="249">
        <v>2559</v>
      </c>
      <c r="C2622" s="248">
        <v>88.547482434908261</v>
      </c>
    </row>
    <row r="2623" spans="2:3" x14ac:dyDescent="0.75">
      <c r="B2623" s="249">
        <v>2560</v>
      </c>
      <c r="C2623" s="248">
        <v>131.96236933448816</v>
      </c>
    </row>
    <row r="2624" spans="2:3" x14ac:dyDescent="0.75">
      <c r="B2624" s="249">
        <v>2561</v>
      </c>
      <c r="C2624" s="248">
        <v>158.9083841810162</v>
      </c>
    </row>
    <row r="2625" spans="2:3" x14ac:dyDescent="0.75">
      <c r="B2625" s="249">
        <v>2562</v>
      </c>
      <c r="C2625" s="248">
        <v>152.26095051601061</v>
      </c>
    </row>
    <row r="2626" spans="2:3" x14ac:dyDescent="0.75">
      <c r="B2626" s="249">
        <v>2563</v>
      </c>
      <c r="C2626" s="248">
        <v>150.8747687428681</v>
      </c>
    </row>
    <row r="2627" spans="2:3" x14ac:dyDescent="0.75">
      <c r="B2627" s="249">
        <v>2564</v>
      </c>
      <c r="C2627" s="248">
        <v>118.05536195120484</v>
      </c>
    </row>
    <row r="2628" spans="2:3" x14ac:dyDescent="0.75">
      <c r="B2628" s="249">
        <v>2565</v>
      </c>
      <c r="C2628" s="248">
        <v>113.89456653030217</v>
      </c>
    </row>
    <row r="2629" spans="2:3" x14ac:dyDescent="0.75">
      <c r="B2629" s="249">
        <v>2566</v>
      </c>
      <c r="C2629" s="248">
        <v>87.817253012036133</v>
      </c>
    </row>
    <row r="2630" spans="2:3" x14ac:dyDescent="0.75">
      <c r="B2630" s="249">
        <v>2567</v>
      </c>
      <c r="C2630" s="248">
        <v>99.058380324033436</v>
      </c>
    </row>
    <row r="2631" spans="2:3" x14ac:dyDescent="0.75">
      <c r="B2631" s="249">
        <v>2568</v>
      </c>
      <c r="C2631" s="248">
        <v>151.75412796128239</v>
      </c>
    </row>
    <row r="2632" spans="2:3" x14ac:dyDescent="0.75">
      <c r="B2632" s="249">
        <v>2569</v>
      </c>
      <c r="C2632" s="248">
        <v>91.076191342287686</v>
      </c>
    </row>
    <row r="2633" spans="2:3" x14ac:dyDescent="0.75">
      <c r="B2633" s="249">
        <v>2570</v>
      </c>
      <c r="C2633" s="248">
        <v>116.66916711037321</v>
      </c>
    </row>
    <row r="2634" spans="2:3" x14ac:dyDescent="0.75">
      <c r="B2634" s="249">
        <v>2571</v>
      </c>
      <c r="C2634" s="248">
        <v>53.235987496789065</v>
      </c>
    </row>
    <row r="2635" spans="2:3" x14ac:dyDescent="0.75">
      <c r="B2635" s="249">
        <v>2572</v>
      </c>
      <c r="C2635" s="248">
        <v>167.49017290216599</v>
      </c>
    </row>
    <row r="2636" spans="2:3" x14ac:dyDescent="0.75">
      <c r="B2636" s="249">
        <v>2573</v>
      </c>
      <c r="C2636" s="248">
        <v>93.873935237432448</v>
      </c>
    </row>
    <row r="2637" spans="2:3" x14ac:dyDescent="0.75">
      <c r="B2637" s="249">
        <v>2574</v>
      </c>
      <c r="C2637" s="248">
        <v>128.19781002385551</v>
      </c>
    </row>
    <row r="2638" spans="2:3" x14ac:dyDescent="0.75">
      <c r="B2638" s="249">
        <v>2575</v>
      </c>
      <c r="C2638" s="248">
        <v>98.483994239879479</v>
      </c>
    </row>
    <row r="2639" spans="2:3" x14ac:dyDescent="0.75">
      <c r="B2639" s="249">
        <v>2576</v>
      </c>
      <c r="C2639" s="248">
        <v>96.422215259373445</v>
      </c>
    </row>
    <row r="2640" spans="2:3" x14ac:dyDescent="0.75">
      <c r="B2640" s="249">
        <v>2577</v>
      </c>
      <c r="C2640" s="248">
        <v>136.70193159072579</v>
      </c>
    </row>
    <row r="2641" spans="2:3" x14ac:dyDescent="0.75">
      <c r="B2641" s="249">
        <v>2578</v>
      </c>
      <c r="C2641" s="248">
        <v>121.23683654086265</v>
      </c>
    </row>
    <row r="2642" spans="2:3" x14ac:dyDescent="0.75">
      <c r="B2642" s="249">
        <v>2579</v>
      </c>
      <c r="C2642" s="248">
        <v>70.051852615383652</v>
      </c>
    </row>
    <row r="2643" spans="2:3" x14ac:dyDescent="0.75">
      <c r="B2643" s="249">
        <v>2580</v>
      </c>
      <c r="C2643" s="248">
        <v>125.16817680440836</v>
      </c>
    </row>
    <row r="2644" spans="2:3" x14ac:dyDescent="0.75">
      <c r="B2644" s="249">
        <v>2581</v>
      </c>
      <c r="C2644" s="248">
        <v>126.07119733785876</v>
      </c>
    </row>
    <row r="2645" spans="2:3" x14ac:dyDescent="0.75">
      <c r="B2645" s="249">
        <v>2582</v>
      </c>
      <c r="C2645" s="248">
        <v>104.94054550753278</v>
      </c>
    </row>
    <row r="2646" spans="2:3" x14ac:dyDescent="0.75">
      <c r="B2646" s="249">
        <v>2583</v>
      </c>
      <c r="C2646" s="248">
        <v>128.45816042987755</v>
      </c>
    </row>
    <row r="2647" spans="2:3" x14ac:dyDescent="0.75">
      <c r="B2647" s="249">
        <v>2584</v>
      </c>
      <c r="C2647" s="248">
        <v>134.88431134427384</v>
      </c>
    </row>
    <row r="2648" spans="2:3" x14ac:dyDescent="0.75">
      <c r="B2648" s="249">
        <v>2585</v>
      </c>
      <c r="C2648" s="248">
        <v>115.61210672997774</v>
      </c>
    </row>
    <row r="2649" spans="2:3" x14ac:dyDescent="0.75">
      <c r="B2649" s="249">
        <v>2586</v>
      </c>
      <c r="C2649" s="248">
        <v>115.42355729714255</v>
      </c>
    </row>
    <row r="2650" spans="2:3" x14ac:dyDescent="0.75">
      <c r="B2650" s="249">
        <v>2587</v>
      </c>
      <c r="C2650" s="248">
        <v>127.50036531394073</v>
      </c>
    </row>
    <row r="2651" spans="2:3" x14ac:dyDescent="0.75">
      <c r="B2651" s="249">
        <v>2588</v>
      </c>
      <c r="C2651" s="248">
        <v>117.5781315066389</v>
      </c>
    </row>
    <row r="2652" spans="2:3" x14ac:dyDescent="0.75">
      <c r="B2652" s="249">
        <v>2589</v>
      </c>
      <c r="C2652" s="248">
        <v>95.603518657880812</v>
      </c>
    </row>
    <row r="2653" spans="2:3" x14ac:dyDescent="0.75">
      <c r="B2653" s="249">
        <v>2590</v>
      </c>
      <c r="C2653" s="248">
        <v>100.84210309478303</v>
      </c>
    </row>
    <row r="2654" spans="2:3" x14ac:dyDescent="0.75">
      <c r="B2654" s="249">
        <v>2591</v>
      </c>
      <c r="C2654" s="248">
        <v>127.38986163444785</v>
      </c>
    </row>
    <row r="2655" spans="2:3" x14ac:dyDescent="0.75">
      <c r="B2655" s="249">
        <v>2592</v>
      </c>
      <c r="C2655" s="248">
        <v>126.94572538437785</v>
      </c>
    </row>
    <row r="2656" spans="2:3" x14ac:dyDescent="0.75">
      <c r="B2656" s="249">
        <v>2593</v>
      </c>
      <c r="C2656" s="248">
        <v>80.067254666057252</v>
      </c>
    </row>
    <row r="2657" spans="2:3" x14ac:dyDescent="0.75">
      <c r="B2657" s="249">
        <v>2594</v>
      </c>
      <c r="C2657" s="248">
        <v>104.28622177486737</v>
      </c>
    </row>
    <row r="2658" spans="2:3" x14ac:dyDescent="0.75">
      <c r="B2658" s="249">
        <v>2595</v>
      </c>
      <c r="C2658" s="248">
        <v>158.23358764529596</v>
      </c>
    </row>
    <row r="2659" spans="2:3" x14ac:dyDescent="0.75">
      <c r="B2659" s="249">
        <v>2596</v>
      </c>
      <c r="C2659" s="248">
        <v>150.7871876432834</v>
      </c>
    </row>
    <row r="2660" spans="2:3" x14ac:dyDescent="0.75">
      <c r="B2660" s="249">
        <v>2597</v>
      </c>
      <c r="C2660" s="248">
        <v>99.644501088791571</v>
      </c>
    </row>
    <row r="2661" spans="2:3" x14ac:dyDescent="0.75">
      <c r="B2661" s="249">
        <v>2598</v>
      </c>
      <c r="C2661" s="248">
        <v>116.87624537676753</v>
      </c>
    </row>
    <row r="2662" spans="2:3" x14ac:dyDescent="0.75">
      <c r="B2662" s="249">
        <v>2599</v>
      </c>
      <c r="C2662" s="248">
        <v>136.84190949045379</v>
      </c>
    </row>
    <row r="2663" spans="2:3" x14ac:dyDescent="0.75">
      <c r="B2663" s="249">
        <v>2600</v>
      </c>
      <c r="C2663" s="248">
        <v>81.204627197153286</v>
      </c>
    </row>
    <row r="2664" spans="2:3" x14ac:dyDescent="0.75">
      <c r="B2664" s="249">
        <v>2601</v>
      </c>
      <c r="C2664" s="248">
        <v>95.914967215021406</v>
      </c>
    </row>
    <row r="2665" spans="2:3" x14ac:dyDescent="0.75">
      <c r="B2665" s="249">
        <v>2602</v>
      </c>
      <c r="C2665" s="248">
        <v>102.29579805168122</v>
      </c>
    </row>
    <row r="2666" spans="2:3" x14ac:dyDescent="0.75">
      <c r="B2666" s="249">
        <v>2603</v>
      </c>
      <c r="C2666" s="248">
        <v>57.904559087843708</v>
      </c>
    </row>
    <row r="2667" spans="2:3" x14ac:dyDescent="0.75">
      <c r="B2667" s="249">
        <v>2604</v>
      </c>
      <c r="C2667" s="248">
        <v>85.599108331562874</v>
      </c>
    </row>
    <row r="2668" spans="2:3" x14ac:dyDescent="0.75">
      <c r="B2668" s="249">
        <v>2605</v>
      </c>
      <c r="C2668" s="248">
        <v>133.25426356123901</v>
      </c>
    </row>
    <row r="2669" spans="2:3" x14ac:dyDescent="0.75">
      <c r="B2669" s="249">
        <v>2606</v>
      </c>
      <c r="C2669" s="248">
        <v>103.30130081645447</v>
      </c>
    </row>
    <row r="2670" spans="2:3" x14ac:dyDescent="0.75">
      <c r="B2670" s="249">
        <v>2607</v>
      </c>
      <c r="C2670" s="248">
        <v>126.89089497632614</v>
      </c>
    </row>
    <row r="2671" spans="2:3" x14ac:dyDescent="0.75">
      <c r="B2671" s="249">
        <v>2608</v>
      </c>
      <c r="C2671" s="248">
        <v>100.51727734726254</v>
      </c>
    </row>
    <row r="2672" spans="2:3" x14ac:dyDescent="0.75">
      <c r="B2672" s="249">
        <v>2609</v>
      </c>
      <c r="C2672" s="248">
        <v>73.946484046161018</v>
      </c>
    </row>
    <row r="2673" spans="2:3" x14ac:dyDescent="0.75">
      <c r="B2673" s="249">
        <v>2610</v>
      </c>
      <c r="C2673" s="248">
        <v>87.641830296655286</v>
      </c>
    </row>
    <row r="2674" spans="2:3" x14ac:dyDescent="0.75">
      <c r="B2674" s="249">
        <v>2611</v>
      </c>
      <c r="C2674" s="248">
        <v>142.11173965853413</v>
      </c>
    </row>
    <row r="2675" spans="2:3" x14ac:dyDescent="0.75">
      <c r="B2675" s="249">
        <v>2612</v>
      </c>
      <c r="C2675" s="248">
        <v>85.922645402614165</v>
      </c>
    </row>
    <row r="2676" spans="2:3" x14ac:dyDescent="0.75">
      <c r="B2676" s="249">
        <v>2613</v>
      </c>
      <c r="C2676" s="248">
        <v>144.56482705847841</v>
      </c>
    </row>
    <row r="2677" spans="2:3" x14ac:dyDescent="0.75">
      <c r="B2677" s="249">
        <v>2614</v>
      </c>
      <c r="C2677" s="248">
        <v>125.49530003921303</v>
      </c>
    </row>
    <row r="2678" spans="2:3" x14ac:dyDescent="0.75">
      <c r="B2678" s="249">
        <v>2615</v>
      </c>
      <c r="C2678" s="248">
        <v>121.42644388791187</v>
      </c>
    </row>
    <row r="2679" spans="2:3" x14ac:dyDescent="0.75">
      <c r="B2679" s="249">
        <v>2616</v>
      </c>
      <c r="C2679" s="248">
        <v>156.76606583798772</v>
      </c>
    </row>
    <row r="2680" spans="2:3" x14ac:dyDescent="0.75">
      <c r="B2680" s="249">
        <v>2617</v>
      </c>
      <c r="C2680" s="248">
        <v>83.535214727008636</v>
      </c>
    </row>
    <row r="2681" spans="2:3" x14ac:dyDescent="0.75">
      <c r="B2681" s="249">
        <v>2618</v>
      </c>
      <c r="C2681" s="248">
        <v>146.09812940140176</v>
      </c>
    </row>
    <row r="2682" spans="2:3" x14ac:dyDescent="0.75">
      <c r="B2682" s="249">
        <v>2619</v>
      </c>
      <c r="C2682" s="248">
        <v>117.38796713647832</v>
      </c>
    </row>
    <row r="2683" spans="2:3" x14ac:dyDescent="0.75">
      <c r="B2683" s="249">
        <v>2620</v>
      </c>
      <c r="C2683" s="248">
        <v>92.596408051336013</v>
      </c>
    </row>
    <row r="2684" spans="2:3" x14ac:dyDescent="0.75">
      <c r="B2684" s="249">
        <v>2621</v>
      </c>
      <c r="C2684" s="248">
        <v>124.32773533547902</v>
      </c>
    </row>
    <row r="2685" spans="2:3" x14ac:dyDescent="0.75">
      <c r="B2685" s="249">
        <v>2622</v>
      </c>
      <c r="C2685" s="248">
        <v>130.77213787811158</v>
      </c>
    </row>
    <row r="2686" spans="2:3" x14ac:dyDescent="0.75">
      <c r="B2686" s="249">
        <v>2623</v>
      </c>
      <c r="C2686" s="248">
        <v>99.316635543706141</v>
      </c>
    </row>
    <row r="2687" spans="2:3" x14ac:dyDescent="0.75">
      <c r="B2687" s="249">
        <v>2624</v>
      </c>
      <c r="C2687" s="248">
        <v>102.91189996563767</v>
      </c>
    </row>
    <row r="2688" spans="2:3" x14ac:dyDescent="0.75">
      <c r="B2688" s="249">
        <v>2625</v>
      </c>
      <c r="C2688" s="248">
        <v>106.55133683687947</v>
      </c>
    </row>
    <row r="2689" spans="2:3" x14ac:dyDescent="0.75">
      <c r="B2689" s="249">
        <v>2626</v>
      </c>
      <c r="C2689" s="248">
        <v>116.21300043058572</v>
      </c>
    </row>
    <row r="2690" spans="2:3" x14ac:dyDescent="0.75">
      <c r="B2690" s="249">
        <v>2627</v>
      </c>
      <c r="C2690" s="248">
        <v>139.50257429435791</v>
      </c>
    </row>
    <row r="2691" spans="2:3" x14ac:dyDescent="0.75">
      <c r="B2691" s="249">
        <v>2628</v>
      </c>
      <c r="C2691" s="248">
        <v>128.52054868538718</v>
      </c>
    </row>
    <row r="2692" spans="2:3" x14ac:dyDescent="0.75">
      <c r="B2692" s="249">
        <v>2629</v>
      </c>
      <c r="C2692" s="248">
        <v>143.89370291218734</v>
      </c>
    </row>
    <row r="2693" spans="2:3" x14ac:dyDescent="0.75">
      <c r="B2693" s="249">
        <v>2630</v>
      </c>
      <c r="C2693" s="248">
        <v>172.95593422829654</v>
      </c>
    </row>
    <row r="2694" spans="2:3" x14ac:dyDescent="0.75">
      <c r="B2694" s="249">
        <v>2631</v>
      </c>
      <c r="C2694" s="248">
        <v>113.85237372637252</v>
      </c>
    </row>
    <row r="2695" spans="2:3" x14ac:dyDescent="0.75">
      <c r="B2695" s="249">
        <v>2632</v>
      </c>
      <c r="C2695" s="248">
        <v>113.36759194446741</v>
      </c>
    </row>
    <row r="2696" spans="2:3" x14ac:dyDescent="0.75">
      <c r="B2696" s="249">
        <v>2633</v>
      </c>
      <c r="C2696" s="248">
        <v>131.04042378656129</v>
      </c>
    </row>
    <row r="2697" spans="2:3" x14ac:dyDescent="0.75">
      <c r="B2697" s="249">
        <v>2634</v>
      </c>
      <c r="C2697" s="248">
        <v>105.37201726948689</v>
      </c>
    </row>
    <row r="2698" spans="2:3" x14ac:dyDescent="0.75">
      <c r="B2698" s="249">
        <v>2635</v>
      </c>
      <c r="C2698" s="248">
        <v>117.512603430195</v>
      </c>
    </row>
    <row r="2699" spans="2:3" x14ac:dyDescent="0.75">
      <c r="B2699" s="249">
        <v>2636</v>
      </c>
      <c r="C2699" s="248">
        <v>114.76891116532047</v>
      </c>
    </row>
    <row r="2700" spans="2:3" x14ac:dyDescent="0.75">
      <c r="B2700" s="249">
        <v>2637</v>
      </c>
      <c r="C2700" s="248">
        <v>141.42026450053339</v>
      </c>
    </row>
    <row r="2701" spans="2:3" x14ac:dyDescent="0.75">
      <c r="B2701" s="249">
        <v>2638</v>
      </c>
      <c r="C2701" s="248">
        <v>101.47229741218976</v>
      </c>
    </row>
    <row r="2702" spans="2:3" x14ac:dyDescent="0.75">
      <c r="B2702" s="249">
        <v>2639</v>
      </c>
      <c r="C2702" s="248">
        <v>107.60757166858855</v>
      </c>
    </row>
    <row r="2703" spans="2:3" x14ac:dyDescent="0.75">
      <c r="B2703" s="249">
        <v>2640</v>
      </c>
      <c r="C2703" s="248">
        <v>144.6606719183988</v>
      </c>
    </row>
    <row r="2704" spans="2:3" x14ac:dyDescent="0.75">
      <c r="B2704" s="249">
        <v>2641</v>
      </c>
      <c r="C2704" s="248">
        <v>146.02085843822368</v>
      </c>
    </row>
    <row r="2705" spans="2:3" x14ac:dyDescent="0.75">
      <c r="B2705" s="249">
        <v>2642</v>
      </c>
      <c r="C2705" s="248">
        <v>122.15586932807194</v>
      </c>
    </row>
    <row r="2706" spans="2:3" x14ac:dyDescent="0.75">
      <c r="B2706" s="249">
        <v>2643</v>
      </c>
      <c r="C2706" s="248">
        <v>108.2601819897137</v>
      </c>
    </row>
    <row r="2707" spans="2:3" x14ac:dyDescent="0.75">
      <c r="B2707" s="249">
        <v>2644</v>
      </c>
      <c r="C2707" s="248">
        <v>132.53165301641226</v>
      </c>
    </row>
    <row r="2708" spans="2:3" x14ac:dyDescent="0.75">
      <c r="B2708" s="249">
        <v>2645</v>
      </c>
      <c r="C2708" s="248">
        <v>137.39840071396034</v>
      </c>
    </row>
    <row r="2709" spans="2:3" x14ac:dyDescent="0.75">
      <c r="B2709" s="249">
        <v>2646</v>
      </c>
      <c r="C2709" s="248">
        <v>118.40135703773153</v>
      </c>
    </row>
    <row r="2710" spans="2:3" x14ac:dyDescent="0.75">
      <c r="B2710" s="249">
        <v>2647</v>
      </c>
      <c r="C2710" s="248">
        <v>115.86075008717937</v>
      </c>
    </row>
    <row r="2711" spans="2:3" x14ac:dyDescent="0.75">
      <c r="B2711" s="249">
        <v>2648</v>
      </c>
      <c r="C2711" s="248">
        <v>149.17065394262337</v>
      </c>
    </row>
    <row r="2712" spans="2:3" x14ac:dyDescent="0.75">
      <c r="B2712" s="249">
        <v>2649</v>
      </c>
      <c r="C2712" s="248">
        <v>138.76093364094808</v>
      </c>
    </row>
    <row r="2713" spans="2:3" x14ac:dyDescent="0.75">
      <c r="B2713" s="249">
        <v>2650</v>
      </c>
      <c r="C2713" s="248">
        <v>134.04600557363881</v>
      </c>
    </row>
    <row r="2714" spans="2:3" x14ac:dyDescent="0.75">
      <c r="B2714" s="249">
        <v>2651</v>
      </c>
      <c r="C2714" s="248">
        <v>96.901760008038167</v>
      </c>
    </row>
    <row r="2715" spans="2:3" x14ac:dyDescent="0.75">
      <c r="B2715" s="249">
        <v>2652</v>
      </c>
      <c r="C2715" s="248">
        <v>129.76162052454043</v>
      </c>
    </row>
    <row r="2716" spans="2:3" x14ac:dyDescent="0.75">
      <c r="B2716" s="249">
        <v>2653</v>
      </c>
      <c r="C2716" s="248">
        <v>119.46902658318372</v>
      </c>
    </row>
    <row r="2717" spans="2:3" x14ac:dyDescent="0.75">
      <c r="B2717" s="249">
        <v>2654</v>
      </c>
      <c r="C2717" s="248">
        <v>96.320452416839288</v>
      </c>
    </row>
    <row r="2718" spans="2:3" x14ac:dyDescent="0.75">
      <c r="B2718" s="249">
        <v>2655</v>
      </c>
      <c r="C2718" s="248">
        <v>88.147453557320418</v>
      </c>
    </row>
    <row r="2719" spans="2:3" x14ac:dyDescent="0.75">
      <c r="B2719" s="249">
        <v>2656</v>
      </c>
      <c r="C2719" s="248">
        <v>93.183556692492687</v>
      </c>
    </row>
    <row r="2720" spans="2:3" x14ac:dyDescent="0.75">
      <c r="B2720" s="249">
        <v>2657</v>
      </c>
      <c r="C2720" s="248">
        <v>114.87344801953174</v>
      </c>
    </row>
    <row r="2721" spans="2:3" x14ac:dyDescent="0.75">
      <c r="B2721" s="249">
        <v>2658</v>
      </c>
      <c r="C2721" s="248">
        <v>106.82389457515356</v>
      </c>
    </row>
    <row r="2722" spans="2:3" x14ac:dyDescent="0.75">
      <c r="B2722" s="249">
        <v>2659</v>
      </c>
      <c r="C2722" s="248">
        <v>89.487509662010154</v>
      </c>
    </row>
    <row r="2723" spans="2:3" x14ac:dyDescent="0.75">
      <c r="B2723" s="249">
        <v>2660</v>
      </c>
      <c r="C2723" s="248">
        <v>114.68279757178723</v>
      </c>
    </row>
    <row r="2724" spans="2:3" x14ac:dyDescent="0.75">
      <c r="B2724" s="249">
        <v>2661</v>
      </c>
      <c r="C2724" s="248">
        <v>101.44455983964365</v>
      </c>
    </row>
    <row r="2725" spans="2:3" x14ac:dyDescent="0.75">
      <c r="B2725" s="249">
        <v>2662</v>
      </c>
      <c r="C2725" s="248">
        <v>102.66530395482788</v>
      </c>
    </row>
    <row r="2726" spans="2:3" x14ac:dyDescent="0.75">
      <c r="B2726" s="249">
        <v>2663</v>
      </c>
      <c r="C2726" s="248">
        <v>144.11142279787083</v>
      </c>
    </row>
    <row r="2727" spans="2:3" x14ac:dyDescent="0.75">
      <c r="B2727" s="249">
        <v>2664</v>
      </c>
      <c r="C2727" s="248">
        <v>93.571307854270202</v>
      </c>
    </row>
    <row r="2728" spans="2:3" x14ac:dyDescent="0.75">
      <c r="B2728" s="249">
        <v>2665</v>
      </c>
      <c r="C2728" s="248">
        <v>167.97629344134324</v>
      </c>
    </row>
    <row r="2729" spans="2:3" x14ac:dyDescent="0.75">
      <c r="B2729" s="249">
        <v>2666</v>
      </c>
      <c r="C2729" s="248">
        <v>93.747753951040295</v>
      </c>
    </row>
    <row r="2730" spans="2:3" x14ac:dyDescent="0.75">
      <c r="B2730" s="249">
        <v>2667</v>
      </c>
      <c r="C2730" s="248">
        <v>82.09796768108842</v>
      </c>
    </row>
    <row r="2731" spans="2:3" x14ac:dyDescent="0.75">
      <c r="B2731" s="249">
        <v>2668</v>
      </c>
      <c r="C2731" s="248">
        <v>160.74167996694882</v>
      </c>
    </row>
    <row r="2732" spans="2:3" x14ac:dyDescent="0.75">
      <c r="B2732" s="249">
        <v>2669</v>
      </c>
      <c r="C2732" s="248">
        <v>151.54619176945408</v>
      </c>
    </row>
    <row r="2733" spans="2:3" x14ac:dyDescent="0.75">
      <c r="B2733" s="249">
        <v>2670</v>
      </c>
      <c r="C2733" s="248">
        <v>134.77657946785754</v>
      </c>
    </row>
    <row r="2734" spans="2:3" x14ac:dyDescent="0.75">
      <c r="B2734" s="249">
        <v>2671</v>
      </c>
      <c r="C2734" s="248">
        <v>134.42351400816997</v>
      </c>
    </row>
    <row r="2735" spans="2:3" x14ac:dyDescent="0.75">
      <c r="B2735" s="249">
        <v>2672</v>
      </c>
      <c r="C2735" s="248">
        <v>138.91843158953901</v>
      </c>
    </row>
    <row r="2736" spans="2:3" x14ac:dyDescent="0.75">
      <c r="B2736" s="249">
        <v>2673</v>
      </c>
      <c r="C2736" s="248">
        <v>90.12014065031029</v>
      </c>
    </row>
    <row r="2737" spans="2:3" x14ac:dyDescent="0.75">
      <c r="B2737" s="249">
        <v>2674</v>
      </c>
      <c r="C2737" s="248">
        <v>125.0660048967695</v>
      </c>
    </row>
    <row r="2738" spans="2:3" x14ac:dyDescent="0.75">
      <c r="B2738" s="249">
        <v>2675</v>
      </c>
      <c r="C2738" s="248">
        <v>95.343406998708133</v>
      </c>
    </row>
    <row r="2739" spans="2:3" x14ac:dyDescent="0.75">
      <c r="B2739" s="249">
        <v>2676</v>
      </c>
      <c r="C2739" s="248">
        <v>87.294019726580487</v>
      </c>
    </row>
    <row r="2740" spans="2:3" x14ac:dyDescent="0.75">
      <c r="B2740" s="249">
        <v>2677</v>
      </c>
      <c r="C2740" s="248">
        <v>104.19843505391748</v>
      </c>
    </row>
    <row r="2741" spans="2:3" x14ac:dyDescent="0.75">
      <c r="B2741" s="249">
        <v>2678</v>
      </c>
      <c r="C2741" s="248">
        <v>146.36814191557994</v>
      </c>
    </row>
    <row r="2742" spans="2:3" x14ac:dyDescent="0.75">
      <c r="B2742" s="249">
        <v>2679</v>
      </c>
      <c r="C2742" s="248">
        <v>126.54938304576528</v>
      </c>
    </row>
    <row r="2743" spans="2:3" x14ac:dyDescent="0.75">
      <c r="B2743" s="249">
        <v>2680</v>
      </c>
      <c r="C2743" s="248">
        <v>94.533135937315762</v>
      </c>
    </row>
    <row r="2744" spans="2:3" x14ac:dyDescent="0.75">
      <c r="B2744" s="249">
        <v>2681</v>
      </c>
      <c r="C2744" s="248">
        <v>82.360898527850949</v>
      </c>
    </row>
    <row r="2745" spans="2:3" x14ac:dyDescent="0.75">
      <c r="B2745" s="249">
        <v>2682</v>
      </c>
      <c r="C2745" s="248">
        <v>109.21792155929825</v>
      </c>
    </row>
    <row r="2746" spans="2:3" x14ac:dyDescent="0.75">
      <c r="B2746" s="249">
        <v>2683</v>
      </c>
      <c r="C2746" s="248">
        <v>71.143917370557702</v>
      </c>
    </row>
    <row r="2747" spans="2:3" x14ac:dyDescent="0.75">
      <c r="B2747" s="249">
        <v>2684</v>
      </c>
      <c r="C2747" s="248">
        <v>120.61021442299885</v>
      </c>
    </row>
    <row r="2748" spans="2:3" x14ac:dyDescent="0.75">
      <c r="B2748" s="249">
        <v>2685</v>
      </c>
      <c r="C2748" s="248">
        <v>124.96204448036532</v>
      </c>
    </row>
    <row r="2749" spans="2:3" x14ac:dyDescent="0.75">
      <c r="B2749" s="249">
        <v>2686</v>
      </c>
      <c r="C2749" s="248">
        <v>108.41269916000051</v>
      </c>
    </row>
    <row r="2750" spans="2:3" x14ac:dyDescent="0.75">
      <c r="B2750" s="249">
        <v>2687</v>
      </c>
      <c r="C2750" s="248">
        <v>152.07264024558455</v>
      </c>
    </row>
    <row r="2751" spans="2:3" x14ac:dyDescent="0.75">
      <c r="B2751" s="249">
        <v>2688</v>
      </c>
      <c r="C2751" s="248">
        <v>143.81966287613506</v>
      </c>
    </row>
    <row r="2752" spans="2:3" x14ac:dyDescent="0.75">
      <c r="B2752" s="249">
        <v>2689</v>
      </c>
      <c r="C2752" s="248">
        <v>118.89765261104571</v>
      </c>
    </row>
    <row r="2753" spans="2:3" x14ac:dyDescent="0.75">
      <c r="B2753" s="249">
        <v>2690</v>
      </c>
      <c r="C2753" s="248">
        <v>130.1368139742161</v>
      </c>
    </row>
    <row r="2754" spans="2:3" x14ac:dyDescent="0.75">
      <c r="B2754" s="249">
        <v>2691</v>
      </c>
      <c r="C2754" s="248">
        <v>94.428074412577928</v>
      </c>
    </row>
    <row r="2755" spans="2:3" x14ac:dyDescent="0.75">
      <c r="B2755" s="249">
        <v>2692</v>
      </c>
      <c r="C2755" s="248">
        <v>88.681297369172313</v>
      </c>
    </row>
    <row r="2756" spans="2:3" x14ac:dyDescent="0.75">
      <c r="B2756" s="249">
        <v>2693</v>
      </c>
      <c r="C2756" s="248">
        <v>83.64619195017255</v>
      </c>
    </row>
    <row r="2757" spans="2:3" x14ac:dyDescent="0.75">
      <c r="B2757" s="249">
        <v>2694</v>
      </c>
      <c r="C2757" s="248">
        <v>135.06279259020241</v>
      </c>
    </row>
    <row r="2758" spans="2:3" x14ac:dyDescent="0.75">
      <c r="B2758" s="249">
        <v>2695</v>
      </c>
      <c r="C2758" s="248">
        <v>120.0734576038187</v>
      </c>
    </row>
    <row r="2759" spans="2:3" x14ac:dyDescent="0.75">
      <c r="B2759" s="249">
        <v>2696</v>
      </c>
      <c r="C2759" s="248">
        <v>58.69234491757171</v>
      </c>
    </row>
    <row r="2760" spans="2:3" x14ac:dyDescent="0.75">
      <c r="B2760" s="249">
        <v>2697</v>
      </c>
      <c r="C2760" s="248">
        <v>107.89649519703762</v>
      </c>
    </row>
    <row r="2761" spans="2:3" x14ac:dyDescent="0.75">
      <c r="B2761" s="249">
        <v>2698</v>
      </c>
      <c r="C2761" s="248">
        <v>104.56471820617071</v>
      </c>
    </row>
    <row r="2762" spans="2:3" x14ac:dyDescent="0.75">
      <c r="B2762" s="249">
        <v>2699</v>
      </c>
      <c r="C2762" s="248">
        <v>123.94673754616291</v>
      </c>
    </row>
    <row r="2763" spans="2:3" x14ac:dyDescent="0.75">
      <c r="B2763" s="249">
        <v>2700</v>
      </c>
      <c r="C2763" s="248">
        <v>101.49413585409619</v>
      </c>
    </row>
    <row r="2764" spans="2:3" x14ac:dyDescent="0.75">
      <c r="B2764" s="249">
        <v>2701</v>
      </c>
      <c r="C2764" s="248">
        <v>119.00307938375326</v>
      </c>
    </row>
    <row r="2765" spans="2:3" x14ac:dyDescent="0.75">
      <c r="B2765" s="249">
        <v>2702</v>
      </c>
      <c r="C2765" s="248">
        <v>177.23279934483102</v>
      </c>
    </row>
    <row r="2766" spans="2:3" x14ac:dyDescent="0.75">
      <c r="B2766" s="249">
        <v>2703</v>
      </c>
      <c r="C2766" s="248">
        <v>120.99338279556956</v>
      </c>
    </row>
    <row r="2767" spans="2:3" x14ac:dyDescent="0.75">
      <c r="B2767" s="249">
        <v>2704</v>
      </c>
      <c r="C2767" s="248">
        <v>118.82375936215702</v>
      </c>
    </row>
    <row r="2768" spans="2:3" x14ac:dyDescent="0.75">
      <c r="B2768" s="249">
        <v>2705</v>
      </c>
      <c r="C2768" s="248">
        <v>112.32490720692059</v>
      </c>
    </row>
    <row r="2769" spans="2:3" x14ac:dyDescent="0.75">
      <c r="B2769" s="249">
        <v>2706</v>
      </c>
      <c r="C2769" s="248">
        <v>108.68758729923772</v>
      </c>
    </row>
    <row r="2770" spans="2:3" x14ac:dyDescent="0.75">
      <c r="B2770" s="249">
        <v>2707</v>
      </c>
      <c r="C2770" s="248">
        <v>97.583706920803252</v>
      </c>
    </row>
    <row r="2771" spans="2:3" x14ac:dyDescent="0.75">
      <c r="B2771" s="249">
        <v>2708</v>
      </c>
      <c r="C2771" s="248">
        <v>85.721776719259651</v>
      </c>
    </row>
    <row r="2772" spans="2:3" x14ac:dyDescent="0.75">
      <c r="B2772" s="249">
        <v>2709</v>
      </c>
      <c r="C2772" s="248">
        <v>94.930070005977115</v>
      </c>
    </row>
    <row r="2773" spans="2:3" x14ac:dyDescent="0.75">
      <c r="B2773" s="249">
        <v>2710</v>
      </c>
      <c r="C2773" s="248">
        <v>125.21344405035401</v>
      </c>
    </row>
    <row r="2774" spans="2:3" x14ac:dyDescent="0.75">
      <c r="B2774" s="249">
        <v>2711</v>
      </c>
      <c r="C2774" s="248">
        <v>149.7647737074916</v>
      </c>
    </row>
    <row r="2775" spans="2:3" x14ac:dyDescent="0.75">
      <c r="B2775" s="249">
        <v>2712</v>
      </c>
      <c r="C2775" s="248">
        <v>120.07786953355227</v>
      </c>
    </row>
    <row r="2776" spans="2:3" x14ac:dyDescent="0.75">
      <c r="B2776" s="249">
        <v>2713</v>
      </c>
      <c r="C2776" s="248">
        <v>89.135778552747809</v>
      </c>
    </row>
    <row r="2777" spans="2:3" x14ac:dyDescent="0.75">
      <c r="B2777" s="249">
        <v>2714</v>
      </c>
      <c r="C2777" s="248">
        <v>132.05601062896619</v>
      </c>
    </row>
    <row r="2778" spans="2:3" x14ac:dyDescent="0.75">
      <c r="B2778" s="249">
        <v>2715</v>
      </c>
      <c r="C2778" s="248">
        <v>104.74178555907005</v>
      </c>
    </row>
    <row r="2779" spans="2:3" x14ac:dyDescent="0.75">
      <c r="B2779" s="249">
        <v>2716</v>
      </c>
      <c r="C2779" s="248">
        <v>114.90992994538</v>
      </c>
    </row>
    <row r="2780" spans="2:3" x14ac:dyDescent="0.75">
      <c r="B2780" s="249">
        <v>2717</v>
      </c>
      <c r="C2780" s="248">
        <v>93.210900433929567</v>
      </c>
    </row>
    <row r="2781" spans="2:3" x14ac:dyDescent="0.75">
      <c r="B2781" s="249">
        <v>2718</v>
      </c>
      <c r="C2781" s="248">
        <v>163.68628940288491</v>
      </c>
    </row>
    <row r="2782" spans="2:3" x14ac:dyDescent="0.75">
      <c r="B2782" s="249">
        <v>2719</v>
      </c>
      <c r="C2782" s="248">
        <v>113.42787380025979</v>
      </c>
    </row>
    <row r="2783" spans="2:3" x14ac:dyDescent="0.75">
      <c r="B2783" s="249">
        <v>2720</v>
      </c>
      <c r="C2783" s="248">
        <v>117.10033738021686</v>
      </c>
    </row>
    <row r="2784" spans="2:3" x14ac:dyDescent="0.75">
      <c r="B2784" s="249">
        <v>2721</v>
      </c>
      <c r="C2784" s="248">
        <v>116.41967515178264</v>
      </c>
    </row>
    <row r="2785" spans="2:3" x14ac:dyDescent="0.75">
      <c r="B2785" s="249">
        <v>2722</v>
      </c>
      <c r="C2785" s="248">
        <v>131.33925371272105</v>
      </c>
    </row>
    <row r="2786" spans="2:3" x14ac:dyDescent="0.75">
      <c r="B2786" s="249">
        <v>2723</v>
      </c>
      <c r="C2786" s="248">
        <v>169.27650429284509</v>
      </c>
    </row>
    <row r="2787" spans="2:3" x14ac:dyDescent="0.75">
      <c r="B2787" s="249">
        <v>2724</v>
      </c>
      <c r="C2787" s="248">
        <v>130.27710049337352</v>
      </c>
    </row>
    <row r="2788" spans="2:3" x14ac:dyDescent="0.75">
      <c r="B2788" s="249">
        <v>2725</v>
      </c>
      <c r="C2788" s="248">
        <v>108.17108266892113</v>
      </c>
    </row>
    <row r="2789" spans="2:3" x14ac:dyDescent="0.75">
      <c r="B2789" s="249">
        <v>2726</v>
      </c>
      <c r="C2789" s="248">
        <v>102.28863027524457</v>
      </c>
    </row>
    <row r="2790" spans="2:3" x14ac:dyDescent="0.75">
      <c r="B2790" s="249">
        <v>2727</v>
      </c>
      <c r="C2790" s="248">
        <v>124.95681885770554</v>
      </c>
    </row>
    <row r="2791" spans="2:3" x14ac:dyDescent="0.75">
      <c r="B2791" s="249">
        <v>2728</v>
      </c>
      <c r="C2791" s="248">
        <v>143.22924028514328</v>
      </c>
    </row>
    <row r="2792" spans="2:3" x14ac:dyDescent="0.75">
      <c r="B2792" s="249">
        <v>2729</v>
      </c>
      <c r="C2792" s="248">
        <v>131.97071632049719</v>
      </c>
    </row>
    <row r="2793" spans="2:3" x14ac:dyDescent="0.75">
      <c r="B2793" s="249">
        <v>2730</v>
      </c>
      <c r="C2793" s="248">
        <v>136.31222518773228</v>
      </c>
    </row>
    <row r="2794" spans="2:3" x14ac:dyDescent="0.75">
      <c r="B2794" s="249">
        <v>2731</v>
      </c>
      <c r="C2794" s="248">
        <v>82.905555458782146</v>
      </c>
    </row>
    <row r="2795" spans="2:3" x14ac:dyDescent="0.75">
      <c r="B2795" s="249">
        <v>2732</v>
      </c>
      <c r="C2795" s="248">
        <v>129.096860832506</v>
      </c>
    </row>
    <row r="2796" spans="2:3" x14ac:dyDescent="0.75">
      <c r="B2796" s="249">
        <v>2733</v>
      </c>
      <c r="C2796" s="248">
        <v>132.00532600775523</v>
      </c>
    </row>
    <row r="2797" spans="2:3" x14ac:dyDescent="0.75">
      <c r="B2797" s="249">
        <v>2734</v>
      </c>
      <c r="C2797" s="248">
        <v>148.47617595586965</v>
      </c>
    </row>
    <row r="2798" spans="2:3" x14ac:dyDescent="0.75">
      <c r="B2798" s="249">
        <v>2735</v>
      </c>
      <c r="C2798" s="248">
        <v>104.66981402557141</v>
      </c>
    </row>
    <row r="2799" spans="2:3" x14ac:dyDescent="0.75">
      <c r="B2799" s="249">
        <v>2736</v>
      </c>
      <c r="C2799" s="248">
        <v>143.16962834954495</v>
      </c>
    </row>
    <row r="2800" spans="2:3" x14ac:dyDescent="0.75">
      <c r="B2800" s="249">
        <v>2737</v>
      </c>
      <c r="C2800" s="248">
        <v>134.60381143154814</v>
      </c>
    </row>
    <row r="2801" spans="2:3" x14ac:dyDescent="0.75">
      <c r="B2801" s="249">
        <v>2738</v>
      </c>
      <c r="C2801" s="248">
        <v>113.08474500926648</v>
      </c>
    </row>
    <row r="2802" spans="2:3" x14ac:dyDescent="0.75">
      <c r="B2802" s="249">
        <v>2739</v>
      </c>
      <c r="C2802" s="248">
        <v>129.15307768243625</v>
      </c>
    </row>
    <row r="2803" spans="2:3" x14ac:dyDescent="0.75">
      <c r="B2803" s="249">
        <v>2740</v>
      </c>
      <c r="C2803" s="248">
        <v>124.00619041979891</v>
      </c>
    </row>
    <row r="2804" spans="2:3" x14ac:dyDescent="0.75">
      <c r="B2804" s="249">
        <v>2741</v>
      </c>
      <c r="C2804" s="248">
        <v>131.45584387754002</v>
      </c>
    </row>
    <row r="2805" spans="2:3" x14ac:dyDescent="0.75">
      <c r="B2805" s="249">
        <v>2742</v>
      </c>
      <c r="C2805" s="248">
        <v>108.0227122690284</v>
      </c>
    </row>
    <row r="2806" spans="2:3" x14ac:dyDescent="0.75">
      <c r="B2806" s="249">
        <v>2743</v>
      </c>
      <c r="C2806" s="248">
        <v>51.953260507918671</v>
      </c>
    </row>
    <row r="2807" spans="2:3" x14ac:dyDescent="0.75">
      <c r="B2807" s="249">
        <v>2744</v>
      </c>
      <c r="C2807" s="248">
        <v>127.85549190492725</v>
      </c>
    </row>
    <row r="2808" spans="2:3" x14ac:dyDescent="0.75">
      <c r="B2808" s="249">
        <v>2745</v>
      </c>
      <c r="C2808" s="248">
        <v>138.78109208725957</v>
      </c>
    </row>
    <row r="2809" spans="2:3" x14ac:dyDescent="0.75">
      <c r="B2809" s="249">
        <v>2746</v>
      </c>
      <c r="C2809" s="248">
        <v>103.20047642696291</v>
      </c>
    </row>
    <row r="2810" spans="2:3" x14ac:dyDescent="0.75">
      <c r="B2810" s="249">
        <v>2747</v>
      </c>
      <c r="C2810" s="248">
        <v>122.56344265332771</v>
      </c>
    </row>
    <row r="2811" spans="2:3" x14ac:dyDescent="0.75">
      <c r="B2811" s="249">
        <v>2748</v>
      </c>
      <c r="C2811" s="248">
        <v>110.46560876895956</v>
      </c>
    </row>
    <row r="2812" spans="2:3" x14ac:dyDescent="0.75">
      <c r="B2812" s="249">
        <v>2749</v>
      </c>
      <c r="C2812" s="248">
        <v>143.88673808672081</v>
      </c>
    </row>
    <row r="2813" spans="2:3" x14ac:dyDescent="0.75">
      <c r="B2813" s="249">
        <v>2750</v>
      </c>
      <c r="C2813" s="248">
        <v>142.75077885554248</v>
      </c>
    </row>
    <row r="2814" spans="2:3" x14ac:dyDescent="0.75">
      <c r="B2814" s="249">
        <v>2751</v>
      </c>
      <c r="C2814" s="248">
        <v>138.73776368301353</v>
      </c>
    </row>
    <row r="2815" spans="2:3" x14ac:dyDescent="0.75">
      <c r="B2815" s="249">
        <v>2752</v>
      </c>
      <c r="C2815" s="248">
        <v>91.136468647810545</v>
      </c>
    </row>
    <row r="2816" spans="2:3" x14ac:dyDescent="0.75">
      <c r="B2816" s="249">
        <v>2753</v>
      </c>
      <c r="C2816" s="248">
        <v>111.13570341573239</v>
      </c>
    </row>
    <row r="2817" spans="2:3" x14ac:dyDescent="0.75">
      <c r="B2817" s="249">
        <v>2754</v>
      </c>
      <c r="C2817" s="248">
        <v>118.09753327641977</v>
      </c>
    </row>
    <row r="2818" spans="2:3" x14ac:dyDescent="0.75">
      <c r="B2818" s="249">
        <v>2755</v>
      </c>
      <c r="C2818" s="248">
        <v>129.42158919894743</v>
      </c>
    </row>
    <row r="2819" spans="2:3" x14ac:dyDescent="0.75">
      <c r="B2819" s="249">
        <v>2756</v>
      </c>
      <c r="C2819" s="248">
        <v>88.984384698069533</v>
      </c>
    </row>
    <row r="2820" spans="2:3" x14ac:dyDescent="0.75">
      <c r="B2820" s="249">
        <v>2757</v>
      </c>
      <c r="C2820" s="248">
        <v>128.84573124105066</v>
      </c>
    </row>
    <row r="2821" spans="2:3" x14ac:dyDescent="0.75">
      <c r="B2821" s="249">
        <v>2758</v>
      </c>
      <c r="C2821" s="248">
        <v>99.855890713386671</v>
      </c>
    </row>
    <row r="2822" spans="2:3" x14ac:dyDescent="0.75">
      <c r="B2822" s="249">
        <v>2759</v>
      </c>
      <c r="C2822" s="248">
        <v>93.802524907270026</v>
      </c>
    </row>
    <row r="2823" spans="2:3" x14ac:dyDescent="0.75">
      <c r="B2823" s="249">
        <v>2760</v>
      </c>
      <c r="C2823" s="248">
        <v>160.01979648183445</v>
      </c>
    </row>
    <row r="2824" spans="2:3" x14ac:dyDescent="0.75">
      <c r="B2824" s="249">
        <v>2761</v>
      </c>
      <c r="C2824" s="248">
        <v>151.64428250416307</v>
      </c>
    </row>
    <row r="2825" spans="2:3" x14ac:dyDescent="0.75">
      <c r="B2825" s="249">
        <v>2762</v>
      </c>
      <c r="C2825" s="248">
        <v>129.46196779668747</v>
      </c>
    </row>
    <row r="2826" spans="2:3" x14ac:dyDescent="0.75">
      <c r="B2826" s="249">
        <v>2763</v>
      </c>
      <c r="C2826" s="248">
        <v>134.41623418572991</v>
      </c>
    </row>
    <row r="2827" spans="2:3" x14ac:dyDescent="0.75">
      <c r="B2827" s="249">
        <v>2764</v>
      </c>
      <c r="C2827" s="248">
        <v>94.121181757845719</v>
      </c>
    </row>
    <row r="2828" spans="2:3" x14ac:dyDescent="0.75">
      <c r="B2828" s="249">
        <v>2765</v>
      </c>
      <c r="C2828" s="248">
        <v>87.683543290109085</v>
      </c>
    </row>
    <row r="2829" spans="2:3" x14ac:dyDescent="0.75">
      <c r="B2829" s="249">
        <v>2766</v>
      </c>
      <c r="C2829" s="248">
        <v>144.76041787658957</v>
      </c>
    </row>
    <row r="2830" spans="2:3" x14ac:dyDescent="0.75">
      <c r="B2830" s="249">
        <v>2767</v>
      </c>
      <c r="C2830" s="248">
        <v>124.0561195168081</v>
      </c>
    </row>
    <row r="2831" spans="2:3" x14ac:dyDescent="0.75">
      <c r="B2831" s="249">
        <v>2768</v>
      </c>
      <c r="C2831" s="248">
        <v>118.23016338067771</v>
      </c>
    </row>
    <row r="2832" spans="2:3" x14ac:dyDescent="0.75">
      <c r="B2832" s="249">
        <v>2769</v>
      </c>
      <c r="C2832" s="248">
        <v>138.82903246794058</v>
      </c>
    </row>
    <row r="2833" spans="2:3" x14ac:dyDescent="0.75">
      <c r="B2833" s="249">
        <v>2770</v>
      </c>
      <c r="C2833" s="248">
        <v>106.94367630559773</v>
      </c>
    </row>
    <row r="2834" spans="2:3" x14ac:dyDescent="0.75">
      <c r="B2834" s="249">
        <v>2771</v>
      </c>
      <c r="C2834" s="248">
        <v>113.45870063200915</v>
      </c>
    </row>
    <row r="2835" spans="2:3" x14ac:dyDescent="0.75">
      <c r="B2835" s="249">
        <v>2772</v>
      </c>
      <c r="C2835" s="248">
        <v>160.30503110869103</v>
      </c>
    </row>
    <row r="2836" spans="2:3" x14ac:dyDescent="0.75">
      <c r="B2836" s="249">
        <v>2773</v>
      </c>
      <c r="C2836" s="248">
        <v>139.51743182532314</v>
      </c>
    </row>
    <row r="2837" spans="2:3" x14ac:dyDescent="0.75">
      <c r="B2837" s="249">
        <v>2774</v>
      </c>
      <c r="C2837" s="248">
        <v>97.349878232942572</v>
      </c>
    </row>
    <row r="2838" spans="2:3" x14ac:dyDescent="0.75">
      <c r="B2838" s="249">
        <v>2775</v>
      </c>
      <c r="C2838" s="248">
        <v>113.12729888309524</v>
      </c>
    </row>
    <row r="2839" spans="2:3" x14ac:dyDescent="0.75">
      <c r="B2839" s="249">
        <v>2776</v>
      </c>
      <c r="C2839" s="248">
        <v>103.76003304180635</v>
      </c>
    </row>
    <row r="2840" spans="2:3" x14ac:dyDescent="0.75">
      <c r="B2840" s="249">
        <v>2777</v>
      </c>
      <c r="C2840" s="248">
        <v>77.859959913252837</v>
      </c>
    </row>
    <row r="2841" spans="2:3" x14ac:dyDescent="0.75">
      <c r="B2841" s="249">
        <v>2778</v>
      </c>
      <c r="C2841" s="248">
        <v>122.27924871507429</v>
      </c>
    </row>
    <row r="2842" spans="2:3" x14ac:dyDescent="0.75">
      <c r="B2842" s="249">
        <v>2779</v>
      </c>
      <c r="C2842" s="248">
        <v>112.68386790645307</v>
      </c>
    </row>
    <row r="2843" spans="2:3" x14ac:dyDescent="0.75">
      <c r="B2843" s="249">
        <v>2780</v>
      </c>
      <c r="C2843" s="248">
        <v>178.76368427042894</v>
      </c>
    </row>
    <row r="2844" spans="2:3" x14ac:dyDescent="0.75">
      <c r="B2844" s="249">
        <v>2781</v>
      </c>
      <c r="C2844" s="248">
        <v>107.07961721396916</v>
      </c>
    </row>
    <row r="2845" spans="2:3" x14ac:dyDescent="0.75">
      <c r="B2845" s="249">
        <v>2782</v>
      </c>
      <c r="C2845" s="248">
        <v>72.982307499794729</v>
      </c>
    </row>
    <row r="2846" spans="2:3" x14ac:dyDescent="0.75">
      <c r="B2846" s="249">
        <v>2783</v>
      </c>
      <c r="C2846" s="248">
        <v>134.56501490193557</v>
      </c>
    </row>
    <row r="2847" spans="2:3" x14ac:dyDescent="0.75">
      <c r="B2847" s="249">
        <v>2784</v>
      </c>
      <c r="C2847" s="248">
        <v>139.25262952526839</v>
      </c>
    </row>
    <row r="2848" spans="2:3" x14ac:dyDescent="0.75">
      <c r="B2848" s="249">
        <v>2785</v>
      </c>
      <c r="C2848" s="248">
        <v>155.75856812939492</v>
      </c>
    </row>
    <row r="2849" spans="2:3" x14ac:dyDescent="0.75">
      <c r="B2849" s="249">
        <v>2786</v>
      </c>
      <c r="C2849" s="248">
        <v>162.1624983231132</v>
      </c>
    </row>
    <row r="2850" spans="2:3" x14ac:dyDescent="0.75">
      <c r="B2850" s="249">
        <v>2787</v>
      </c>
      <c r="C2850" s="248">
        <v>75.943331486903489</v>
      </c>
    </row>
    <row r="2851" spans="2:3" x14ac:dyDescent="0.75">
      <c r="B2851" s="249">
        <v>2788</v>
      </c>
      <c r="C2851" s="248">
        <v>107.91572862552921</v>
      </c>
    </row>
    <row r="2852" spans="2:3" x14ac:dyDescent="0.75">
      <c r="B2852" s="249">
        <v>2789</v>
      </c>
      <c r="C2852" s="248">
        <v>113.73315238192613</v>
      </c>
    </row>
    <row r="2853" spans="2:3" x14ac:dyDescent="0.75">
      <c r="B2853" s="249">
        <v>2790</v>
      </c>
      <c r="C2853" s="248">
        <v>92.266890455904743</v>
      </c>
    </row>
    <row r="2854" spans="2:3" x14ac:dyDescent="0.75">
      <c r="B2854" s="249">
        <v>2791</v>
      </c>
      <c r="C2854" s="248">
        <v>121.93450264765539</v>
      </c>
    </row>
    <row r="2855" spans="2:3" x14ac:dyDescent="0.75">
      <c r="B2855" s="249">
        <v>2792</v>
      </c>
      <c r="C2855" s="248">
        <v>129.2894583420433</v>
      </c>
    </row>
    <row r="2856" spans="2:3" x14ac:dyDescent="0.75">
      <c r="B2856" s="249">
        <v>2793</v>
      </c>
      <c r="C2856" s="248">
        <v>99.608248324199309</v>
      </c>
    </row>
    <row r="2857" spans="2:3" x14ac:dyDescent="0.75">
      <c r="B2857" s="249">
        <v>2794</v>
      </c>
      <c r="C2857" s="248">
        <v>140.01167698022752</v>
      </c>
    </row>
    <row r="2858" spans="2:3" x14ac:dyDescent="0.75">
      <c r="B2858" s="249">
        <v>2795</v>
      </c>
      <c r="C2858" s="248">
        <v>144.42306324363733</v>
      </c>
    </row>
    <row r="2859" spans="2:3" x14ac:dyDescent="0.75">
      <c r="B2859" s="249">
        <v>2796</v>
      </c>
      <c r="C2859" s="248">
        <v>141.62950173300635</v>
      </c>
    </row>
    <row r="2860" spans="2:3" x14ac:dyDescent="0.75">
      <c r="B2860" s="249">
        <v>2797</v>
      </c>
      <c r="C2860" s="248">
        <v>104.95484466963289</v>
      </c>
    </row>
    <row r="2861" spans="2:3" x14ac:dyDescent="0.75">
      <c r="B2861" s="249">
        <v>2798</v>
      </c>
      <c r="C2861" s="248">
        <v>112.09072038671303</v>
      </c>
    </row>
    <row r="2862" spans="2:3" x14ac:dyDescent="0.75">
      <c r="B2862" s="249">
        <v>2799</v>
      </c>
      <c r="C2862" s="248">
        <v>130.22832085596133</v>
      </c>
    </row>
    <row r="2863" spans="2:3" x14ac:dyDescent="0.75">
      <c r="B2863" s="249">
        <v>2800</v>
      </c>
      <c r="C2863" s="248">
        <v>93.502702714802382</v>
      </c>
    </row>
    <row r="2864" spans="2:3" x14ac:dyDescent="0.75">
      <c r="B2864" s="249">
        <v>2801</v>
      </c>
      <c r="C2864" s="248">
        <v>114.03099259760947</v>
      </c>
    </row>
    <row r="2865" spans="2:3" x14ac:dyDescent="0.75">
      <c r="B2865" s="249">
        <v>2802</v>
      </c>
      <c r="C2865" s="248">
        <v>142.13010211033333</v>
      </c>
    </row>
    <row r="2866" spans="2:3" x14ac:dyDescent="0.75">
      <c r="B2866" s="249">
        <v>2803</v>
      </c>
      <c r="C2866" s="248">
        <v>79.146079389082274</v>
      </c>
    </row>
    <row r="2867" spans="2:3" x14ac:dyDescent="0.75">
      <c r="B2867" s="249">
        <v>2804</v>
      </c>
      <c r="C2867" s="248">
        <v>64.791910456662691</v>
      </c>
    </row>
    <row r="2868" spans="2:3" x14ac:dyDescent="0.75">
      <c r="B2868" s="249">
        <v>2805</v>
      </c>
      <c r="C2868" s="248">
        <v>92.817797241553876</v>
      </c>
    </row>
    <row r="2869" spans="2:3" x14ac:dyDescent="0.75">
      <c r="B2869" s="249">
        <v>2806</v>
      </c>
      <c r="C2869" s="248">
        <v>108.69710785148402</v>
      </c>
    </row>
    <row r="2870" spans="2:3" x14ac:dyDescent="0.75">
      <c r="B2870" s="249">
        <v>2807</v>
      </c>
      <c r="C2870" s="248">
        <v>96.787283524253979</v>
      </c>
    </row>
    <row r="2871" spans="2:3" x14ac:dyDescent="0.75">
      <c r="B2871" s="249">
        <v>2808</v>
      </c>
      <c r="C2871" s="248">
        <v>117.34743935151714</v>
      </c>
    </row>
    <row r="2872" spans="2:3" x14ac:dyDescent="0.75">
      <c r="B2872" s="249">
        <v>2809</v>
      </c>
      <c r="C2872" s="248">
        <v>124.26451298302247</v>
      </c>
    </row>
    <row r="2873" spans="2:3" x14ac:dyDescent="0.75">
      <c r="B2873" s="249">
        <v>2810</v>
      </c>
      <c r="C2873" s="248">
        <v>118.43696218545601</v>
      </c>
    </row>
    <row r="2874" spans="2:3" x14ac:dyDescent="0.75">
      <c r="B2874" s="249">
        <v>2811</v>
      </c>
      <c r="C2874" s="248">
        <v>90.829585120301601</v>
      </c>
    </row>
    <row r="2875" spans="2:3" x14ac:dyDescent="0.75">
      <c r="B2875" s="249">
        <v>2812</v>
      </c>
      <c r="C2875" s="248">
        <v>149.7767356730931</v>
      </c>
    </row>
    <row r="2876" spans="2:3" x14ac:dyDescent="0.75">
      <c r="B2876" s="249">
        <v>2813</v>
      </c>
      <c r="C2876" s="248">
        <v>132.20681017874102</v>
      </c>
    </row>
    <row r="2877" spans="2:3" x14ac:dyDescent="0.75">
      <c r="B2877" s="249">
        <v>2814</v>
      </c>
      <c r="C2877" s="248">
        <v>119.2899295619513</v>
      </c>
    </row>
    <row r="2878" spans="2:3" x14ac:dyDescent="0.75">
      <c r="B2878" s="249">
        <v>2815</v>
      </c>
      <c r="C2878" s="248">
        <v>126.12502075357926</v>
      </c>
    </row>
    <row r="2879" spans="2:3" x14ac:dyDescent="0.75">
      <c r="B2879" s="249">
        <v>2816</v>
      </c>
      <c r="C2879" s="248">
        <v>143.52187410941303</v>
      </c>
    </row>
    <row r="2880" spans="2:3" x14ac:dyDescent="0.75">
      <c r="B2880" s="249">
        <v>2817</v>
      </c>
      <c r="C2880" s="248">
        <v>140.96924618711191</v>
      </c>
    </row>
    <row r="2881" spans="2:3" x14ac:dyDescent="0.75">
      <c r="B2881" s="249">
        <v>2818</v>
      </c>
      <c r="C2881" s="248">
        <v>128.39648516851148</v>
      </c>
    </row>
    <row r="2882" spans="2:3" x14ac:dyDescent="0.75">
      <c r="B2882" s="249">
        <v>2819</v>
      </c>
      <c r="C2882" s="248">
        <v>75.462981693183977</v>
      </c>
    </row>
    <row r="2883" spans="2:3" x14ac:dyDescent="0.75">
      <c r="B2883" s="249">
        <v>2820</v>
      </c>
      <c r="C2883" s="248">
        <v>118.01462860015901</v>
      </c>
    </row>
    <row r="2884" spans="2:3" x14ac:dyDescent="0.75">
      <c r="B2884" s="249">
        <v>2821</v>
      </c>
      <c r="C2884" s="248">
        <v>139.97786935213236</v>
      </c>
    </row>
    <row r="2885" spans="2:3" x14ac:dyDescent="0.75">
      <c r="B2885" s="249">
        <v>2822</v>
      </c>
      <c r="C2885" s="248">
        <v>152.43745476785742</v>
      </c>
    </row>
    <row r="2886" spans="2:3" x14ac:dyDescent="0.75">
      <c r="B2886" s="249">
        <v>2823</v>
      </c>
      <c r="C2886" s="248">
        <v>113.36231032730483</v>
      </c>
    </row>
    <row r="2887" spans="2:3" x14ac:dyDescent="0.75">
      <c r="B2887" s="249">
        <v>2824</v>
      </c>
      <c r="C2887" s="248">
        <v>155.21923240771514</v>
      </c>
    </row>
    <row r="2888" spans="2:3" x14ac:dyDescent="0.75">
      <c r="B2888" s="249">
        <v>2825</v>
      </c>
      <c r="C2888" s="248">
        <v>109.44415894236616</v>
      </c>
    </row>
    <row r="2889" spans="2:3" x14ac:dyDescent="0.75">
      <c r="B2889" s="249">
        <v>2826</v>
      </c>
      <c r="C2889" s="248">
        <v>112.42085270930947</v>
      </c>
    </row>
    <row r="2890" spans="2:3" x14ac:dyDescent="0.75">
      <c r="B2890" s="249">
        <v>2827</v>
      </c>
      <c r="C2890" s="248">
        <v>186.06237601295729</v>
      </c>
    </row>
    <row r="2891" spans="2:3" x14ac:dyDescent="0.75">
      <c r="B2891" s="249">
        <v>2828</v>
      </c>
      <c r="C2891" s="248">
        <v>127.09199100659144</v>
      </c>
    </row>
    <row r="2892" spans="2:3" x14ac:dyDescent="0.75">
      <c r="B2892" s="249">
        <v>2829</v>
      </c>
      <c r="C2892" s="248">
        <v>148.19799659438181</v>
      </c>
    </row>
    <row r="2893" spans="2:3" x14ac:dyDescent="0.75">
      <c r="B2893" s="249">
        <v>2830</v>
      </c>
      <c r="C2893" s="248">
        <v>144.07505777230693</v>
      </c>
    </row>
    <row r="2894" spans="2:3" x14ac:dyDescent="0.75">
      <c r="B2894" s="249">
        <v>2831</v>
      </c>
      <c r="C2894" s="248">
        <v>137.35388484476056</v>
      </c>
    </row>
    <row r="2895" spans="2:3" x14ac:dyDescent="0.75">
      <c r="B2895" s="249">
        <v>2832</v>
      </c>
      <c r="C2895" s="248">
        <v>57.924924497525168</v>
      </c>
    </row>
    <row r="2896" spans="2:3" x14ac:dyDescent="0.75">
      <c r="B2896" s="249">
        <v>2833</v>
      </c>
      <c r="C2896" s="248">
        <v>136.49430353699017</v>
      </c>
    </row>
    <row r="2897" spans="2:3" x14ac:dyDescent="0.75">
      <c r="B2897" s="249">
        <v>2834</v>
      </c>
      <c r="C2897" s="248">
        <v>102.02972266985674</v>
      </c>
    </row>
    <row r="2898" spans="2:3" x14ac:dyDescent="0.75">
      <c r="B2898" s="249">
        <v>2835</v>
      </c>
      <c r="C2898" s="248">
        <v>120.56219435676087</v>
      </c>
    </row>
    <row r="2899" spans="2:3" x14ac:dyDescent="0.75">
      <c r="B2899" s="249">
        <v>2836</v>
      </c>
      <c r="C2899" s="248">
        <v>119.28808517866969</v>
      </c>
    </row>
    <row r="2900" spans="2:3" x14ac:dyDescent="0.75">
      <c r="B2900" s="249">
        <v>2837</v>
      </c>
      <c r="C2900" s="248">
        <v>79.257781674491</v>
      </c>
    </row>
    <row r="2901" spans="2:3" x14ac:dyDescent="0.75">
      <c r="B2901" s="249">
        <v>2838</v>
      </c>
      <c r="C2901" s="248">
        <v>128.19465790635761</v>
      </c>
    </row>
    <row r="2902" spans="2:3" x14ac:dyDescent="0.75">
      <c r="B2902" s="249">
        <v>2839</v>
      </c>
      <c r="C2902" s="248">
        <v>152.3552598257009</v>
      </c>
    </row>
    <row r="2903" spans="2:3" x14ac:dyDescent="0.75">
      <c r="B2903" s="249">
        <v>2840</v>
      </c>
      <c r="C2903" s="248">
        <v>116.4862274834491</v>
      </c>
    </row>
    <row r="2904" spans="2:3" x14ac:dyDescent="0.75">
      <c r="B2904" s="249">
        <v>2841</v>
      </c>
      <c r="C2904" s="248">
        <v>104.84370067821617</v>
      </c>
    </row>
    <row r="2905" spans="2:3" x14ac:dyDescent="0.75">
      <c r="B2905" s="249">
        <v>2842</v>
      </c>
      <c r="C2905" s="248">
        <v>108.94229670967113</v>
      </c>
    </row>
    <row r="2906" spans="2:3" x14ac:dyDescent="0.75">
      <c r="B2906" s="249">
        <v>2843</v>
      </c>
      <c r="C2906" s="248">
        <v>131.60755969740694</v>
      </c>
    </row>
    <row r="2907" spans="2:3" x14ac:dyDescent="0.75">
      <c r="B2907" s="249">
        <v>2844</v>
      </c>
      <c r="C2907" s="248">
        <v>122.48030540792527</v>
      </c>
    </row>
    <row r="2908" spans="2:3" x14ac:dyDescent="0.75">
      <c r="B2908" s="249">
        <v>2845</v>
      </c>
      <c r="C2908" s="248">
        <v>157.99956896654123</v>
      </c>
    </row>
    <row r="2909" spans="2:3" x14ac:dyDescent="0.75">
      <c r="B2909" s="249">
        <v>2846</v>
      </c>
      <c r="C2909" s="248">
        <v>164.18263818075965</v>
      </c>
    </row>
    <row r="2910" spans="2:3" x14ac:dyDescent="0.75">
      <c r="B2910" s="249">
        <v>2847</v>
      </c>
      <c r="C2910" s="248">
        <v>102.43845590924523</v>
      </c>
    </row>
    <row r="2911" spans="2:3" x14ac:dyDescent="0.75">
      <c r="B2911" s="249">
        <v>2848</v>
      </c>
      <c r="C2911" s="248">
        <v>106.9396149424426</v>
      </c>
    </row>
    <row r="2912" spans="2:3" x14ac:dyDescent="0.75">
      <c r="B2912" s="249">
        <v>2849</v>
      </c>
      <c r="C2912" s="248">
        <v>120.69507307571091</v>
      </c>
    </row>
    <row r="2913" spans="2:3" x14ac:dyDescent="0.75">
      <c r="B2913" s="249">
        <v>2850</v>
      </c>
      <c r="C2913" s="248">
        <v>164.93979157213084</v>
      </c>
    </row>
    <row r="2914" spans="2:3" x14ac:dyDescent="0.75">
      <c r="B2914" s="249">
        <v>2851</v>
      </c>
      <c r="C2914" s="248">
        <v>111.81486189065903</v>
      </c>
    </row>
    <row r="2915" spans="2:3" x14ac:dyDescent="0.75">
      <c r="B2915" s="249">
        <v>2852</v>
      </c>
      <c r="C2915" s="248">
        <v>99.875049083629534</v>
      </c>
    </row>
    <row r="2916" spans="2:3" x14ac:dyDescent="0.75">
      <c r="B2916" s="249">
        <v>2853</v>
      </c>
      <c r="C2916" s="248">
        <v>105.42602959268567</v>
      </c>
    </row>
    <row r="2917" spans="2:3" x14ac:dyDescent="0.75">
      <c r="B2917" s="249">
        <v>2854</v>
      </c>
      <c r="C2917" s="248">
        <v>122.62075776027591</v>
      </c>
    </row>
    <row r="2918" spans="2:3" x14ac:dyDescent="0.75">
      <c r="B2918" s="249">
        <v>2855</v>
      </c>
      <c r="C2918" s="248">
        <v>125.69328170687864</v>
      </c>
    </row>
    <row r="2919" spans="2:3" x14ac:dyDescent="0.75">
      <c r="B2919" s="249">
        <v>2856</v>
      </c>
      <c r="C2919" s="248">
        <v>154.56626136108315</v>
      </c>
    </row>
    <row r="2920" spans="2:3" x14ac:dyDescent="0.75">
      <c r="B2920" s="249">
        <v>2857</v>
      </c>
      <c r="C2920" s="248">
        <v>66.087524485026563</v>
      </c>
    </row>
    <row r="2921" spans="2:3" x14ac:dyDescent="0.75">
      <c r="B2921" s="249">
        <v>2858</v>
      </c>
      <c r="C2921" s="248">
        <v>164.49227155379057</v>
      </c>
    </row>
    <row r="2922" spans="2:3" x14ac:dyDescent="0.75">
      <c r="B2922" s="249">
        <v>2859</v>
      </c>
      <c r="C2922" s="248">
        <v>96.672612754000838</v>
      </c>
    </row>
    <row r="2923" spans="2:3" x14ac:dyDescent="0.75">
      <c r="B2923" s="249">
        <v>2860</v>
      </c>
      <c r="C2923" s="248">
        <v>98.869849342604056</v>
      </c>
    </row>
    <row r="2924" spans="2:3" x14ac:dyDescent="0.75">
      <c r="B2924" s="249">
        <v>2861</v>
      </c>
      <c r="C2924" s="248">
        <v>105.81957271755132</v>
      </c>
    </row>
    <row r="2925" spans="2:3" x14ac:dyDescent="0.75">
      <c r="B2925" s="249">
        <v>2862</v>
      </c>
      <c r="C2925" s="248">
        <v>107.1129588839845</v>
      </c>
    </row>
    <row r="2926" spans="2:3" x14ac:dyDescent="0.75">
      <c r="B2926" s="249">
        <v>2863</v>
      </c>
      <c r="C2926" s="248">
        <v>75.832311118603826</v>
      </c>
    </row>
    <row r="2927" spans="2:3" x14ac:dyDescent="0.75">
      <c r="B2927" s="249">
        <v>2864</v>
      </c>
      <c r="C2927" s="248">
        <v>152.44358518708799</v>
      </c>
    </row>
    <row r="2928" spans="2:3" x14ac:dyDescent="0.75">
      <c r="B2928" s="249">
        <v>2865</v>
      </c>
      <c r="C2928" s="248">
        <v>130.87078179483623</v>
      </c>
    </row>
    <row r="2929" spans="2:3" x14ac:dyDescent="0.75">
      <c r="B2929" s="249">
        <v>2866</v>
      </c>
      <c r="C2929" s="248">
        <v>162.25070914772093</v>
      </c>
    </row>
    <row r="2930" spans="2:3" x14ac:dyDescent="0.75">
      <c r="B2930" s="249">
        <v>2867</v>
      </c>
      <c r="C2930" s="248">
        <v>127.66390798102508</v>
      </c>
    </row>
    <row r="2931" spans="2:3" x14ac:dyDescent="0.75">
      <c r="B2931" s="249">
        <v>2868</v>
      </c>
      <c r="C2931" s="248">
        <v>153.57906285972035</v>
      </c>
    </row>
    <row r="2932" spans="2:3" x14ac:dyDescent="0.75">
      <c r="B2932" s="249">
        <v>2869</v>
      </c>
      <c r="C2932" s="248">
        <v>125.93365500458265</v>
      </c>
    </row>
    <row r="2933" spans="2:3" x14ac:dyDescent="0.75">
      <c r="B2933" s="249">
        <v>2870</v>
      </c>
      <c r="C2933" s="248">
        <v>102.17048549170458</v>
      </c>
    </row>
    <row r="2934" spans="2:3" x14ac:dyDescent="0.75">
      <c r="B2934" s="249">
        <v>2871</v>
      </c>
      <c r="C2934" s="248">
        <v>133.89500812904174</v>
      </c>
    </row>
    <row r="2935" spans="2:3" x14ac:dyDescent="0.75">
      <c r="B2935" s="249">
        <v>2872</v>
      </c>
      <c r="C2935" s="248">
        <v>152.35868274729197</v>
      </c>
    </row>
    <row r="2936" spans="2:3" x14ac:dyDescent="0.75">
      <c r="B2936" s="249">
        <v>2873</v>
      </c>
      <c r="C2936" s="248">
        <v>145.79615122851214</v>
      </c>
    </row>
    <row r="2937" spans="2:3" x14ac:dyDescent="0.75">
      <c r="B2937" s="249">
        <v>2874</v>
      </c>
      <c r="C2937" s="248">
        <v>137.29718371246676</v>
      </c>
    </row>
    <row r="2938" spans="2:3" x14ac:dyDescent="0.75">
      <c r="B2938" s="249">
        <v>2875</v>
      </c>
      <c r="C2938" s="248">
        <v>104.78461895036774</v>
      </c>
    </row>
    <row r="2939" spans="2:3" x14ac:dyDescent="0.75">
      <c r="B2939" s="249">
        <v>2876</v>
      </c>
      <c r="C2939" s="248">
        <v>124.28443311767678</v>
      </c>
    </row>
    <row r="2940" spans="2:3" x14ac:dyDescent="0.75">
      <c r="B2940" s="249">
        <v>2877</v>
      </c>
      <c r="C2940" s="248">
        <v>145.96848350170043</v>
      </c>
    </row>
    <row r="2941" spans="2:3" x14ac:dyDescent="0.75">
      <c r="B2941" s="249">
        <v>2878</v>
      </c>
      <c r="C2941" s="248">
        <v>126.38560404611913</v>
      </c>
    </row>
    <row r="2942" spans="2:3" x14ac:dyDescent="0.75">
      <c r="B2942" s="249">
        <v>2879</v>
      </c>
      <c r="C2942" s="248">
        <v>106.89162925924491</v>
      </c>
    </row>
    <row r="2943" spans="2:3" x14ac:dyDescent="0.75">
      <c r="B2943" s="249">
        <v>2880</v>
      </c>
      <c r="C2943" s="248">
        <v>94.846722072273735</v>
      </c>
    </row>
    <row r="2944" spans="2:3" x14ac:dyDescent="0.75">
      <c r="B2944" s="249">
        <v>2881</v>
      </c>
      <c r="C2944" s="248">
        <v>140.61804468049212</v>
      </c>
    </row>
    <row r="2945" spans="2:3" x14ac:dyDescent="0.75">
      <c r="B2945" s="249">
        <v>2882</v>
      </c>
      <c r="C2945" s="248">
        <v>179.45263541015569</v>
      </c>
    </row>
    <row r="2946" spans="2:3" x14ac:dyDescent="0.75">
      <c r="B2946" s="249">
        <v>2883</v>
      </c>
      <c r="C2946" s="248">
        <v>135.11005840001366</v>
      </c>
    </row>
    <row r="2947" spans="2:3" x14ac:dyDescent="0.75">
      <c r="B2947" s="249">
        <v>2884</v>
      </c>
      <c r="C2947" s="248">
        <v>109.0249241756176</v>
      </c>
    </row>
    <row r="2948" spans="2:3" x14ac:dyDescent="0.75">
      <c r="B2948" s="249">
        <v>2885</v>
      </c>
      <c r="C2948" s="248">
        <v>124.04131369660105</v>
      </c>
    </row>
    <row r="2949" spans="2:3" x14ac:dyDescent="0.75">
      <c r="B2949" s="249">
        <v>2886</v>
      </c>
      <c r="C2949" s="248">
        <v>84.834756138704904</v>
      </c>
    </row>
    <row r="2950" spans="2:3" x14ac:dyDescent="0.75">
      <c r="B2950" s="249">
        <v>2887</v>
      </c>
      <c r="C2950" s="248">
        <v>115.34147433233753</v>
      </c>
    </row>
    <row r="2951" spans="2:3" x14ac:dyDescent="0.75">
      <c r="B2951" s="249">
        <v>2888</v>
      </c>
      <c r="C2951" s="248">
        <v>113.91667415103393</v>
      </c>
    </row>
    <row r="2952" spans="2:3" x14ac:dyDescent="0.75">
      <c r="B2952" s="249">
        <v>2889</v>
      </c>
      <c r="C2952" s="248">
        <v>125.60712061296269</v>
      </c>
    </row>
    <row r="2953" spans="2:3" x14ac:dyDescent="0.75">
      <c r="B2953" s="249">
        <v>2890</v>
      </c>
      <c r="C2953" s="248">
        <v>141.51427041399378</v>
      </c>
    </row>
    <row r="2954" spans="2:3" x14ac:dyDescent="0.75">
      <c r="B2954" s="249">
        <v>2891</v>
      </c>
      <c r="C2954" s="248">
        <v>156.01055300723098</v>
      </c>
    </row>
    <row r="2955" spans="2:3" x14ac:dyDescent="0.75">
      <c r="B2955" s="249">
        <v>2892</v>
      </c>
      <c r="C2955" s="248">
        <v>147.90582671722822</v>
      </c>
    </row>
    <row r="2956" spans="2:3" x14ac:dyDescent="0.75">
      <c r="B2956" s="249">
        <v>2893</v>
      </c>
      <c r="C2956" s="248">
        <v>107.6488162757767</v>
      </c>
    </row>
    <row r="2957" spans="2:3" x14ac:dyDescent="0.75">
      <c r="B2957" s="249">
        <v>2894</v>
      </c>
      <c r="C2957" s="248">
        <v>139.697017587278</v>
      </c>
    </row>
    <row r="2958" spans="2:3" x14ac:dyDescent="0.75">
      <c r="B2958" s="249">
        <v>2895</v>
      </c>
      <c r="C2958" s="248">
        <v>147.41602407032698</v>
      </c>
    </row>
    <row r="2959" spans="2:3" x14ac:dyDescent="0.75">
      <c r="B2959" s="249">
        <v>2896</v>
      </c>
      <c r="C2959" s="248">
        <v>127.38020617314363</v>
      </c>
    </row>
    <row r="2960" spans="2:3" x14ac:dyDescent="0.75">
      <c r="B2960" s="249">
        <v>2897</v>
      </c>
      <c r="C2960" s="248">
        <v>123.44837360801755</v>
      </c>
    </row>
    <row r="2961" spans="2:3" x14ac:dyDescent="0.75">
      <c r="B2961" s="249">
        <v>2898</v>
      </c>
      <c r="C2961" s="248">
        <v>127.16291672743704</v>
      </c>
    </row>
    <row r="2962" spans="2:3" x14ac:dyDescent="0.75">
      <c r="B2962" s="249">
        <v>2899</v>
      </c>
      <c r="C2962" s="248">
        <v>137.45789404846508</v>
      </c>
    </row>
    <row r="2963" spans="2:3" x14ac:dyDescent="0.75">
      <c r="B2963" s="249">
        <v>2900</v>
      </c>
      <c r="C2963" s="248">
        <v>102.01905612898689</v>
      </c>
    </row>
    <row r="2964" spans="2:3" x14ac:dyDescent="0.75">
      <c r="B2964" s="249">
        <v>2901</v>
      </c>
      <c r="C2964" s="248">
        <v>108.44342135139087</v>
      </c>
    </row>
    <row r="2965" spans="2:3" x14ac:dyDescent="0.75">
      <c r="B2965" s="249">
        <v>2902</v>
      </c>
      <c r="C2965" s="248">
        <v>134.47691575959252</v>
      </c>
    </row>
    <row r="2966" spans="2:3" x14ac:dyDescent="0.75">
      <c r="B2966" s="249">
        <v>2903</v>
      </c>
      <c r="C2966" s="248">
        <v>133.57571714305143</v>
      </c>
    </row>
    <row r="2967" spans="2:3" x14ac:dyDescent="0.75">
      <c r="B2967" s="249">
        <v>2904</v>
      </c>
      <c r="C2967" s="248">
        <v>97.828824416547718</v>
      </c>
    </row>
    <row r="2968" spans="2:3" x14ac:dyDescent="0.75">
      <c r="B2968" s="249">
        <v>2905</v>
      </c>
      <c r="C2968" s="248">
        <v>110.6450976170559</v>
      </c>
    </row>
    <row r="2969" spans="2:3" x14ac:dyDescent="0.75">
      <c r="B2969" s="249">
        <v>2906</v>
      </c>
      <c r="C2969" s="248">
        <v>86.504964822890145</v>
      </c>
    </row>
    <row r="2970" spans="2:3" x14ac:dyDescent="0.75">
      <c r="B2970" s="249">
        <v>2907</v>
      </c>
      <c r="C2970" s="248">
        <v>109.71589146481246</v>
      </c>
    </row>
    <row r="2971" spans="2:3" x14ac:dyDescent="0.75">
      <c r="B2971" s="249">
        <v>2908</v>
      </c>
      <c r="C2971" s="248">
        <v>99.417564634599671</v>
      </c>
    </row>
    <row r="2972" spans="2:3" x14ac:dyDescent="0.75">
      <c r="B2972" s="249">
        <v>2909</v>
      </c>
      <c r="C2972" s="248">
        <v>78.910645172267607</v>
      </c>
    </row>
    <row r="2973" spans="2:3" x14ac:dyDescent="0.75">
      <c r="B2973" s="249">
        <v>2910</v>
      </c>
      <c r="C2973" s="248">
        <v>139.98234583263968</v>
      </c>
    </row>
    <row r="2974" spans="2:3" x14ac:dyDescent="0.75">
      <c r="B2974" s="249">
        <v>2911</v>
      </c>
      <c r="C2974" s="248">
        <v>96.811323391274527</v>
      </c>
    </row>
    <row r="2975" spans="2:3" x14ac:dyDescent="0.75">
      <c r="B2975" s="249">
        <v>2912</v>
      </c>
      <c r="C2975" s="248">
        <v>109.21437076738057</v>
      </c>
    </row>
    <row r="2976" spans="2:3" x14ac:dyDescent="0.75">
      <c r="B2976" s="249">
        <v>2913</v>
      </c>
      <c r="C2976" s="248">
        <v>128.72695535268659</v>
      </c>
    </row>
    <row r="2977" spans="2:3" x14ac:dyDescent="0.75">
      <c r="B2977" s="249">
        <v>2914</v>
      </c>
      <c r="C2977" s="248">
        <v>105.39463421049582</v>
      </c>
    </row>
    <row r="2978" spans="2:3" x14ac:dyDescent="0.75">
      <c r="B2978" s="249">
        <v>2915</v>
      </c>
      <c r="C2978" s="248">
        <v>158.74273865216179</v>
      </c>
    </row>
    <row r="2979" spans="2:3" x14ac:dyDescent="0.75">
      <c r="B2979" s="249">
        <v>2916</v>
      </c>
      <c r="C2979" s="248">
        <v>143.15510109987389</v>
      </c>
    </row>
    <row r="2980" spans="2:3" x14ac:dyDescent="0.75">
      <c r="B2980" s="249">
        <v>2917</v>
      </c>
      <c r="C2980" s="248">
        <v>130.93191122234066</v>
      </c>
    </row>
    <row r="2981" spans="2:3" x14ac:dyDescent="0.75">
      <c r="B2981" s="249">
        <v>2918</v>
      </c>
      <c r="C2981" s="248">
        <v>118.10929584813792</v>
      </c>
    </row>
    <row r="2982" spans="2:3" x14ac:dyDescent="0.75">
      <c r="B2982" s="249">
        <v>2919</v>
      </c>
      <c r="C2982" s="248">
        <v>100.38692805036919</v>
      </c>
    </row>
    <row r="2983" spans="2:3" x14ac:dyDescent="0.75">
      <c r="B2983" s="249">
        <v>2920</v>
      </c>
      <c r="C2983" s="248">
        <v>129.06584194768845</v>
      </c>
    </row>
    <row r="2984" spans="2:3" x14ac:dyDescent="0.75">
      <c r="B2984" s="249">
        <v>2921</v>
      </c>
      <c r="C2984" s="248">
        <v>136.34562318782324</v>
      </c>
    </row>
    <row r="2985" spans="2:3" x14ac:dyDescent="0.75">
      <c r="B2985" s="249">
        <v>2922</v>
      </c>
      <c r="C2985" s="248">
        <v>143.68710862723216</v>
      </c>
    </row>
    <row r="2986" spans="2:3" x14ac:dyDescent="0.75">
      <c r="B2986" s="249">
        <v>2923</v>
      </c>
      <c r="C2986" s="248">
        <v>157.99826296919875</v>
      </c>
    </row>
    <row r="2987" spans="2:3" x14ac:dyDescent="0.75">
      <c r="B2987" s="249">
        <v>2924</v>
      </c>
      <c r="C2987" s="248">
        <v>151.84729170172608</v>
      </c>
    </row>
    <row r="2988" spans="2:3" x14ac:dyDescent="0.75">
      <c r="B2988" s="249">
        <v>2925</v>
      </c>
      <c r="C2988" s="248">
        <v>75.879500734634433</v>
      </c>
    </row>
    <row r="2989" spans="2:3" x14ac:dyDescent="0.75">
      <c r="B2989" s="249">
        <v>2926</v>
      </c>
      <c r="C2989" s="248">
        <v>112.51915159806121</v>
      </c>
    </row>
    <row r="2990" spans="2:3" x14ac:dyDescent="0.75">
      <c r="B2990" s="249">
        <v>2927</v>
      </c>
      <c r="C2990" s="248">
        <v>128.51952664081222</v>
      </c>
    </row>
    <row r="2991" spans="2:3" x14ac:dyDescent="0.75">
      <c r="B2991" s="249">
        <v>2928</v>
      </c>
      <c r="C2991" s="248">
        <v>118.17102125868655</v>
      </c>
    </row>
    <row r="2992" spans="2:3" x14ac:dyDescent="0.75">
      <c r="B2992" s="249">
        <v>2929</v>
      </c>
      <c r="C2992" s="248">
        <v>149.38790255511194</v>
      </c>
    </row>
    <row r="2993" spans="2:3" x14ac:dyDescent="0.75">
      <c r="B2993" s="249">
        <v>2930</v>
      </c>
      <c r="C2993" s="248">
        <v>85.513938864810015</v>
      </c>
    </row>
    <row r="2994" spans="2:3" x14ac:dyDescent="0.75">
      <c r="B2994" s="249">
        <v>2931</v>
      </c>
      <c r="C2994" s="248">
        <v>143.80208570117344</v>
      </c>
    </row>
    <row r="2995" spans="2:3" x14ac:dyDescent="0.75">
      <c r="B2995" s="249">
        <v>2932</v>
      </c>
      <c r="C2995" s="248">
        <v>81.637198119439176</v>
      </c>
    </row>
    <row r="2996" spans="2:3" x14ac:dyDescent="0.75">
      <c r="B2996" s="249">
        <v>2933</v>
      </c>
      <c r="C2996" s="248">
        <v>122.98567504751453</v>
      </c>
    </row>
    <row r="2997" spans="2:3" x14ac:dyDescent="0.75">
      <c r="B2997" s="249">
        <v>2934</v>
      </c>
      <c r="C2997" s="248">
        <v>181.23266151932208</v>
      </c>
    </row>
    <row r="2998" spans="2:3" x14ac:dyDescent="0.75">
      <c r="B2998" s="249">
        <v>2935</v>
      </c>
      <c r="C2998" s="248">
        <v>123.18820399230272</v>
      </c>
    </row>
    <row r="2999" spans="2:3" x14ac:dyDescent="0.75">
      <c r="B2999" s="249">
        <v>2936</v>
      </c>
      <c r="C2999" s="248">
        <v>91.727685653441242</v>
      </c>
    </row>
    <row r="3000" spans="2:3" x14ac:dyDescent="0.75">
      <c r="B3000" s="249">
        <v>2937</v>
      </c>
      <c r="C3000" s="248">
        <v>98.384676495057874</v>
      </c>
    </row>
    <row r="3001" spans="2:3" x14ac:dyDescent="0.75">
      <c r="B3001" s="249">
        <v>2938</v>
      </c>
      <c r="C3001" s="248">
        <v>132.72981114752977</v>
      </c>
    </row>
    <row r="3002" spans="2:3" x14ac:dyDescent="0.75">
      <c r="B3002" s="249">
        <v>2939</v>
      </c>
      <c r="C3002" s="248">
        <v>144.3464670443318</v>
      </c>
    </row>
    <row r="3003" spans="2:3" x14ac:dyDescent="0.75">
      <c r="B3003" s="249">
        <v>2940</v>
      </c>
      <c r="C3003" s="248">
        <v>77.245072382018833</v>
      </c>
    </row>
    <row r="3004" spans="2:3" x14ac:dyDescent="0.75">
      <c r="B3004" s="249">
        <v>2941</v>
      </c>
      <c r="C3004" s="248">
        <v>123.56268368439586</v>
      </c>
    </row>
    <row r="3005" spans="2:3" x14ac:dyDescent="0.75">
      <c r="B3005" s="249">
        <v>2942</v>
      </c>
      <c r="C3005" s="248">
        <v>134.18635450969663</v>
      </c>
    </row>
    <row r="3006" spans="2:3" x14ac:dyDescent="0.75">
      <c r="B3006" s="249">
        <v>2943</v>
      </c>
      <c r="C3006" s="248">
        <v>86.748077725404656</v>
      </c>
    </row>
    <row r="3007" spans="2:3" x14ac:dyDescent="0.75">
      <c r="B3007" s="249">
        <v>2944</v>
      </c>
      <c r="C3007" s="248">
        <v>79.965293092980346</v>
      </c>
    </row>
    <row r="3008" spans="2:3" x14ac:dyDescent="0.75">
      <c r="B3008" s="249">
        <v>2945</v>
      </c>
      <c r="C3008" s="248">
        <v>104.18055707321426</v>
      </c>
    </row>
    <row r="3009" spans="2:3" x14ac:dyDescent="0.75">
      <c r="B3009" s="249">
        <v>2946</v>
      </c>
      <c r="C3009" s="248">
        <v>101.56425937076133</v>
      </c>
    </row>
    <row r="3010" spans="2:3" x14ac:dyDescent="0.75">
      <c r="B3010" s="249">
        <v>2947</v>
      </c>
      <c r="C3010" s="248">
        <v>98.854652255365636</v>
      </c>
    </row>
    <row r="3011" spans="2:3" x14ac:dyDescent="0.75">
      <c r="B3011" s="249">
        <v>2948</v>
      </c>
      <c r="C3011" s="248">
        <v>116.41223340956014</v>
      </c>
    </row>
    <row r="3012" spans="2:3" x14ac:dyDescent="0.75">
      <c r="B3012" s="249">
        <v>2949</v>
      </c>
      <c r="C3012" s="248">
        <v>113.29580133637862</v>
      </c>
    </row>
    <row r="3013" spans="2:3" x14ac:dyDescent="0.75">
      <c r="B3013" s="249">
        <v>2950</v>
      </c>
      <c r="C3013" s="248">
        <v>138.51442138572924</v>
      </c>
    </row>
    <row r="3014" spans="2:3" x14ac:dyDescent="0.75">
      <c r="B3014" s="249">
        <v>2951</v>
      </c>
      <c r="C3014" s="248">
        <v>125.24131601643531</v>
      </c>
    </row>
    <row r="3015" spans="2:3" x14ac:dyDescent="0.75">
      <c r="B3015" s="249">
        <v>2952</v>
      </c>
      <c r="C3015" s="248">
        <v>137.53847739529999</v>
      </c>
    </row>
    <row r="3016" spans="2:3" x14ac:dyDescent="0.75">
      <c r="B3016" s="249">
        <v>2953</v>
      </c>
      <c r="C3016" s="248">
        <v>108.81688928569154</v>
      </c>
    </row>
    <row r="3017" spans="2:3" x14ac:dyDescent="0.75">
      <c r="B3017" s="249">
        <v>2954</v>
      </c>
      <c r="C3017" s="248">
        <v>108.66679442198735</v>
      </c>
    </row>
    <row r="3018" spans="2:3" x14ac:dyDescent="0.75">
      <c r="B3018" s="249">
        <v>2955</v>
      </c>
      <c r="C3018" s="248">
        <v>76.12226653174281</v>
      </c>
    </row>
    <row r="3019" spans="2:3" x14ac:dyDescent="0.75">
      <c r="B3019" s="249">
        <v>2956</v>
      </c>
      <c r="C3019" s="248">
        <v>145.84394212577826</v>
      </c>
    </row>
    <row r="3020" spans="2:3" x14ac:dyDescent="0.75">
      <c r="B3020" s="249">
        <v>2957</v>
      </c>
      <c r="C3020" s="248">
        <v>141.37209515602851</v>
      </c>
    </row>
    <row r="3021" spans="2:3" x14ac:dyDescent="0.75">
      <c r="B3021" s="249">
        <v>2958</v>
      </c>
      <c r="C3021" s="248">
        <v>105.34191632211264</v>
      </c>
    </row>
    <row r="3022" spans="2:3" x14ac:dyDescent="0.75">
      <c r="B3022" s="249">
        <v>2959</v>
      </c>
      <c r="C3022" s="248">
        <v>156.67022468880566</v>
      </c>
    </row>
    <row r="3023" spans="2:3" x14ac:dyDescent="0.75">
      <c r="B3023" s="249">
        <v>2960</v>
      </c>
      <c r="C3023" s="248">
        <v>124.57691514144071</v>
      </c>
    </row>
    <row r="3024" spans="2:3" x14ac:dyDescent="0.75">
      <c r="B3024" s="249">
        <v>2961</v>
      </c>
      <c r="C3024" s="248">
        <v>163.30873079128696</v>
      </c>
    </row>
    <row r="3025" spans="2:3" x14ac:dyDescent="0.75">
      <c r="B3025" s="249">
        <v>2962</v>
      </c>
      <c r="C3025" s="248">
        <v>84.965773915457078</v>
      </c>
    </row>
    <row r="3026" spans="2:3" x14ac:dyDescent="0.75">
      <c r="B3026" s="249">
        <v>2963</v>
      </c>
      <c r="C3026" s="248">
        <v>101.15003034630446</v>
      </c>
    </row>
    <row r="3027" spans="2:3" x14ac:dyDescent="0.75">
      <c r="B3027" s="249">
        <v>2964</v>
      </c>
      <c r="C3027" s="248">
        <v>133.76281276801399</v>
      </c>
    </row>
    <row r="3028" spans="2:3" x14ac:dyDescent="0.75">
      <c r="B3028" s="249">
        <v>2965</v>
      </c>
      <c r="C3028" s="248">
        <v>130.36207871329083</v>
      </c>
    </row>
    <row r="3029" spans="2:3" x14ac:dyDescent="0.75">
      <c r="B3029" s="249">
        <v>2966</v>
      </c>
      <c r="C3029" s="248">
        <v>132.24601307145295</v>
      </c>
    </row>
    <row r="3030" spans="2:3" x14ac:dyDescent="0.75">
      <c r="B3030" s="249">
        <v>2967</v>
      </c>
      <c r="C3030" s="248">
        <v>126.34271772705044</v>
      </c>
    </row>
    <row r="3031" spans="2:3" x14ac:dyDescent="0.75">
      <c r="B3031" s="249">
        <v>2968</v>
      </c>
      <c r="C3031" s="248">
        <v>87.415301569359428</v>
      </c>
    </row>
    <row r="3032" spans="2:3" x14ac:dyDescent="0.75">
      <c r="B3032" s="249">
        <v>2969</v>
      </c>
      <c r="C3032" s="248">
        <v>115.71588560828957</v>
      </c>
    </row>
    <row r="3033" spans="2:3" x14ac:dyDescent="0.75">
      <c r="B3033" s="249">
        <v>2970</v>
      </c>
      <c r="C3033" s="248">
        <v>109.61478982073363</v>
      </c>
    </row>
    <row r="3034" spans="2:3" x14ac:dyDescent="0.75">
      <c r="B3034" s="249">
        <v>2971</v>
      </c>
      <c r="C3034" s="248">
        <v>134.33771823481658</v>
      </c>
    </row>
    <row r="3035" spans="2:3" x14ac:dyDescent="0.75">
      <c r="B3035" s="249">
        <v>2972</v>
      </c>
      <c r="C3035" s="248">
        <v>110.17269180449166</v>
      </c>
    </row>
    <row r="3036" spans="2:3" x14ac:dyDescent="0.75">
      <c r="B3036" s="249">
        <v>2973</v>
      </c>
      <c r="C3036" s="248">
        <v>92.278188739610357</v>
      </c>
    </row>
    <row r="3037" spans="2:3" x14ac:dyDescent="0.75">
      <c r="B3037" s="249">
        <v>2974</v>
      </c>
      <c r="C3037" s="248">
        <v>85.968249061821524</v>
      </c>
    </row>
    <row r="3038" spans="2:3" x14ac:dyDescent="0.75">
      <c r="B3038" s="249">
        <v>2975</v>
      </c>
      <c r="C3038" s="248">
        <v>109.864783418169</v>
      </c>
    </row>
    <row r="3039" spans="2:3" x14ac:dyDescent="0.75">
      <c r="B3039" s="249">
        <v>2976</v>
      </c>
      <c r="C3039" s="248">
        <v>99.136572511124797</v>
      </c>
    </row>
    <row r="3040" spans="2:3" x14ac:dyDescent="0.75">
      <c r="B3040" s="249">
        <v>2977</v>
      </c>
      <c r="C3040" s="248">
        <v>106.05117815863598</v>
      </c>
    </row>
    <row r="3041" spans="2:3" x14ac:dyDescent="0.75">
      <c r="B3041" s="249">
        <v>2978</v>
      </c>
      <c r="C3041" s="248">
        <v>138.63706243329929</v>
      </c>
    </row>
    <row r="3042" spans="2:3" x14ac:dyDescent="0.75">
      <c r="B3042" s="249">
        <v>2979</v>
      </c>
      <c r="C3042" s="248">
        <v>130.20197573663293</v>
      </c>
    </row>
    <row r="3043" spans="2:3" x14ac:dyDescent="0.75">
      <c r="B3043" s="249">
        <v>2980</v>
      </c>
      <c r="C3043" s="248">
        <v>78.542362515027207</v>
      </c>
    </row>
    <row r="3044" spans="2:3" x14ac:dyDescent="0.75">
      <c r="B3044" s="249">
        <v>2981</v>
      </c>
      <c r="C3044" s="248">
        <v>146.97543996342171</v>
      </c>
    </row>
    <row r="3045" spans="2:3" x14ac:dyDescent="0.75">
      <c r="B3045" s="249">
        <v>2982</v>
      </c>
      <c r="C3045" s="248">
        <v>106.79964635213125</v>
      </c>
    </row>
    <row r="3046" spans="2:3" x14ac:dyDescent="0.75">
      <c r="B3046" s="249">
        <v>2983</v>
      </c>
      <c r="C3046" s="248">
        <v>140.21309199492134</v>
      </c>
    </row>
    <row r="3047" spans="2:3" x14ac:dyDescent="0.75">
      <c r="B3047" s="249">
        <v>2984</v>
      </c>
      <c r="C3047" s="248">
        <v>137.30035667848904</v>
      </c>
    </row>
    <row r="3048" spans="2:3" x14ac:dyDescent="0.75">
      <c r="B3048" s="249">
        <v>2985</v>
      </c>
      <c r="C3048" s="248">
        <v>93.05746458774081</v>
      </c>
    </row>
    <row r="3049" spans="2:3" x14ac:dyDescent="0.75">
      <c r="B3049" s="249">
        <v>2986</v>
      </c>
      <c r="C3049" s="248">
        <v>94.897961144115698</v>
      </c>
    </row>
    <row r="3050" spans="2:3" x14ac:dyDescent="0.75">
      <c r="B3050" s="249">
        <v>2987</v>
      </c>
      <c r="C3050" s="248">
        <v>118.97236755533005</v>
      </c>
    </row>
    <row r="3051" spans="2:3" x14ac:dyDescent="0.75">
      <c r="B3051" s="249">
        <v>2988</v>
      </c>
      <c r="C3051" s="248">
        <v>135.47866797995587</v>
      </c>
    </row>
    <row r="3052" spans="2:3" x14ac:dyDescent="0.75">
      <c r="B3052" s="249">
        <v>2989</v>
      </c>
      <c r="C3052" s="248">
        <v>95.786011449542528</v>
      </c>
    </row>
    <row r="3053" spans="2:3" x14ac:dyDescent="0.75">
      <c r="B3053" s="249">
        <v>2990</v>
      </c>
      <c r="C3053" s="248">
        <v>128.03288349422778</v>
      </c>
    </row>
    <row r="3054" spans="2:3" x14ac:dyDescent="0.75">
      <c r="B3054" s="249">
        <v>2991</v>
      </c>
      <c r="C3054" s="248">
        <v>94.984207505956391</v>
      </c>
    </row>
    <row r="3055" spans="2:3" x14ac:dyDescent="0.75">
      <c r="B3055" s="249">
        <v>2992</v>
      </c>
      <c r="C3055" s="248">
        <v>143.86120512650785</v>
      </c>
    </row>
    <row r="3056" spans="2:3" x14ac:dyDescent="0.75">
      <c r="B3056" s="249">
        <v>2993</v>
      </c>
      <c r="C3056" s="248">
        <v>157.62457899922475</v>
      </c>
    </row>
    <row r="3057" spans="2:3" x14ac:dyDescent="0.75">
      <c r="B3057" s="249">
        <v>2994</v>
      </c>
      <c r="C3057" s="248">
        <v>95.029444515933591</v>
      </c>
    </row>
    <row r="3058" spans="2:3" x14ac:dyDescent="0.75">
      <c r="B3058" s="249">
        <v>2995</v>
      </c>
      <c r="C3058" s="248">
        <v>88.772688037605576</v>
      </c>
    </row>
    <row r="3059" spans="2:3" x14ac:dyDescent="0.75">
      <c r="B3059" s="249">
        <v>2996</v>
      </c>
      <c r="C3059" s="248">
        <v>109.28708041234549</v>
      </c>
    </row>
    <row r="3060" spans="2:3" x14ac:dyDescent="0.75">
      <c r="B3060" s="249">
        <v>2997</v>
      </c>
      <c r="C3060" s="248">
        <v>122.61773126558595</v>
      </c>
    </row>
    <row r="3061" spans="2:3" x14ac:dyDescent="0.75">
      <c r="B3061" s="249">
        <v>2998</v>
      </c>
      <c r="C3061" s="248">
        <v>119.96032746143386</v>
      </c>
    </row>
    <row r="3062" spans="2:3" x14ac:dyDescent="0.75">
      <c r="B3062" s="249">
        <v>2999</v>
      </c>
      <c r="C3062" s="248">
        <v>86.346809548051993</v>
      </c>
    </row>
    <row r="3063" spans="2:3" x14ac:dyDescent="0.75">
      <c r="B3063" s="249">
        <v>3000</v>
      </c>
      <c r="C3063" s="248">
        <v>131.39832556594442</v>
      </c>
    </row>
    <row r="3064" spans="2:3" x14ac:dyDescent="0.75">
      <c r="B3064" s="249">
        <v>3001</v>
      </c>
      <c r="C3064" s="248">
        <v>139.01301977535735</v>
      </c>
    </row>
    <row r="3065" spans="2:3" x14ac:dyDescent="0.75">
      <c r="B3065" s="249">
        <v>3002</v>
      </c>
      <c r="C3065" s="248">
        <v>152.24968419009701</v>
      </c>
    </row>
    <row r="3066" spans="2:3" x14ac:dyDescent="0.75">
      <c r="B3066" s="249">
        <v>3003</v>
      </c>
      <c r="C3066" s="248">
        <v>136.98227724116308</v>
      </c>
    </row>
    <row r="3067" spans="2:3" x14ac:dyDescent="0.75">
      <c r="B3067" s="249">
        <v>3004</v>
      </c>
      <c r="C3067" s="248">
        <v>135.89241059075025</v>
      </c>
    </row>
    <row r="3068" spans="2:3" x14ac:dyDescent="0.75">
      <c r="B3068" s="249">
        <v>3005</v>
      </c>
      <c r="C3068" s="248">
        <v>96.744675920943223</v>
      </c>
    </row>
    <row r="3069" spans="2:3" x14ac:dyDescent="0.75">
      <c r="B3069" s="249">
        <v>3006</v>
      </c>
      <c r="C3069" s="248">
        <v>120.92775153703886</v>
      </c>
    </row>
    <row r="3070" spans="2:3" x14ac:dyDescent="0.75">
      <c r="B3070" s="249">
        <v>3007</v>
      </c>
      <c r="C3070" s="248">
        <v>120.225351064083</v>
      </c>
    </row>
    <row r="3071" spans="2:3" x14ac:dyDescent="0.75">
      <c r="B3071" s="249">
        <v>3008</v>
      </c>
      <c r="C3071" s="248">
        <v>151.44666194895885</v>
      </c>
    </row>
    <row r="3072" spans="2:3" x14ac:dyDescent="0.75">
      <c r="B3072" s="249">
        <v>3009</v>
      </c>
      <c r="C3072" s="248">
        <v>139.75230216008478</v>
      </c>
    </row>
    <row r="3073" spans="2:3" x14ac:dyDescent="0.75">
      <c r="B3073" s="249">
        <v>3010</v>
      </c>
      <c r="C3073" s="248">
        <v>165.98824362818348</v>
      </c>
    </row>
    <row r="3074" spans="2:3" x14ac:dyDescent="0.75">
      <c r="B3074" s="249">
        <v>3011</v>
      </c>
      <c r="C3074" s="248">
        <v>102.28180499367731</v>
      </c>
    </row>
    <row r="3075" spans="2:3" x14ac:dyDescent="0.75">
      <c r="B3075" s="249">
        <v>3012</v>
      </c>
      <c r="C3075" s="248">
        <v>98.236407326210326</v>
      </c>
    </row>
    <row r="3076" spans="2:3" x14ac:dyDescent="0.75">
      <c r="B3076" s="249">
        <v>3013</v>
      </c>
      <c r="C3076" s="248">
        <v>154.2486171390625</v>
      </c>
    </row>
    <row r="3077" spans="2:3" x14ac:dyDescent="0.75">
      <c r="B3077" s="249">
        <v>3014</v>
      </c>
      <c r="C3077" s="248">
        <v>111.53647890075354</v>
      </c>
    </row>
    <row r="3078" spans="2:3" x14ac:dyDescent="0.75">
      <c r="B3078" s="249">
        <v>3015</v>
      </c>
      <c r="C3078" s="248">
        <v>123.85896402779096</v>
      </c>
    </row>
    <row r="3079" spans="2:3" x14ac:dyDescent="0.75">
      <c r="B3079" s="249">
        <v>3016</v>
      </c>
      <c r="C3079" s="248">
        <v>156.43554383557262</v>
      </c>
    </row>
    <row r="3080" spans="2:3" x14ac:dyDescent="0.75">
      <c r="B3080" s="249">
        <v>3017</v>
      </c>
      <c r="C3080" s="248">
        <v>136.8712343057496</v>
      </c>
    </row>
    <row r="3081" spans="2:3" x14ac:dyDescent="0.75">
      <c r="B3081" s="249">
        <v>3018</v>
      </c>
      <c r="C3081" s="248">
        <v>156.72905937972567</v>
      </c>
    </row>
    <row r="3082" spans="2:3" x14ac:dyDescent="0.75">
      <c r="B3082" s="249">
        <v>3019</v>
      </c>
      <c r="C3082" s="248">
        <v>116.31065496610898</v>
      </c>
    </row>
    <row r="3083" spans="2:3" x14ac:dyDescent="0.75">
      <c r="B3083" s="249">
        <v>3020</v>
      </c>
      <c r="C3083" s="248">
        <v>118.95508532899595</v>
      </c>
    </row>
    <row r="3084" spans="2:3" x14ac:dyDescent="0.75">
      <c r="B3084" s="249">
        <v>3021</v>
      </c>
      <c r="C3084" s="248">
        <v>81.049770448928996</v>
      </c>
    </row>
    <row r="3085" spans="2:3" x14ac:dyDescent="0.75">
      <c r="B3085" s="249">
        <v>3022</v>
      </c>
      <c r="C3085" s="248">
        <v>158.11356821463775</v>
      </c>
    </row>
    <row r="3086" spans="2:3" x14ac:dyDescent="0.75">
      <c r="B3086" s="249">
        <v>3023</v>
      </c>
      <c r="C3086" s="248">
        <v>165.31517438845302</v>
      </c>
    </row>
    <row r="3087" spans="2:3" x14ac:dyDescent="0.75">
      <c r="B3087" s="249">
        <v>3024</v>
      </c>
      <c r="C3087" s="248">
        <v>82.231118000130266</v>
      </c>
    </row>
    <row r="3088" spans="2:3" x14ac:dyDescent="0.75">
      <c r="B3088" s="249">
        <v>3025</v>
      </c>
      <c r="C3088" s="248">
        <v>116.08882043563514</v>
      </c>
    </row>
    <row r="3089" spans="2:3" x14ac:dyDescent="0.75">
      <c r="B3089" s="249">
        <v>3026</v>
      </c>
      <c r="C3089" s="248">
        <v>128.95741678393827</v>
      </c>
    </row>
    <row r="3090" spans="2:3" x14ac:dyDescent="0.75">
      <c r="B3090" s="249">
        <v>3027</v>
      </c>
      <c r="C3090" s="248">
        <v>116.26124048859167</v>
      </c>
    </row>
    <row r="3091" spans="2:3" x14ac:dyDescent="0.75">
      <c r="B3091" s="249">
        <v>3028</v>
      </c>
      <c r="C3091" s="248">
        <v>123.73598380088279</v>
      </c>
    </row>
    <row r="3092" spans="2:3" x14ac:dyDescent="0.75">
      <c r="B3092" s="249">
        <v>3029</v>
      </c>
      <c r="C3092" s="248">
        <v>115.70684049666519</v>
      </c>
    </row>
    <row r="3093" spans="2:3" x14ac:dyDescent="0.75">
      <c r="B3093" s="249">
        <v>3030</v>
      </c>
      <c r="C3093" s="248">
        <v>110.83292185265769</v>
      </c>
    </row>
    <row r="3094" spans="2:3" x14ac:dyDescent="0.75">
      <c r="B3094" s="249">
        <v>3031</v>
      </c>
      <c r="C3094" s="248">
        <v>121.35228396914476</v>
      </c>
    </row>
    <row r="3095" spans="2:3" x14ac:dyDescent="0.75">
      <c r="B3095" s="249">
        <v>3032</v>
      </c>
      <c r="C3095" s="248">
        <v>128.24806743701976</v>
      </c>
    </row>
    <row r="3096" spans="2:3" x14ac:dyDescent="0.75">
      <c r="B3096" s="249">
        <v>3033</v>
      </c>
      <c r="C3096" s="248">
        <v>130.29210320122999</v>
      </c>
    </row>
    <row r="3097" spans="2:3" x14ac:dyDescent="0.75">
      <c r="B3097" s="249">
        <v>3034</v>
      </c>
      <c r="C3097" s="248">
        <v>130.17220302540025</v>
      </c>
    </row>
    <row r="3098" spans="2:3" x14ac:dyDescent="0.75">
      <c r="B3098" s="249">
        <v>3035</v>
      </c>
      <c r="C3098" s="248">
        <v>116.60668094450189</v>
      </c>
    </row>
    <row r="3099" spans="2:3" x14ac:dyDescent="0.75">
      <c r="B3099" s="249">
        <v>3036</v>
      </c>
      <c r="C3099" s="248">
        <v>118.92776533968809</v>
      </c>
    </row>
    <row r="3100" spans="2:3" x14ac:dyDescent="0.75">
      <c r="B3100" s="249">
        <v>3037</v>
      </c>
      <c r="C3100" s="248">
        <v>135.88960358051142</v>
      </c>
    </row>
    <row r="3101" spans="2:3" x14ac:dyDescent="0.75">
      <c r="B3101" s="249">
        <v>3038</v>
      </c>
      <c r="C3101" s="248">
        <v>155.62797211819682</v>
      </c>
    </row>
    <row r="3102" spans="2:3" x14ac:dyDescent="0.75">
      <c r="B3102" s="249">
        <v>3039</v>
      </c>
      <c r="C3102" s="248">
        <v>127.63768057634248</v>
      </c>
    </row>
    <row r="3103" spans="2:3" x14ac:dyDescent="0.75">
      <c r="B3103" s="249">
        <v>3040</v>
      </c>
      <c r="C3103" s="248">
        <v>157.24189169526289</v>
      </c>
    </row>
    <row r="3104" spans="2:3" x14ac:dyDescent="0.75">
      <c r="B3104" s="249">
        <v>3041</v>
      </c>
      <c r="C3104" s="248">
        <v>116.22336112099751</v>
      </c>
    </row>
    <row r="3105" spans="2:3" x14ac:dyDescent="0.75">
      <c r="B3105" s="249">
        <v>3042</v>
      </c>
      <c r="C3105" s="248">
        <v>141.05921490581321</v>
      </c>
    </row>
    <row r="3106" spans="2:3" x14ac:dyDescent="0.75">
      <c r="B3106" s="249">
        <v>3043</v>
      </c>
      <c r="C3106" s="248">
        <v>124.44643494264767</v>
      </c>
    </row>
    <row r="3107" spans="2:3" x14ac:dyDescent="0.75">
      <c r="B3107" s="249">
        <v>3044</v>
      </c>
      <c r="C3107" s="248">
        <v>115.41366485861309</v>
      </c>
    </row>
    <row r="3108" spans="2:3" x14ac:dyDescent="0.75">
      <c r="B3108" s="249">
        <v>3045</v>
      </c>
      <c r="C3108" s="248">
        <v>115.23915285412144</v>
      </c>
    </row>
    <row r="3109" spans="2:3" x14ac:dyDescent="0.75">
      <c r="B3109" s="249">
        <v>3046</v>
      </c>
      <c r="C3109" s="248">
        <v>96.711016594679236</v>
      </c>
    </row>
    <row r="3110" spans="2:3" x14ac:dyDescent="0.75">
      <c r="B3110" s="249">
        <v>3047</v>
      </c>
      <c r="C3110" s="248">
        <v>105.87597411535992</v>
      </c>
    </row>
    <row r="3111" spans="2:3" x14ac:dyDescent="0.75">
      <c r="B3111" s="249">
        <v>3048</v>
      </c>
      <c r="C3111" s="248">
        <v>128.46883615580052</v>
      </c>
    </row>
    <row r="3112" spans="2:3" x14ac:dyDescent="0.75">
      <c r="B3112" s="249">
        <v>3049</v>
      </c>
      <c r="C3112" s="248">
        <v>144.80989450515472</v>
      </c>
    </row>
    <row r="3113" spans="2:3" x14ac:dyDescent="0.75">
      <c r="B3113" s="249">
        <v>3050</v>
      </c>
      <c r="C3113" s="248">
        <v>71.416787961068792</v>
      </c>
    </row>
    <row r="3114" spans="2:3" x14ac:dyDescent="0.75">
      <c r="B3114" s="249">
        <v>3051</v>
      </c>
      <c r="C3114" s="248">
        <v>109.80611042241951</v>
      </c>
    </row>
    <row r="3115" spans="2:3" x14ac:dyDescent="0.75">
      <c r="B3115" s="249">
        <v>3052</v>
      </c>
      <c r="C3115" s="248">
        <v>93.033605194534175</v>
      </c>
    </row>
    <row r="3116" spans="2:3" x14ac:dyDescent="0.75">
      <c r="B3116" s="249">
        <v>3053</v>
      </c>
      <c r="C3116" s="248">
        <v>99.089692350228717</v>
      </c>
    </row>
    <row r="3117" spans="2:3" x14ac:dyDescent="0.75">
      <c r="B3117" s="249">
        <v>3054</v>
      </c>
      <c r="C3117" s="248">
        <v>123.70537584483147</v>
      </c>
    </row>
    <row r="3118" spans="2:3" x14ac:dyDescent="0.75">
      <c r="B3118" s="249">
        <v>3055</v>
      </c>
      <c r="C3118" s="248">
        <v>139.62313072593361</v>
      </c>
    </row>
    <row r="3119" spans="2:3" x14ac:dyDescent="0.75">
      <c r="B3119" s="249">
        <v>3056</v>
      </c>
      <c r="C3119" s="248">
        <v>128.30833126901882</v>
      </c>
    </row>
    <row r="3120" spans="2:3" x14ac:dyDescent="0.75">
      <c r="B3120" s="249">
        <v>3057</v>
      </c>
      <c r="C3120" s="248">
        <v>116.79511969355997</v>
      </c>
    </row>
    <row r="3121" spans="2:3" x14ac:dyDescent="0.75">
      <c r="B3121" s="249">
        <v>3058</v>
      </c>
      <c r="C3121" s="248">
        <v>117.41047506198055</v>
      </c>
    </row>
    <row r="3122" spans="2:3" x14ac:dyDescent="0.75">
      <c r="B3122" s="249">
        <v>3059</v>
      </c>
      <c r="C3122" s="248">
        <v>105.32949406206185</v>
      </c>
    </row>
    <row r="3123" spans="2:3" x14ac:dyDescent="0.75">
      <c r="B3123" s="249">
        <v>3060</v>
      </c>
      <c r="C3123" s="248">
        <v>143.9810649385268</v>
      </c>
    </row>
    <row r="3124" spans="2:3" x14ac:dyDescent="0.75">
      <c r="B3124" s="249">
        <v>3061</v>
      </c>
      <c r="C3124" s="248">
        <v>125.65557387142007</v>
      </c>
    </row>
    <row r="3125" spans="2:3" x14ac:dyDescent="0.75">
      <c r="B3125" s="249">
        <v>3062</v>
      </c>
      <c r="C3125" s="248">
        <v>131.04091442292665</v>
      </c>
    </row>
    <row r="3126" spans="2:3" x14ac:dyDescent="0.75">
      <c r="B3126" s="249">
        <v>3063</v>
      </c>
      <c r="C3126" s="248">
        <v>121.07198244987198</v>
      </c>
    </row>
    <row r="3127" spans="2:3" x14ac:dyDescent="0.75">
      <c r="B3127" s="249">
        <v>3064</v>
      </c>
      <c r="C3127" s="248">
        <v>117.59071863393629</v>
      </c>
    </row>
    <row r="3128" spans="2:3" x14ac:dyDescent="0.75">
      <c r="B3128" s="249">
        <v>3065</v>
      </c>
      <c r="C3128" s="248">
        <v>121.72826795759717</v>
      </c>
    </row>
    <row r="3129" spans="2:3" x14ac:dyDescent="0.75">
      <c r="B3129" s="249">
        <v>3066</v>
      </c>
      <c r="C3129" s="248">
        <v>99.019250114325118</v>
      </c>
    </row>
    <row r="3130" spans="2:3" x14ac:dyDescent="0.75">
      <c r="B3130" s="249">
        <v>3067</v>
      </c>
      <c r="C3130" s="248">
        <v>124.30071132935979</v>
      </c>
    </row>
    <row r="3131" spans="2:3" x14ac:dyDescent="0.75">
      <c r="B3131" s="249">
        <v>3068</v>
      </c>
      <c r="C3131" s="248">
        <v>148.80644519400408</v>
      </c>
    </row>
    <row r="3132" spans="2:3" x14ac:dyDescent="0.75">
      <c r="B3132" s="249">
        <v>3069</v>
      </c>
      <c r="C3132" s="248">
        <v>127.86548901100015</v>
      </c>
    </row>
    <row r="3133" spans="2:3" x14ac:dyDescent="0.75">
      <c r="B3133" s="249">
        <v>3070</v>
      </c>
      <c r="C3133" s="248">
        <v>113.69865445681505</v>
      </c>
    </row>
    <row r="3134" spans="2:3" x14ac:dyDescent="0.75">
      <c r="B3134" s="249">
        <v>3071</v>
      </c>
      <c r="C3134" s="248">
        <v>127.10912947293963</v>
      </c>
    </row>
    <row r="3135" spans="2:3" x14ac:dyDescent="0.75">
      <c r="B3135" s="249">
        <v>3072</v>
      </c>
      <c r="C3135" s="248">
        <v>110.86511627523055</v>
      </c>
    </row>
    <row r="3136" spans="2:3" x14ac:dyDescent="0.75">
      <c r="B3136" s="249">
        <v>3073</v>
      </c>
      <c r="C3136" s="248">
        <v>96.400337364241082</v>
      </c>
    </row>
    <row r="3137" spans="2:3" x14ac:dyDescent="0.75">
      <c r="B3137" s="249">
        <v>3074</v>
      </c>
      <c r="C3137" s="248">
        <v>133.63208822510089</v>
      </c>
    </row>
    <row r="3138" spans="2:3" x14ac:dyDescent="0.75">
      <c r="B3138" s="249">
        <v>3075</v>
      </c>
      <c r="C3138" s="248">
        <v>119.75047841092737</v>
      </c>
    </row>
    <row r="3139" spans="2:3" x14ac:dyDescent="0.75">
      <c r="B3139" s="249">
        <v>3076</v>
      </c>
      <c r="C3139" s="248">
        <v>119.92125878761729</v>
      </c>
    </row>
    <row r="3140" spans="2:3" x14ac:dyDescent="0.75">
      <c r="B3140" s="249">
        <v>3077</v>
      </c>
      <c r="C3140" s="248">
        <v>113.07263132159962</v>
      </c>
    </row>
    <row r="3141" spans="2:3" x14ac:dyDescent="0.75">
      <c r="B3141" s="249">
        <v>3078</v>
      </c>
      <c r="C3141" s="248">
        <v>120.12430788167245</v>
      </c>
    </row>
    <row r="3142" spans="2:3" x14ac:dyDescent="0.75">
      <c r="B3142" s="249">
        <v>3079</v>
      </c>
      <c r="C3142" s="248">
        <v>77.66808060730672</v>
      </c>
    </row>
    <row r="3143" spans="2:3" x14ac:dyDescent="0.75">
      <c r="B3143" s="249">
        <v>3080</v>
      </c>
      <c r="C3143" s="248">
        <v>125.148691083161</v>
      </c>
    </row>
    <row r="3144" spans="2:3" x14ac:dyDescent="0.75">
      <c r="B3144" s="249">
        <v>3081</v>
      </c>
      <c r="C3144" s="248">
        <v>123.47151419261355</v>
      </c>
    </row>
    <row r="3145" spans="2:3" x14ac:dyDescent="0.75">
      <c r="B3145" s="249">
        <v>3082</v>
      </c>
      <c r="C3145" s="248">
        <v>161.98527293668258</v>
      </c>
    </row>
    <row r="3146" spans="2:3" x14ac:dyDescent="0.75">
      <c r="B3146" s="249">
        <v>3083</v>
      </c>
      <c r="C3146" s="248">
        <v>122.24866256490557</v>
      </c>
    </row>
    <row r="3147" spans="2:3" x14ac:dyDescent="0.75">
      <c r="B3147" s="249">
        <v>3084</v>
      </c>
      <c r="C3147" s="248">
        <v>100.91412464643059</v>
      </c>
    </row>
    <row r="3148" spans="2:3" x14ac:dyDescent="0.75">
      <c r="B3148" s="249">
        <v>3085</v>
      </c>
      <c r="C3148" s="248">
        <v>85.130083079054103</v>
      </c>
    </row>
    <row r="3149" spans="2:3" x14ac:dyDescent="0.75">
      <c r="B3149" s="249">
        <v>3086</v>
      </c>
      <c r="C3149" s="248">
        <v>97.042172367855599</v>
      </c>
    </row>
    <row r="3150" spans="2:3" x14ac:dyDescent="0.75">
      <c r="B3150" s="249">
        <v>3087</v>
      </c>
      <c r="C3150" s="248">
        <v>164.4055971419566</v>
      </c>
    </row>
    <row r="3151" spans="2:3" x14ac:dyDescent="0.75">
      <c r="B3151" s="249">
        <v>3088</v>
      </c>
      <c r="C3151" s="248">
        <v>101.65703114981827</v>
      </c>
    </row>
    <row r="3152" spans="2:3" x14ac:dyDescent="0.75">
      <c r="B3152" s="249">
        <v>3089</v>
      </c>
      <c r="C3152" s="248">
        <v>124.49148659767002</v>
      </c>
    </row>
    <row r="3153" spans="2:3" x14ac:dyDescent="0.75">
      <c r="B3153" s="249">
        <v>3090</v>
      </c>
      <c r="C3153" s="248">
        <v>133.07692190349647</v>
      </c>
    </row>
    <row r="3154" spans="2:3" x14ac:dyDescent="0.75">
      <c r="B3154" s="249">
        <v>3091</v>
      </c>
      <c r="C3154" s="248">
        <v>98.183783225095667</v>
      </c>
    </row>
    <row r="3155" spans="2:3" x14ac:dyDescent="0.75">
      <c r="B3155" s="249">
        <v>3092</v>
      </c>
      <c r="C3155" s="248">
        <v>125.45785305386683</v>
      </c>
    </row>
    <row r="3156" spans="2:3" x14ac:dyDescent="0.75">
      <c r="B3156" s="249">
        <v>3093</v>
      </c>
      <c r="C3156" s="248">
        <v>107.7770789918867</v>
      </c>
    </row>
    <row r="3157" spans="2:3" x14ac:dyDescent="0.75">
      <c r="B3157" s="249">
        <v>3094</v>
      </c>
      <c r="C3157" s="248">
        <v>105.31222483672084</v>
      </c>
    </row>
    <row r="3158" spans="2:3" x14ac:dyDescent="0.75">
      <c r="B3158" s="249">
        <v>3095</v>
      </c>
      <c r="C3158" s="248">
        <v>72.508647799835657</v>
      </c>
    </row>
    <row r="3159" spans="2:3" x14ac:dyDescent="0.75">
      <c r="B3159" s="249">
        <v>3096</v>
      </c>
      <c r="C3159" s="248">
        <v>125.74903514717779</v>
      </c>
    </row>
    <row r="3160" spans="2:3" x14ac:dyDescent="0.75">
      <c r="B3160" s="249">
        <v>3097</v>
      </c>
      <c r="C3160" s="248">
        <v>132.30450943034347</v>
      </c>
    </row>
    <row r="3161" spans="2:3" x14ac:dyDescent="0.75">
      <c r="B3161" s="249">
        <v>3098</v>
      </c>
      <c r="C3161" s="248">
        <v>123.28085979306057</v>
      </c>
    </row>
    <row r="3162" spans="2:3" x14ac:dyDescent="0.75">
      <c r="B3162" s="249">
        <v>3099</v>
      </c>
      <c r="C3162" s="248">
        <v>61.485352691411734</v>
      </c>
    </row>
    <row r="3163" spans="2:3" x14ac:dyDescent="0.75">
      <c r="B3163" s="249">
        <v>3100</v>
      </c>
      <c r="C3163" s="248">
        <v>143.87173589637214</v>
      </c>
    </row>
    <row r="3164" spans="2:3" x14ac:dyDescent="0.75">
      <c r="B3164" s="249">
        <v>3101</v>
      </c>
      <c r="C3164" s="248">
        <v>171.52040248623456</v>
      </c>
    </row>
    <row r="3165" spans="2:3" x14ac:dyDescent="0.75">
      <c r="B3165" s="249">
        <v>3102</v>
      </c>
      <c r="C3165" s="248">
        <v>152.39867682411699</v>
      </c>
    </row>
    <row r="3166" spans="2:3" x14ac:dyDescent="0.75">
      <c r="B3166" s="249">
        <v>3103</v>
      </c>
      <c r="C3166" s="248">
        <v>113.31537130262399</v>
      </c>
    </row>
    <row r="3167" spans="2:3" x14ac:dyDescent="0.75">
      <c r="B3167" s="249">
        <v>3104</v>
      </c>
      <c r="C3167" s="248">
        <v>133.66578306066023</v>
      </c>
    </row>
    <row r="3168" spans="2:3" x14ac:dyDescent="0.75">
      <c r="B3168" s="249">
        <v>3105</v>
      </c>
      <c r="C3168" s="248">
        <v>111.53450660059629</v>
      </c>
    </row>
    <row r="3169" spans="2:3" x14ac:dyDescent="0.75">
      <c r="B3169" s="249">
        <v>3106</v>
      </c>
      <c r="C3169" s="248">
        <v>138.58399803159006</v>
      </c>
    </row>
    <row r="3170" spans="2:3" x14ac:dyDescent="0.75">
      <c r="B3170" s="249">
        <v>3107</v>
      </c>
      <c r="C3170" s="248">
        <v>120.01226135888696</v>
      </c>
    </row>
    <row r="3171" spans="2:3" x14ac:dyDescent="0.75">
      <c r="B3171" s="249">
        <v>3108</v>
      </c>
      <c r="C3171" s="248">
        <v>106.82654875291121</v>
      </c>
    </row>
    <row r="3172" spans="2:3" x14ac:dyDescent="0.75">
      <c r="B3172" s="249">
        <v>3109</v>
      </c>
      <c r="C3172" s="248">
        <v>132.81365384764499</v>
      </c>
    </row>
    <row r="3173" spans="2:3" x14ac:dyDescent="0.75">
      <c r="B3173" s="249">
        <v>3110</v>
      </c>
      <c r="C3173" s="248">
        <v>127.2660467588365</v>
      </c>
    </row>
    <row r="3174" spans="2:3" x14ac:dyDescent="0.75">
      <c r="B3174" s="249">
        <v>3111</v>
      </c>
      <c r="C3174" s="248">
        <v>118.81724479159904</v>
      </c>
    </row>
    <row r="3175" spans="2:3" x14ac:dyDescent="0.75">
      <c r="B3175" s="249">
        <v>3112</v>
      </c>
      <c r="C3175" s="248">
        <v>117.05676075112724</v>
      </c>
    </row>
    <row r="3176" spans="2:3" x14ac:dyDescent="0.75">
      <c r="B3176" s="249">
        <v>3113</v>
      </c>
      <c r="C3176" s="248">
        <v>76.751064543470193</v>
      </c>
    </row>
    <row r="3177" spans="2:3" x14ac:dyDescent="0.75">
      <c r="B3177" s="249">
        <v>3114</v>
      </c>
      <c r="C3177" s="248">
        <v>100.92638647176533</v>
      </c>
    </row>
    <row r="3178" spans="2:3" x14ac:dyDescent="0.75">
      <c r="B3178" s="249">
        <v>3115</v>
      </c>
      <c r="C3178" s="248">
        <v>124.14808232039016</v>
      </c>
    </row>
    <row r="3179" spans="2:3" x14ac:dyDescent="0.75">
      <c r="B3179" s="249">
        <v>3116</v>
      </c>
      <c r="C3179" s="248">
        <v>113.8485958404962</v>
      </c>
    </row>
    <row r="3180" spans="2:3" x14ac:dyDescent="0.75">
      <c r="B3180" s="249">
        <v>3117</v>
      </c>
      <c r="C3180" s="248">
        <v>142.85294744093997</v>
      </c>
    </row>
    <row r="3181" spans="2:3" x14ac:dyDescent="0.75">
      <c r="B3181" s="249">
        <v>3118</v>
      </c>
      <c r="C3181" s="248">
        <v>148.60226857438172</v>
      </c>
    </row>
    <row r="3182" spans="2:3" x14ac:dyDescent="0.75">
      <c r="B3182" s="249">
        <v>3119</v>
      </c>
      <c r="C3182" s="248">
        <v>120.68576642372379</v>
      </c>
    </row>
    <row r="3183" spans="2:3" x14ac:dyDescent="0.75">
      <c r="B3183" s="249">
        <v>3120</v>
      </c>
      <c r="C3183" s="248">
        <v>107.93541085931751</v>
      </c>
    </row>
    <row r="3184" spans="2:3" x14ac:dyDescent="0.75">
      <c r="B3184" s="249">
        <v>3121</v>
      </c>
      <c r="C3184" s="248">
        <v>147.73712377885903</v>
      </c>
    </row>
    <row r="3185" spans="2:3" x14ac:dyDescent="0.75">
      <c r="B3185" s="249">
        <v>3122</v>
      </c>
      <c r="C3185" s="248">
        <v>130.15912227563885</v>
      </c>
    </row>
    <row r="3186" spans="2:3" x14ac:dyDescent="0.75">
      <c r="B3186" s="249">
        <v>3123</v>
      </c>
      <c r="C3186" s="248">
        <v>112.40369052825388</v>
      </c>
    </row>
    <row r="3187" spans="2:3" x14ac:dyDescent="0.75">
      <c r="B3187" s="249">
        <v>3124</v>
      </c>
      <c r="C3187" s="248">
        <v>99.391525488873285</v>
      </c>
    </row>
    <row r="3188" spans="2:3" x14ac:dyDescent="0.75">
      <c r="B3188" s="249">
        <v>3125</v>
      </c>
      <c r="C3188" s="248">
        <v>141.36116504289367</v>
      </c>
    </row>
    <row r="3189" spans="2:3" x14ac:dyDescent="0.75">
      <c r="B3189" s="249">
        <v>3126</v>
      </c>
      <c r="C3189" s="248">
        <v>85.311251937233436</v>
      </c>
    </row>
    <row r="3190" spans="2:3" x14ac:dyDescent="0.75">
      <c r="B3190" s="249">
        <v>3127</v>
      </c>
      <c r="C3190" s="248">
        <v>143.37469027121045</v>
      </c>
    </row>
    <row r="3191" spans="2:3" x14ac:dyDescent="0.75">
      <c r="B3191" s="249">
        <v>3128</v>
      </c>
      <c r="C3191" s="248">
        <v>109.610470193228</v>
      </c>
    </row>
    <row r="3192" spans="2:3" x14ac:dyDescent="0.75">
      <c r="B3192" s="249">
        <v>3129</v>
      </c>
      <c r="C3192" s="248">
        <v>102.48602740612826</v>
      </c>
    </row>
    <row r="3193" spans="2:3" x14ac:dyDescent="0.75">
      <c r="B3193" s="249">
        <v>3130</v>
      </c>
      <c r="C3193" s="248">
        <v>93.865181717650628</v>
      </c>
    </row>
    <row r="3194" spans="2:3" x14ac:dyDescent="0.75">
      <c r="B3194" s="249">
        <v>3131</v>
      </c>
      <c r="C3194" s="248">
        <v>110.2377468889655</v>
      </c>
    </row>
    <row r="3195" spans="2:3" x14ac:dyDescent="0.75">
      <c r="B3195" s="249">
        <v>3132</v>
      </c>
      <c r="C3195" s="248">
        <v>134.81341752497377</v>
      </c>
    </row>
    <row r="3196" spans="2:3" x14ac:dyDescent="0.75">
      <c r="B3196" s="249">
        <v>3133</v>
      </c>
      <c r="C3196" s="248">
        <v>106.49233785386085</v>
      </c>
    </row>
    <row r="3197" spans="2:3" x14ac:dyDescent="0.75">
      <c r="B3197" s="249">
        <v>3134</v>
      </c>
      <c r="C3197" s="248">
        <v>118.19876715099653</v>
      </c>
    </row>
    <row r="3198" spans="2:3" x14ac:dyDescent="0.75">
      <c r="B3198" s="249">
        <v>3135</v>
      </c>
      <c r="C3198" s="248">
        <v>102.62274899674182</v>
      </c>
    </row>
    <row r="3199" spans="2:3" x14ac:dyDescent="0.75">
      <c r="B3199" s="249">
        <v>3136</v>
      </c>
      <c r="C3199" s="248">
        <v>154.00238093858235</v>
      </c>
    </row>
    <row r="3200" spans="2:3" x14ac:dyDescent="0.75">
      <c r="B3200" s="249">
        <v>3137</v>
      </c>
      <c r="C3200" s="248">
        <v>106.05241287731805</v>
      </c>
    </row>
    <row r="3201" spans="2:3" x14ac:dyDescent="0.75">
      <c r="B3201" s="249">
        <v>3138</v>
      </c>
      <c r="C3201" s="248">
        <v>155.93354623264011</v>
      </c>
    </row>
    <row r="3202" spans="2:3" x14ac:dyDescent="0.75">
      <c r="B3202" s="249">
        <v>3139</v>
      </c>
      <c r="C3202" s="248">
        <v>115.49114470205717</v>
      </c>
    </row>
    <row r="3203" spans="2:3" x14ac:dyDescent="0.75">
      <c r="B3203" s="249">
        <v>3140</v>
      </c>
      <c r="C3203" s="248">
        <v>141.72275161383661</v>
      </c>
    </row>
    <row r="3204" spans="2:3" x14ac:dyDescent="0.75">
      <c r="B3204" s="249">
        <v>3141</v>
      </c>
      <c r="C3204" s="248">
        <v>107.74660304392836</v>
      </c>
    </row>
    <row r="3205" spans="2:3" x14ac:dyDescent="0.75">
      <c r="B3205" s="249">
        <v>3142</v>
      </c>
      <c r="C3205" s="248">
        <v>112.97768670254169</v>
      </c>
    </row>
    <row r="3206" spans="2:3" x14ac:dyDescent="0.75">
      <c r="B3206" s="249">
        <v>3143</v>
      </c>
      <c r="C3206" s="248">
        <v>147.80277323032098</v>
      </c>
    </row>
    <row r="3207" spans="2:3" x14ac:dyDescent="0.75">
      <c r="B3207" s="249">
        <v>3144</v>
      </c>
      <c r="C3207" s="248">
        <v>146.1563789627082</v>
      </c>
    </row>
    <row r="3208" spans="2:3" x14ac:dyDescent="0.75">
      <c r="B3208" s="249">
        <v>3145</v>
      </c>
      <c r="C3208" s="248">
        <v>153.82340885453118</v>
      </c>
    </row>
    <row r="3209" spans="2:3" x14ac:dyDescent="0.75">
      <c r="B3209" s="249">
        <v>3146</v>
      </c>
      <c r="C3209" s="248">
        <v>113.26063470426314</v>
      </c>
    </row>
    <row r="3210" spans="2:3" x14ac:dyDescent="0.75">
      <c r="B3210" s="249">
        <v>3147</v>
      </c>
      <c r="C3210" s="248">
        <v>164.1886642552883</v>
      </c>
    </row>
    <row r="3211" spans="2:3" x14ac:dyDescent="0.75">
      <c r="B3211" s="249">
        <v>3148</v>
      </c>
      <c r="C3211" s="248">
        <v>144.67145898052271</v>
      </c>
    </row>
    <row r="3212" spans="2:3" x14ac:dyDescent="0.75">
      <c r="B3212" s="249">
        <v>3149</v>
      </c>
      <c r="C3212" s="248">
        <v>100.30718089874183</v>
      </c>
    </row>
    <row r="3213" spans="2:3" x14ac:dyDescent="0.75">
      <c r="B3213" s="249">
        <v>3150</v>
      </c>
      <c r="C3213" s="248">
        <v>143.5993018918937</v>
      </c>
    </row>
    <row r="3214" spans="2:3" x14ac:dyDescent="0.75">
      <c r="B3214" s="249">
        <v>3151</v>
      </c>
      <c r="C3214" s="248">
        <v>109.03910415552886</v>
      </c>
    </row>
    <row r="3215" spans="2:3" x14ac:dyDescent="0.75">
      <c r="B3215" s="249">
        <v>3152</v>
      </c>
      <c r="C3215" s="248">
        <v>153.74440101991576</v>
      </c>
    </row>
    <row r="3216" spans="2:3" x14ac:dyDescent="0.75">
      <c r="B3216" s="249">
        <v>3153</v>
      </c>
      <c r="C3216" s="248">
        <v>129.93071235225801</v>
      </c>
    </row>
    <row r="3217" spans="2:3" x14ac:dyDescent="0.75">
      <c r="B3217" s="249">
        <v>3154</v>
      </c>
      <c r="C3217" s="248">
        <v>167.45936979556797</v>
      </c>
    </row>
    <row r="3218" spans="2:3" x14ac:dyDescent="0.75">
      <c r="B3218" s="249">
        <v>3155</v>
      </c>
      <c r="C3218" s="248">
        <v>155.57662217167842</v>
      </c>
    </row>
    <row r="3219" spans="2:3" x14ac:dyDescent="0.75">
      <c r="B3219" s="249">
        <v>3156</v>
      </c>
      <c r="C3219" s="248">
        <v>156.99555701869406</v>
      </c>
    </row>
    <row r="3220" spans="2:3" x14ac:dyDescent="0.75">
      <c r="B3220" s="249">
        <v>3157</v>
      </c>
      <c r="C3220" s="248">
        <v>110.50306490614113</v>
      </c>
    </row>
    <row r="3221" spans="2:3" x14ac:dyDescent="0.75">
      <c r="B3221" s="249">
        <v>3158</v>
      </c>
      <c r="C3221" s="248">
        <v>149.24393977732237</v>
      </c>
    </row>
    <row r="3222" spans="2:3" x14ac:dyDescent="0.75">
      <c r="B3222" s="249">
        <v>3159</v>
      </c>
      <c r="C3222" s="248">
        <v>156.88108456894312</v>
      </c>
    </row>
    <row r="3223" spans="2:3" x14ac:dyDescent="0.75">
      <c r="B3223" s="249">
        <v>3160</v>
      </c>
      <c r="C3223" s="248">
        <v>103.5355409483202</v>
      </c>
    </row>
    <row r="3224" spans="2:3" x14ac:dyDescent="0.75">
      <c r="B3224" s="249">
        <v>3161</v>
      </c>
      <c r="C3224" s="248">
        <v>140.71863666518215</v>
      </c>
    </row>
    <row r="3225" spans="2:3" x14ac:dyDescent="0.75">
      <c r="B3225" s="249">
        <v>3162</v>
      </c>
      <c r="C3225" s="248">
        <v>152.65830570864105</v>
      </c>
    </row>
    <row r="3226" spans="2:3" x14ac:dyDescent="0.75">
      <c r="B3226" s="249">
        <v>3163</v>
      </c>
      <c r="C3226" s="248">
        <v>113.4370705843392</v>
      </c>
    </row>
    <row r="3227" spans="2:3" x14ac:dyDescent="0.75">
      <c r="B3227" s="249">
        <v>3164</v>
      </c>
      <c r="C3227" s="248">
        <v>126.02670565409895</v>
      </c>
    </row>
    <row r="3228" spans="2:3" x14ac:dyDescent="0.75">
      <c r="B3228" s="249">
        <v>3165</v>
      </c>
      <c r="C3228" s="248">
        <v>116.69330988818446</v>
      </c>
    </row>
    <row r="3229" spans="2:3" x14ac:dyDescent="0.75">
      <c r="B3229" s="249">
        <v>3166</v>
      </c>
      <c r="C3229" s="248">
        <v>64.338256806209046</v>
      </c>
    </row>
    <row r="3230" spans="2:3" x14ac:dyDescent="0.75">
      <c r="B3230" s="249">
        <v>3167</v>
      </c>
      <c r="C3230" s="248">
        <v>149.95818922731917</v>
      </c>
    </row>
    <row r="3231" spans="2:3" x14ac:dyDescent="0.75">
      <c r="B3231" s="249">
        <v>3168</v>
      </c>
      <c r="C3231" s="248">
        <v>92.090385994775787</v>
      </c>
    </row>
    <row r="3232" spans="2:3" x14ac:dyDescent="0.75">
      <c r="B3232" s="249">
        <v>3169</v>
      </c>
      <c r="C3232" s="248">
        <v>128.00550227112248</v>
      </c>
    </row>
    <row r="3233" spans="2:3" x14ac:dyDescent="0.75">
      <c r="B3233" s="249">
        <v>3170</v>
      </c>
      <c r="C3233" s="248">
        <v>75.143075954069744</v>
      </c>
    </row>
    <row r="3234" spans="2:3" x14ac:dyDescent="0.75">
      <c r="B3234" s="249">
        <v>3171</v>
      </c>
      <c r="C3234" s="248">
        <v>138.19794507251473</v>
      </c>
    </row>
    <row r="3235" spans="2:3" x14ac:dyDescent="0.75">
      <c r="B3235" s="249">
        <v>3172</v>
      </c>
      <c r="C3235" s="248">
        <v>131.70235605312331</v>
      </c>
    </row>
    <row r="3236" spans="2:3" x14ac:dyDescent="0.75">
      <c r="B3236" s="249">
        <v>3173</v>
      </c>
      <c r="C3236" s="248">
        <v>191.1769328400373</v>
      </c>
    </row>
    <row r="3237" spans="2:3" x14ac:dyDescent="0.75">
      <c r="B3237" s="249">
        <v>3174</v>
      </c>
      <c r="C3237" s="248">
        <v>111.64751226199914</v>
      </c>
    </row>
    <row r="3238" spans="2:3" x14ac:dyDescent="0.75">
      <c r="B3238" s="249">
        <v>3175</v>
      </c>
      <c r="C3238" s="248">
        <v>114.2003519234144</v>
      </c>
    </row>
    <row r="3239" spans="2:3" x14ac:dyDescent="0.75">
      <c r="B3239" s="249">
        <v>3176</v>
      </c>
      <c r="C3239" s="248">
        <v>78.437143723360975</v>
      </c>
    </row>
    <row r="3240" spans="2:3" x14ac:dyDescent="0.75">
      <c r="B3240" s="249">
        <v>3177</v>
      </c>
      <c r="C3240" s="248">
        <v>115.05726965832794</v>
      </c>
    </row>
    <row r="3241" spans="2:3" x14ac:dyDescent="0.75">
      <c r="B3241" s="249">
        <v>3178</v>
      </c>
      <c r="C3241" s="248">
        <v>142.02967189485415</v>
      </c>
    </row>
    <row r="3242" spans="2:3" x14ac:dyDescent="0.75">
      <c r="B3242" s="249">
        <v>3179</v>
      </c>
      <c r="C3242" s="248">
        <v>119.30854014760735</v>
      </c>
    </row>
    <row r="3243" spans="2:3" x14ac:dyDescent="0.75">
      <c r="B3243" s="249">
        <v>3180</v>
      </c>
      <c r="C3243" s="248">
        <v>112.60146210579362</v>
      </c>
    </row>
    <row r="3244" spans="2:3" x14ac:dyDescent="0.75">
      <c r="B3244" s="249">
        <v>3181</v>
      </c>
      <c r="C3244" s="248">
        <v>96.182478942939213</v>
      </c>
    </row>
    <row r="3245" spans="2:3" x14ac:dyDescent="0.75">
      <c r="B3245" s="249">
        <v>3182</v>
      </c>
      <c r="C3245" s="248">
        <v>101.98369152261108</v>
      </c>
    </row>
    <row r="3246" spans="2:3" x14ac:dyDescent="0.75">
      <c r="B3246" s="249">
        <v>3183</v>
      </c>
      <c r="C3246" s="248">
        <v>78.004743661737734</v>
      </c>
    </row>
    <row r="3247" spans="2:3" x14ac:dyDescent="0.75">
      <c r="B3247" s="249">
        <v>3184</v>
      </c>
      <c r="C3247" s="248">
        <v>113.34699101392614</v>
      </c>
    </row>
    <row r="3248" spans="2:3" x14ac:dyDescent="0.75">
      <c r="B3248" s="249">
        <v>3185</v>
      </c>
      <c r="C3248" s="248">
        <v>134.29647515536561</v>
      </c>
    </row>
    <row r="3249" spans="2:3" x14ac:dyDescent="0.75">
      <c r="B3249" s="249">
        <v>3186</v>
      </c>
      <c r="C3249" s="248">
        <v>89.503520032638704</v>
      </c>
    </row>
    <row r="3250" spans="2:3" x14ac:dyDescent="0.75">
      <c r="B3250" s="249">
        <v>3187</v>
      </c>
      <c r="C3250" s="248">
        <v>108.26799779647069</v>
      </c>
    </row>
    <row r="3251" spans="2:3" x14ac:dyDescent="0.75">
      <c r="B3251" s="249">
        <v>3188</v>
      </c>
      <c r="C3251" s="248">
        <v>110.48905956321188</v>
      </c>
    </row>
    <row r="3252" spans="2:3" x14ac:dyDescent="0.75">
      <c r="B3252" s="249">
        <v>3189</v>
      </c>
      <c r="C3252" s="248">
        <v>109.0839001129455</v>
      </c>
    </row>
    <row r="3253" spans="2:3" x14ac:dyDescent="0.75">
      <c r="B3253" s="249">
        <v>3190</v>
      </c>
      <c r="C3253" s="248">
        <v>90.943521624124969</v>
      </c>
    </row>
    <row r="3254" spans="2:3" x14ac:dyDescent="0.75">
      <c r="B3254" s="249">
        <v>3191</v>
      </c>
      <c r="C3254" s="248">
        <v>163.3465801064836</v>
      </c>
    </row>
    <row r="3255" spans="2:3" x14ac:dyDescent="0.75">
      <c r="B3255" s="249">
        <v>3192</v>
      </c>
      <c r="C3255" s="248">
        <v>148.00202923056096</v>
      </c>
    </row>
    <row r="3256" spans="2:3" x14ac:dyDescent="0.75">
      <c r="B3256" s="249">
        <v>3193</v>
      </c>
      <c r="C3256" s="248">
        <v>128.716126727806</v>
      </c>
    </row>
    <row r="3257" spans="2:3" x14ac:dyDescent="0.75">
      <c r="B3257" s="249">
        <v>3194</v>
      </c>
      <c r="C3257" s="248">
        <v>145.25800097449303</v>
      </c>
    </row>
    <row r="3258" spans="2:3" x14ac:dyDescent="0.75">
      <c r="B3258" s="249">
        <v>3195</v>
      </c>
      <c r="C3258" s="248">
        <v>128.18909103986272</v>
      </c>
    </row>
    <row r="3259" spans="2:3" x14ac:dyDescent="0.75">
      <c r="B3259" s="249">
        <v>3196</v>
      </c>
      <c r="C3259" s="248">
        <v>138.18700618598646</v>
      </c>
    </row>
    <row r="3260" spans="2:3" x14ac:dyDescent="0.75">
      <c r="B3260" s="249">
        <v>3197</v>
      </c>
      <c r="C3260" s="248">
        <v>127.61145991202356</v>
      </c>
    </row>
    <row r="3261" spans="2:3" x14ac:dyDescent="0.75">
      <c r="B3261" s="249">
        <v>3198</v>
      </c>
      <c r="C3261" s="248">
        <v>138.30393818147533</v>
      </c>
    </row>
    <row r="3262" spans="2:3" x14ac:dyDescent="0.75">
      <c r="B3262" s="249">
        <v>3199</v>
      </c>
      <c r="C3262" s="248">
        <v>150.62339801284833</v>
      </c>
    </row>
    <row r="3263" spans="2:3" x14ac:dyDescent="0.75">
      <c r="B3263" s="249">
        <v>3200</v>
      </c>
      <c r="C3263" s="248">
        <v>153.37050884214742</v>
      </c>
    </row>
    <row r="3264" spans="2:3" x14ac:dyDescent="0.75">
      <c r="B3264" s="249">
        <v>3201</v>
      </c>
      <c r="C3264" s="248">
        <v>99.061906794250035</v>
      </c>
    </row>
    <row r="3265" spans="2:3" x14ac:dyDescent="0.75">
      <c r="B3265" s="249">
        <v>3202</v>
      </c>
      <c r="C3265" s="248">
        <v>123.34362529836788</v>
      </c>
    </row>
    <row r="3266" spans="2:3" x14ac:dyDescent="0.75">
      <c r="B3266" s="249">
        <v>3203</v>
      </c>
      <c r="C3266" s="248">
        <v>124.15014366191352</v>
      </c>
    </row>
    <row r="3267" spans="2:3" x14ac:dyDescent="0.75">
      <c r="B3267" s="249">
        <v>3204</v>
      </c>
      <c r="C3267" s="248">
        <v>112.19893974312757</v>
      </c>
    </row>
    <row r="3268" spans="2:3" x14ac:dyDescent="0.75">
      <c r="B3268" s="249">
        <v>3205</v>
      </c>
      <c r="C3268" s="248">
        <v>117.58952986682247</v>
      </c>
    </row>
    <row r="3269" spans="2:3" x14ac:dyDescent="0.75">
      <c r="B3269" s="249">
        <v>3206</v>
      </c>
      <c r="C3269" s="248">
        <v>160.44002408874951</v>
      </c>
    </row>
    <row r="3270" spans="2:3" x14ac:dyDescent="0.75">
      <c r="B3270" s="249">
        <v>3207</v>
      </c>
      <c r="C3270" s="248">
        <v>92.384202024620791</v>
      </c>
    </row>
    <row r="3271" spans="2:3" x14ac:dyDescent="0.75">
      <c r="B3271" s="249">
        <v>3208</v>
      </c>
      <c r="C3271" s="248">
        <v>140.67002670412393</v>
      </c>
    </row>
    <row r="3272" spans="2:3" x14ac:dyDescent="0.75">
      <c r="B3272" s="249">
        <v>3209</v>
      </c>
      <c r="C3272" s="248">
        <v>158.1199812441032</v>
      </c>
    </row>
    <row r="3273" spans="2:3" x14ac:dyDescent="0.75">
      <c r="B3273" s="249">
        <v>3210</v>
      </c>
      <c r="C3273" s="248">
        <v>126.34001308625275</v>
      </c>
    </row>
    <row r="3274" spans="2:3" x14ac:dyDescent="0.75">
      <c r="B3274" s="249">
        <v>3211</v>
      </c>
      <c r="C3274" s="248">
        <v>117.03511517763251</v>
      </c>
    </row>
    <row r="3275" spans="2:3" x14ac:dyDescent="0.75">
      <c r="B3275" s="249">
        <v>3212</v>
      </c>
      <c r="C3275" s="248">
        <v>63.303504343809735</v>
      </c>
    </row>
    <row r="3276" spans="2:3" x14ac:dyDescent="0.75">
      <c r="B3276" s="249">
        <v>3213</v>
      </c>
      <c r="C3276" s="248">
        <v>89.97177451204432</v>
      </c>
    </row>
    <row r="3277" spans="2:3" x14ac:dyDescent="0.75">
      <c r="B3277" s="249">
        <v>3214</v>
      </c>
      <c r="C3277" s="248">
        <v>118.26520901644324</v>
      </c>
    </row>
    <row r="3278" spans="2:3" x14ac:dyDescent="0.75">
      <c r="B3278" s="249">
        <v>3215</v>
      </c>
      <c r="C3278" s="248">
        <v>142.87806656792037</v>
      </c>
    </row>
    <row r="3279" spans="2:3" x14ac:dyDescent="0.75">
      <c r="B3279" s="249">
        <v>3216</v>
      </c>
      <c r="C3279" s="248">
        <v>124.30703622814434</v>
      </c>
    </row>
    <row r="3280" spans="2:3" x14ac:dyDescent="0.75">
      <c r="B3280" s="249">
        <v>3217</v>
      </c>
      <c r="C3280" s="248">
        <v>136.02043848805448</v>
      </c>
    </row>
    <row r="3281" spans="2:3" x14ac:dyDescent="0.75">
      <c r="B3281" s="249">
        <v>3218</v>
      </c>
      <c r="C3281" s="248">
        <v>120.28932034558885</v>
      </c>
    </row>
    <row r="3282" spans="2:3" x14ac:dyDescent="0.75">
      <c r="B3282" s="249">
        <v>3219</v>
      </c>
      <c r="C3282" s="248">
        <v>135.39988739003005</v>
      </c>
    </row>
    <row r="3283" spans="2:3" x14ac:dyDescent="0.75">
      <c r="B3283" s="249">
        <v>3220</v>
      </c>
      <c r="C3283" s="248">
        <v>117.88430556118463</v>
      </c>
    </row>
    <row r="3284" spans="2:3" x14ac:dyDescent="0.75">
      <c r="B3284" s="249">
        <v>3221</v>
      </c>
      <c r="C3284" s="248">
        <v>112.00868887362002</v>
      </c>
    </row>
    <row r="3285" spans="2:3" x14ac:dyDescent="0.75">
      <c r="B3285" s="249">
        <v>3222</v>
      </c>
      <c r="C3285" s="248">
        <v>126.02820470136751</v>
      </c>
    </row>
    <row r="3286" spans="2:3" x14ac:dyDescent="0.75">
      <c r="B3286" s="249">
        <v>3223</v>
      </c>
      <c r="C3286" s="248">
        <v>99.388248176761849</v>
      </c>
    </row>
    <row r="3287" spans="2:3" x14ac:dyDescent="0.75">
      <c r="B3287" s="249">
        <v>3224</v>
      </c>
      <c r="C3287" s="248">
        <v>100.59298897310161</v>
      </c>
    </row>
    <row r="3288" spans="2:3" x14ac:dyDescent="0.75">
      <c r="B3288" s="249">
        <v>3225</v>
      </c>
      <c r="C3288" s="248">
        <v>90.237896960455771</v>
      </c>
    </row>
    <row r="3289" spans="2:3" x14ac:dyDescent="0.75">
      <c r="B3289" s="249">
        <v>3226</v>
      </c>
      <c r="C3289" s="248">
        <v>138.21831775620885</v>
      </c>
    </row>
    <row r="3290" spans="2:3" x14ac:dyDescent="0.75">
      <c r="B3290" s="249">
        <v>3227</v>
      </c>
      <c r="C3290" s="248">
        <v>124.41548317409679</v>
      </c>
    </row>
    <row r="3291" spans="2:3" x14ac:dyDescent="0.75">
      <c r="B3291" s="249">
        <v>3228</v>
      </c>
      <c r="C3291" s="248">
        <v>151.28074025788828</v>
      </c>
    </row>
    <row r="3292" spans="2:3" x14ac:dyDescent="0.75">
      <c r="B3292" s="249">
        <v>3229</v>
      </c>
      <c r="C3292" s="248">
        <v>132.71212520694047</v>
      </c>
    </row>
    <row r="3293" spans="2:3" x14ac:dyDescent="0.75">
      <c r="B3293" s="249">
        <v>3230</v>
      </c>
      <c r="C3293" s="248">
        <v>70.527807803831223</v>
      </c>
    </row>
    <row r="3294" spans="2:3" x14ac:dyDescent="0.75">
      <c r="B3294" s="249">
        <v>3231</v>
      </c>
      <c r="C3294" s="248">
        <v>120.62517919079359</v>
      </c>
    </row>
    <row r="3295" spans="2:3" x14ac:dyDescent="0.75">
      <c r="B3295" s="249">
        <v>3232</v>
      </c>
      <c r="C3295" s="248">
        <v>107.73809750023248</v>
      </c>
    </row>
    <row r="3296" spans="2:3" x14ac:dyDescent="0.75">
      <c r="B3296" s="249">
        <v>3233</v>
      </c>
      <c r="C3296" s="248">
        <v>127.01572539859305</v>
      </c>
    </row>
    <row r="3297" spans="2:3" x14ac:dyDescent="0.75">
      <c r="B3297" s="249">
        <v>3234</v>
      </c>
      <c r="C3297" s="248">
        <v>83.301034788227753</v>
      </c>
    </row>
    <row r="3298" spans="2:3" x14ac:dyDescent="0.75">
      <c r="B3298" s="249">
        <v>3235</v>
      </c>
      <c r="C3298" s="248">
        <v>115.45510366716374</v>
      </c>
    </row>
    <row r="3299" spans="2:3" x14ac:dyDescent="0.75">
      <c r="B3299" s="249">
        <v>3236</v>
      </c>
      <c r="C3299" s="248">
        <v>133.42035874293063</v>
      </c>
    </row>
    <row r="3300" spans="2:3" x14ac:dyDescent="0.75">
      <c r="B3300" s="249">
        <v>3237</v>
      </c>
      <c r="C3300" s="248">
        <v>157.7438142207925</v>
      </c>
    </row>
    <row r="3301" spans="2:3" x14ac:dyDescent="0.75">
      <c r="B3301" s="249">
        <v>3238</v>
      </c>
      <c r="C3301" s="248">
        <v>153.79287286257568</v>
      </c>
    </row>
    <row r="3302" spans="2:3" x14ac:dyDescent="0.75">
      <c r="B3302" s="249">
        <v>3239</v>
      </c>
      <c r="C3302" s="248">
        <v>110.24065295678177</v>
      </c>
    </row>
    <row r="3303" spans="2:3" x14ac:dyDescent="0.75">
      <c r="B3303" s="249">
        <v>3240</v>
      </c>
      <c r="C3303" s="248">
        <v>90.527973342349213</v>
      </c>
    </row>
    <row r="3304" spans="2:3" x14ac:dyDescent="0.75">
      <c r="B3304" s="249">
        <v>3241</v>
      </c>
      <c r="C3304" s="248">
        <v>118.51258518836588</v>
      </c>
    </row>
    <row r="3305" spans="2:3" x14ac:dyDescent="0.75">
      <c r="B3305" s="249">
        <v>3242</v>
      </c>
      <c r="C3305" s="248">
        <v>128.73097435767048</v>
      </c>
    </row>
    <row r="3306" spans="2:3" x14ac:dyDescent="0.75">
      <c r="B3306" s="249">
        <v>3243</v>
      </c>
      <c r="C3306" s="248">
        <v>127.74974077445599</v>
      </c>
    </row>
    <row r="3307" spans="2:3" x14ac:dyDescent="0.75">
      <c r="B3307" s="249">
        <v>3244</v>
      </c>
      <c r="C3307" s="248">
        <v>106.50759811672319</v>
      </c>
    </row>
    <row r="3308" spans="2:3" x14ac:dyDescent="0.75">
      <c r="B3308" s="249">
        <v>3245</v>
      </c>
      <c r="C3308" s="248">
        <v>143.24492116992212</v>
      </c>
    </row>
    <row r="3309" spans="2:3" x14ac:dyDescent="0.75">
      <c r="B3309" s="249">
        <v>3246</v>
      </c>
      <c r="C3309" s="248">
        <v>116.26611776427423</v>
      </c>
    </row>
    <row r="3310" spans="2:3" x14ac:dyDescent="0.75">
      <c r="B3310" s="249">
        <v>3247</v>
      </c>
      <c r="C3310" s="248">
        <v>127.35819546031647</v>
      </c>
    </row>
    <row r="3311" spans="2:3" x14ac:dyDescent="0.75">
      <c r="B3311" s="249">
        <v>3248</v>
      </c>
      <c r="C3311" s="248">
        <v>137.56739772386678</v>
      </c>
    </row>
    <row r="3312" spans="2:3" x14ac:dyDescent="0.75">
      <c r="B3312" s="249">
        <v>3249</v>
      </c>
      <c r="C3312" s="248">
        <v>97.529303995868659</v>
      </c>
    </row>
    <row r="3313" spans="2:3" x14ac:dyDescent="0.75">
      <c r="B3313" s="249">
        <v>3250</v>
      </c>
      <c r="C3313" s="248">
        <v>147.52201324918832</v>
      </c>
    </row>
    <row r="3314" spans="2:3" x14ac:dyDescent="0.75">
      <c r="B3314" s="249">
        <v>3251</v>
      </c>
      <c r="C3314" s="248">
        <v>100.78211209573229</v>
      </c>
    </row>
    <row r="3315" spans="2:3" x14ac:dyDescent="0.75">
      <c r="B3315" s="249">
        <v>3252</v>
      </c>
      <c r="C3315" s="248">
        <v>143.12138316656998</v>
      </c>
    </row>
    <row r="3316" spans="2:3" x14ac:dyDescent="0.75">
      <c r="B3316" s="249">
        <v>3253</v>
      </c>
      <c r="C3316" s="248">
        <v>135.97818059921886</v>
      </c>
    </row>
    <row r="3317" spans="2:3" x14ac:dyDescent="0.75">
      <c r="B3317" s="249">
        <v>3254</v>
      </c>
      <c r="C3317" s="248">
        <v>139.09158435978341</v>
      </c>
    </row>
    <row r="3318" spans="2:3" x14ac:dyDescent="0.75">
      <c r="B3318" s="249">
        <v>3255</v>
      </c>
      <c r="C3318" s="248">
        <v>128.10954467556388</v>
      </c>
    </row>
    <row r="3319" spans="2:3" x14ac:dyDescent="0.75">
      <c r="B3319" s="249">
        <v>3256</v>
      </c>
      <c r="C3319" s="248">
        <v>124.2927807760788</v>
      </c>
    </row>
    <row r="3320" spans="2:3" x14ac:dyDescent="0.75">
      <c r="B3320" s="249">
        <v>3257</v>
      </c>
      <c r="C3320" s="248">
        <v>77.335728278508157</v>
      </c>
    </row>
    <row r="3321" spans="2:3" x14ac:dyDescent="0.75">
      <c r="B3321" s="249">
        <v>3258</v>
      </c>
      <c r="C3321" s="248">
        <v>103.13372017519455</v>
      </c>
    </row>
    <row r="3322" spans="2:3" x14ac:dyDescent="0.75">
      <c r="B3322" s="249">
        <v>3259</v>
      </c>
      <c r="C3322" s="248">
        <v>125.03218555263327</v>
      </c>
    </row>
    <row r="3323" spans="2:3" x14ac:dyDescent="0.75">
      <c r="B3323" s="249">
        <v>3260</v>
      </c>
      <c r="C3323" s="248">
        <v>98.211921682767638</v>
      </c>
    </row>
    <row r="3324" spans="2:3" x14ac:dyDescent="0.75">
      <c r="B3324" s="249">
        <v>3261</v>
      </c>
      <c r="C3324" s="248">
        <v>105.79245444114906</v>
      </c>
    </row>
    <row r="3325" spans="2:3" x14ac:dyDescent="0.75">
      <c r="B3325" s="249">
        <v>3262</v>
      </c>
      <c r="C3325" s="248">
        <v>154.06121040718608</v>
      </c>
    </row>
    <row r="3326" spans="2:3" x14ac:dyDescent="0.75">
      <c r="B3326" s="249">
        <v>3263</v>
      </c>
      <c r="C3326" s="248">
        <v>90.482943559217659</v>
      </c>
    </row>
    <row r="3327" spans="2:3" x14ac:dyDescent="0.75">
      <c r="B3327" s="249">
        <v>3264</v>
      </c>
      <c r="C3327" s="248">
        <v>117.10032342850906</v>
      </c>
    </row>
    <row r="3328" spans="2:3" x14ac:dyDescent="0.75">
      <c r="B3328" s="249">
        <v>3265</v>
      </c>
      <c r="C3328" s="248">
        <v>129.11271388095119</v>
      </c>
    </row>
    <row r="3329" spans="2:3" x14ac:dyDescent="0.75">
      <c r="B3329" s="249">
        <v>3266</v>
      </c>
      <c r="C3329" s="248">
        <v>68.051128629472231</v>
      </c>
    </row>
    <row r="3330" spans="2:3" x14ac:dyDescent="0.75">
      <c r="B3330" s="249">
        <v>3267</v>
      </c>
      <c r="C3330" s="248">
        <v>145.42135124504088</v>
      </c>
    </row>
    <row r="3331" spans="2:3" x14ac:dyDescent="0.75">
      <c r="B3331" s="249">
        <v>3268</v>
      </c>
      <c r="C3331" s="248">
        <v>154.31993948218027</v>
      </c>
    </row>
    <row r="3332" spans="2:3" x14ac:dyDescent="0.75">
      <c r="B3332" s="249">
        <v>3269</v>
      </c>
      <c r="C3332" s="248">
        <v>115.65498140969345</v>
      </c>
    </row>
    <row r="3333" spans="2:3" x14ac:dyDescent="0.75">
      <c r="B3333" s="249">
        <v>3270</v>
      </c>
      <c r="C3333" s="248">
        <v>114.23980829307143</v>
      </c>
    </row>
    <row r="3334" spans="2:3" x14ac:dyDescent="0.75">
      <c r="B3334" s="249">
        <v>3271</v>
      </c>
      <c r="C3334" s="248">
        <v>69.783486911604058</v>
      </c>
    </row>
    <row r="3335" spans="2:3" x14ac:dyDescent="0.75">
      <c r="B3335" s="249">
        <v>3272</v>
      </c>
      <c r="C3335" s="248">
        <v>139.08532959888078</v>
      </c>
    </row>
    <row r="3336" spans="2:3" x14ac:dyDescent="0.75">
      <c r="B3336" s="249">
        <v>3273</v>
      </c>
      <c r="C3336" s="248">
        <v>98.481165377023075</v>
      </c>
    </row>
    <row r="3337" spans="2:3" x14ac:dyDescent="0.75">
      <c r="B3337" s="249">
        <v>3274</v>
      </c>
      <c r="C3337" s="248">
        <v>122.06288056464992</v>
      </c>
    </row>
    <row r="3338" spans="2:3" x14ac:dyDescent="0.75">
      <c r="B3338" s="249">
        <v>3275</v>
      </c>
      <c r="C3338" s="248">
        <v>135.11973798801853</v>
      </c>
    </row>
    <row r="3339" spans="2:3" x14ac:dyDescent="0.75">
      <c r="B3339" s="249">
        <v>3276</v>
      </c>
      <c r="C3339" s="248">
        <v>96.981135735108467</v>
      </c>
    </row>
    <row r="3340" spans="2:3" x14ac:dyDescent="0.75">
      <c r="B3340" s="249">
        <v>3277</v>
      </c>
      <c r="C3340" s="248">
        <v>93.180774873648303</v>
      </c>
    </row>
    <row r="3341" spans="2:3" x14ac:dyDescent="0.75">
      <c r="B3341" s="249">
        <v>3278</v>
      </c>
      <c r="C3341" s="248">
        <v>86.455172580094768</v>
      </c>
    </row>
    <row r="3342" spans="2:3" x14ac:dyDescent="0.75">
      <c r="B3342" s="249">
        <v>3279</v>
      </c>
      <c r="C3342" s="248">
        <v>111.77515276904532</v>
      </c>
    </row>
    <row r="3343" spans="2:3" x14ac:dyDescent="0.75">
      <c r="B3343" s="249">
        <v>3280</v>
      </c>
      <c r="C3343" s="248">
        <v>103.764984123788</v>
      </c>
    </row>
    <row r="3344" spans="2:3" x14ac:dyDescent="0.75">
      <c r="B3344" s="249">
        <v>3281</v>
      </c>
      <c r="C3344" s="248">
        <v>102.93680193126775</v>
      </c>
    </row>
    <row r="3345" spans="2:3" x14ac:dyDescent="0.75">
      <c r="B3345" s="249">
        <v>3282</v>
      </c>
      <c r="C3345" s="248">
        <v>127.63642610426571</v>
      </c>
    </row>
    <row r="3346" spans="2:3" x14ac:dyDescent="0.75">
      <c r="B3346" s="249">
        <v>3283</v>
      </c>
      <c r="C3346" s="248">
        <v>136.71058484212742</v>
      </c>
    </row>
    <row r="3347" spans="2:3" x14ac:dyDescent="0.75">
      <c r="B3347" s="249">
        <v>3284</v>
      </c>
      <c r="C3347" s="248">
        <v>124.34426560170076</v>
      </c>
    </row>
    <row r="3348" spans="2:3" x14ac:dyDescent="0.75">
      <c r="B3348" s="249">
        <v>3285</v>
      </c>
      <c r="C3348" s="248">
        <v>110.75035225118157</v>
      </c>
    </row>
    <row r="3349" spans="2:3" x14ac:dyDescent="0.75">
      <c r="B3349" s="249">
        <v>3286</v>
      </c>
      <c r="C3349" s="248">
        <v>107.0822128559407</v>
      </c>
    </row>
    <row r="3350" spans="2:3" x14ac:dyDescent="0.75">
      <c r="B3350" s="249">
        <v>3287</v>
      </c>
      <c r="C3350" s="248">
        <v>117.94139520534559</v>
      </c>
    </row>
    <row r="3351" spans="2:3" x14ac:dyDescent="0.75">
      <c r="B3351" s="249">
        <v>3288</v>
      </c>
      <c r="C3351" s="248">
        <v>137.77963803542522</v>
      </c>
    </row>
    <row r="3352" spans="2:3" x14ac:dyDescent="0.75">
      <c r="B3352" s="249">
        <v>3289</v>
      </c>
      <c r="C3352" s="248">
        <v>110.01351044128192</v>
      </c>
    </row>
    <row r="3353" spans="2:3" x14ac:dyDescent="0.75">
      <c r="B3353" s="249">
        <v>3290</v>
      </c>
      <c r="C3353" s="248">
        <v>159.14771956214256</v>
      </c>
    </row>
    <row r="3354" spans="2:3" x14ac:dyDescent="0.75">
      <c r="B3354" s="249">
        <v>3291</v>
      </c>
      <c r="C3354" s="248">
        <v>113.82154744949732</v>
      </c>
    </row>
    <row r="3355" spans="2:3" x14ac:dyDescent="0.75">
      <c r="B3355" s="249">
        <v>3292</v>
      </c>
      <c r="C3355" s="248">
        <v>142.95105737132675</v>
      </c>
    </row>
    <row r="3356" spans="2:3" x14ac:dyDescent="0.75">
      <c r="B3356" s="249">
        <v>3293</v>
      </c>
      <c r="C3356" s="248">
        <v>141.78098519722454</v>
      </c>
    </row>
    <row r="3357" spans="2:3" x14ac:dyDescent="0.75">
      <c r="B3357" s="249">
        <v>3294</v>
      </c>
      <c r="C3357" s="248">
        <v>80.384109407266465</v>
      </c>
    </row>
    <row r="3358" spans="2:3" x14ac:dyDescent="0.75">
      <c r="B3358" s="249">
        <v>3295</v>
      </c>
      <c r="C3358" s="248">
        <v>104.35907519492891</v>
      </c>
    </row>
    <row r="3359" spans="2:3" x14ac:dyDescent="0.75">
      <c r="B3359" s="249">
        <v>3296</v>
      </c>
      <c r="C3359" s="248">
        <v>105.65522518615239</v>
      </c>
    </row>
    <row r="3360" spans="2:3" x14ac:dyDescent="0.75">
      <c r="B3360" s="249">
        <v>3297</v>
      </c>
      <c r="C3360" s="248">
        <v>124.13266959586437</v>
      </c>
    </row>
    <row r="3361" spans="2:3" x14ac:dyDescent="0.75">
      <c r="B3361" s="249">
        <v>3298</v>
      </c>
      <c r="C3361" s="248">
        <v>96.013050507797544</v>
      </c>
    </row>
    <row r="3362" spans="2:3" x14ac:dyDescent="0.75">
      <c r="B3362" s="249">
        <v>3299</v>
      </c>
      <c r="C3362" s="248">
        <v>136.70428939908146</v>
      </c>
    </row>
    <row r="3363" spans="2:3" x14ac:dyDescent="0.75">
      <c r="B3363" s="249">
        <v>3300</v>
      </c>
      <c r="C3363" s="248">
        <v>92.707411367923555</v>
      </c>
    </row>
    <row r="3364" spans="2:3" x14ac:dyDescent="0.75">
      <c r="B3364" s="249">
        <v>3301</v>
      </c>
      <c r="C3364" s="248">
        <v>107.72851915031818</v>
      </c>
    </row>
    <row r="3365" spans="2:3" x14ac:dyDescent="0.75">
      <c r="B3365" s="249">
        <v>3302</v>
      </c>
      <c r="C3365" s="248">
        <v>133.80759796834155</v>
      </c>
    </row>
    <row r="3366" spans="2:3" x14ac:dyDescent="0.75">
      <c r="B3366" s="249">
        <v>3303</v>
      </c>
      <c r="C3366" s="248">
        <v>78.853232700219905</v>
      </c>
    </row>
    <row r="3367" spans="2:3" x14ac:dyDescent="0.75">
      <c r="B3367" s="249">
        <v>3304</v>
      </c>
      <c r="C3367" s="248">
        <v>105.47441924986673</v>
      </c>
    </row>
    <row r="3368" spans="2:3" x14ac:dyDescent="0.75">
      <c r="B3368" s="249">
        <v>3305</v>
      </c>
      <c r="C3368" s="248">
        <v>101.93653432927175</v>
      </c>
    </row>
    <row r="3369" spans="2:3" x14ac:dyDescent="0.75">
      <c r="B3369" s="249">
        <v>3306</v>
      </c>
      <c r="C3369" s="248">
        <v>127.45794439121926</v>
      </c>
    </row>
    <row r="3370" spans="2:3" x14ac:dyDescent="0.75">
      <c r="B3370" s="249">
        <v>3307</v>
      </c>
      <c r="C3370" s="248">
        <v>126.776195873047</v>
      </c>
    </row>
    <row r="3371" spans="2:3" x14ac:dyDescent="0.75">
      <c r="B3371" s="249">
        <v>3308</v>
      </c>
      <c r="C3371" s="248">
        <v>99.425629835407733</v>
      </c>
    </row>
    <row r="3372" spans="2:3" x14ac:dyDescent="0.75">
      <c r="B3372" s="249">
        <v>3309</v>
      </c>
      <c r="C3372" s="248">
        <v>162.87270031463677</v>
      </c>
    </row>
    <row r="3373" spans="2:3" x14ac:dyDescent="0.75">
      <c r="B3373" s="249">
        <v>3310</v>
      </c>
      <c r="C3373" s="248">
        <v>98.856604425297746</v>
      </c>
    </row>
    <row r="3374" spans="2:3" x14ac:dyDescent="0.75">
      <c r="B3374" s="249">
        <v>3311</v>
      </c>
      <c r="C3374" s="248">
        <v>80.115213843185444</v>
      </c>
    </row>
    <row r="3375" spans="2:3" x14ac:dyDescent="0.75">
      <c r="B3375" s="249">
        <v>3312</v>
      </c>
      <c r="C3375" s="248">
        <v>120.1527917180286</v>
      </c>
    </row>
    <row r="3376" spans="2:3" x14ac:dyDescent="0.75">
      <c r="B3376" s="249">
        <v>3313</v>
      </c>
      <c r="C3376" s="248">
        <v>102.69983849702993</v>
      </c>
    </row>
    <row r="3377" spans="2:3" x14ac:dyDescent="0.75">
      <c r="B3377" s="249">
        <v>3314</v>
      </c>
      <c r="C3377" s="248">
        <v>168.71254681757767</v>
      </c>
    </row>
    <row r="3378" spans="2:3" x14ac:dyDescent="0.75">
      <c r="B3378" s="249">
        <v>3315</v>
      </c>
      <c r="C3378" s="248">
        <v>123.08508734175156</v>
      </c>
    </row>
    <row r="3379" spans="2:3" x14ac:dyDescent="0.75">
      <c r="B3379" s="249">
        <v>3316</v>
      </c>
      <c r="C3379" s="248">
        <v>101.58459571294276</v>
      </c>
    </row>
    <row r="3380" spans="2:3" x14ac:dyDescent="0.75">
      <c r="B3380" s="249">
        <v>3317</v>
      </c>
      <c r="C3380" s="248">
        <v>99.111455454204417</v>
      </c>
    </row>
    <row r="3381" spans="2:3" x14ac:dyDescent="0.75">
      <c r="B3381" s="249">
        <v>3318</v>
      </c>
      <c r="C3381" s="248">
        <v>96.62687997757547</v>
      </c>
    </row>
    <row r="3382" spans="2:3" x14ac:dyDescent="0.75">
      <c r="B3382" s="249">
        <v>3319</v>
      </c>
      <c r="C3382" s="248">
        <v>83.234924347155953</v>
      </c>
    </row>
    <row r="3383" spans="2:3" x14ac:dyDescent="0.75">
      <c r="B3383" s="249">
        <v>3320</v>
      </c>
      <c r="C3383" s="248">
        <v>117.39480700024993</v>
      </c>
    </row>
    <row r="3384" spans="2:3" x14ac:dyDescent="0.75">
      <c r="B3384" s="249">
        <v>3321</v>
      </c>
      <c r="C3384" s="248">
        <v>152.69767099751459</v>
      </c>
    </row>
    <row r="3385" spans="2:3" x14ac:dyDescent="0.75">
      <c r="B3385" s="249">
        <v>3322</v>
      </c>
      <c r="C3385" s="248">
        <v>109.06496852330123</v>
      </c>
    </row>
    <row r="3386" spans="2:3" x14ac:dyDescent="0.75">
      <c r="B3386" s="249">
        <v>3323</v>
      </c>
      <c r="C3386" s="248">
        <v>97.428630696477285</v>
      </c>
    </row>
    <row r="3387" spans="2:3" x14ac:dyDescent="0.75">
      <c r="B3387" s="249">
        <v>3324</v>
      </c>
      <c r="C3387" s="248">
        <v>111.23248591260193</v>
      </c>
    </row>
    <row r="3388" spans="2:3" x14ac:dyDescent="0.75">
      <c r="B3388" s="249">
        <v>3325</v>
      </c>
      <c r="C3388" s="248">
        <v>73.279710086858486</v>
      </c>
    </row>
    <row r="3389" spans="2:3" x14ac:dyDescent="0.75">
      <c r="B3389" s="249">
        <v>3326</v>
      </c>
      <c r="C3389" s="248">
        <v>117.0609616904745</v>
      </c>
    </row>
    <row r="3390" spans="2:3" x14ac:dyDescent="0.75">
      <c r="B3390" s="249">
        <v>3327</v>
      </c>
      <c r="C3390" s="248">
        <v>105.04793410881879</v>
      </c>
    </row>
    <row r="3391" spans="2:3" x14ac:dyDescent="0.75">
      <c r="B3391" s="249">
        <v>3328</v>
      </c>
      <c r="C3391" s="248">
        <v>144.81283668416103</v>
      </c>
    </row>
    <row r="3392" spans="2:3" x14ac:dyDescent="0.75">
      <c r="B3392" s="249">
        <v>3329</v>
      </c>
      <c r="C3392" s="248">
        <v>118.17673580195805</v>
      </c>
    </row>
    <row r="3393" spans="2:3" x14ac:dyDescent="0.75">
      <c r="B3393" s="249">
        <v>3330</v>
      </c>
      <c r="C3393" s="248">
        <v>137.08064176453405</v>
      </c>
    </row>
    <row r="3394" spans="2:3" x14ac:dyDescent="0.75">
      <c r="B3394" s="249">
        <v>3331</v>
      </c>
      <c r="C3394" s="248">
        <v>120.22545077296593</v>
      </c>
    </row>
    <row r="3395" spans="2:3" x14ac:dyDescent="0.75">
      <c r="B3395" s="249">
        <v>3332</v>
      </c>
      <c r="C3395" s="248">
        <v>105.71814913738115</v>
      </c>
    </row>
    <row r="3396" spans="2:3" x14ac:dyDescent="0.75">
      <c r="B3396" s="249">
        <v>3333</v>
      </c>
      <c r="C3396" s="248">
        <v>155.38550032606429</v>
      </c>
    </row>
    <row r="3397" spans="2:3" x14ac:dyDescent="0.75">
      <c r="B3397" s="249">
        <v>3334</v>
      </c>
      <c r="C3397" s="248">
        <v>143.36217626297534</v>
      </c>
    </row>
    <row r="3398" spans="2:3" x14ac:dyDescent="0.75">
      <c r="B3398" s="249">
        <v>3335</v>
      </c>
      <c r="C3398" s="248">
        <v>109.94935230142407</v>
      </c>
    </row>
    <row r="3399" spans="2:3" x14ac:dyDescent="0.75">
      <c r="B3399" s="249">
        <v>3336</v>
      </c>
      <c r="C3399" s="248">
        <v>132.35132815955552</v>
      </c>
    </row>
    <row r="3400" spans="2:3" x14ac:dyDescent="0.75">
      <c r="B3400" s="249">
        <v>3337</v>
      </c>
      <c r="C3400" s="248">
        <v>89.019744518760803</v>
      </c>
    </row>
    <row r="3401" spans="2:3" x14ac:dyDescent="0.75">
      <c r="B3401" s="249">
        <v>3338</v>
      </c>
      <c r="C3401" s="248">
        <v>84.656817668668737</v>
      </c>
    </row>
    <row r="3402" spans="2:3" x14ac:dyDescent="0.75">
      <c r="B3402" s="249">
        <v>3339</v>
      </c>
      <c r="C3402" s="248">
        <v>120.69780725538295</v>
      </c>
    </row>
    <row r="3403" spans="2:3" x14ac:dyDescent="0.75">
      <c r="B3403" s="249">
        <v>3340</v>
      </c>
      <c r="C3403" s="248">
        <v>87.946251212123684</v>
      </c>
    </row>
    <row r="3404" spans="2:3" x14ac:dyDescent="0.75">
      <c r="B3404" s="249">
        <v>3341</v>
      </c>
      <c r="C3404" s="248">
        <v>105.86378436908035</v>
      </c>
    </row>
    <row r="3405" spans="2:3" x14ac:dyDescent="0.75">
      <c r="B3405" s="249">
        <v>3342</v>
      </c>
      <c r="C3405" s="248">
        <v>129.95705212220946</v>
      </c>
    </row>
    <row r="3406" spans="2:3" x14ac:dyDescent="0.75">
      <c r="B3406" s="249">
        <v>3343</v>
      </c>
      <c r="C3406" s="248">
        <v>126.96506254747801</v>
      </c>
    </row>
    <row r="3407" spans="2:3" x14ac:dyDescent="0.75">
      <c r="B3407" s="249">
        <v>3344</v>
      </c>
      <c r="C3407" s="248">
        <v>117.21353121753968</v>
      </c>
    </row>
    <row r="3408" spans="2:3" x14ac:dyDescent="0.75">
      <c r="B3408" s="249">
        <v>3345</v>
      </c>
      <c r="C3408" s="248">
        <v>113.40548954637096</v>
      </c>
    </row>
    <row r="3409" spans="2:3" x14ac:dyDescent="0.75">
      <c r="B3409" s="249">
        <v>3346</v>
      </c>
      <c r="C3409" s="248">
        <v>143.52078797312384</v>
      </c>
    </row>
    <row r="3410" spans="2:3" x14ac:dyDescent="0.75">
      <c r="B3410" s="249">
        <v>3347</v>
      </c>
      <c r="C3410" s="248">
        <v>134.50867949005826</v>
      </c>
    </row>
    <row r="3411" spans="2:3" x14ac:dyDescent="0.75">
      <c r="B3411" s="249">
        <v>3348</v>
      </c>
      <c r="C3411" s="248">
        <v>164.48130362418831</v>
      </c>
    </row>
    <row r="3412" spans="2:3" x14ac:dyDescent="0.75">
      <c r="B3412" s="249">
        <v>3349</v>
      </c>
      <c r="C3412" s="248">
        <v>116.51145205987309</v>
      </c>
    </row>
    <row r="3413" spans="2:3" x14ac:dyDescent="0.75">
      <c r="B3413" s="249">
        <v>3350</v>
      </c>
      <c r="C3413" s="248">
        <v>129.53353062899203</v>
      </c>
    </row>
    <row r="3414" spans="2:3" x14ac:dyDescent="0.75">
      <c r="B3414" s="249">
        <v>3351</v>
      </c>
      <c r="C3414" s="248">
        <v>101.91197544317103</v>
      </c>
    </row>
    <row r="3415" spans="2:3" x14ac:dyDescent="0.75">
      <c r="B3415" s="249">
        <v>3352</v>
      </c>
      <c r="C3415" s="248">
        <v>149.63276308568078</v>
      </c>
    </row>
    <row r="3416" spans="2:3" x14ac:dyDescent="0.75">
      <c r="B3416" s="249">
        <v>3353</v>
      </c>
      <c r="C3416" s="248">
        <v>131.83732893949443</v>
      </c>
    </row>
    <row r="3417" spans="2:3" x14ac:dyDescent="0.75">
      <c r="B3417" s="249">
        <v>3354</v>
      </c>
      <c r="C3417" s="248">
        <v>153.53598409624038</v>
      </c>
    </row>
    <row r="3418" spans="2:3" x14ac:dyDescent="0.75">
      <c r="B3418" s="249">
        <v>3355</v>
      </c>
      <c r="C3418" s="248">
        <v>104.86918759374608</v>
      </c>
    </row>
    <row r="3419" spans="2:3" x14ac:dyDescent="0.75">
      <c r="B3419" s="249">
        <v>3356</v>
      </c>
      <c r="C3419" s="248">
        <v>141.23402367882625</v>
      </c>
    </row>
    <row r="3420" spans="2:3" x14ac:dyDescent="0.75">
      <c r="B3420" s="249">
        <v>3357</v>
      </c>
      <c r="C3420" s="248">
        <v>111.63823921175818</v>
      </c>
    </row>
    <row r="3421" spans="2:3" x14ac:dyDescent="0.75">
      <c r="B3421" s="249">
        <v>3358</v>
      </c>
      <c r="C3421" s="248">
        <v>90.158996233727436</v>
      </c>
    </row>
    <row r="3422" spans="2:3" x14ac:dyDescent="0.75">
      <c r="B3422" s="249">
        <v>3359</v>
      </c>
      <c r="C3422" s="248">
        <v>113.03370210273627</v>
      </c>
    </row>
    <row r="3423" spans="2:3" x14ac:dyDescent="0.75">
      <c r="B3423" s="249">
        <v>3360</v>
      </c>
      <c r="C3423" s="248">
        <v>139.72421142768584</v>
      </c>
    </row>
    <row r="3424" spans="2:3" x14ac:dyDescent="0.75">
      <c r="B3424" s="249">
        <v>3361</v>
      </c>
      <c r="C3424" s="248">
        <v>109.26251049735752</v>
      </c>
    </row>
    <row r="3425" spans="2:3" x14ac:dyDescent="0.75">
      <c r="B3425" s="249">
        <v>3362</v>
      </c>
      <c r="C3425" s="248">
        <v>114.64212471259052</v>
      </c>
    </row>
    <row r="3426" spans="2:3" x14ac:dyDescent="0.75">
      <c r="B3426" s="249">
        <v>3363</v>
      </c>
      <c r="C3426" s="248">
        <v>130.23595454659576</v>
      </c>
    </row>
    <row r="3427" spans="2:3" x14ac:dyDescent="0.75">
      <c r="B3427" s="249">
        <v>3364</v>
      </c>
      <c r="C3427" s="248">
        <v>110.53967266165878</v>
      </c>
    </row>
    <row r="3428" spans="2:3" x14ac:dyDescent="0.75">
      <c r="B3428" s="249">
        <v>3365</v>
      </c>
      <c r="C3428" s="248">
        <v>126.58411544123426</v>
      </c>
    </row>
    <row r="3429" spans="2:3" x14ac:dyDescent="0.75">
      <c r="B3429" s="249">
        <v>3366</v>
      </c>
      <c r="C3429" s="248">
        <v>115.67635159755555</v>
      </c>
    </row>
    <row r="3430" spans="2:3" x14ac:dyDescent="0.75">
      <c r="B3430" s="249">
        <v>3367</v>
      </c>
      <c r="C3430" s="248">
        <v>87.555784033918172</v>
      </c>
    </row>
    <row r="3431" spans="2:3" x14ac:dyDescent="0.75">
      <c r="B3431" s="249">
        <v>3368</v>
      </c>
      <c r="C3431" s="248">
        <v>65.205162511556694</v>
      </c>
    </row>
    <row r="3432" spans="2:3" x14ac:dyDescent="0.75">
      <c r="B3432" s="249">
        <v>3369</v>
      </c>
      <c r="C3432" s="248">
        <v>84.304896433015472</v>
      </c>
    </row>
    <row r="3433" spans="2:3" x14ac:dyDescent="0.75">
      <c r="B3433" s="249">
        <v>3370</v>
      </c>
      <c r="C3433" s="248">
        <v>135.79620941226989</v>
      </c>
    </row>
    <row r="3434" spans="2:3" x14ac:dyDescent="0.75">
      <c r="B3434" s="249">
        <v>3371</v>
      </c>
      <c r="C3434" s="248">
        <v>108.61527726557081</v>
      </c>
    </row>
    <row r="3435" spans="2:3" x14ac:dyDescent="0.75">
      <c r="B3435" s="249">
        <v>3372</v>
      </c>
      <c r="C3435" s="248">
        <v>107.10207753093761</v>
      </c>
    </row>
    <row r="3436" spans="2:3" x14ac:dyDescent="0.75">
      <c r="B3436" s="249">
        <v>3373</v>
      </c>
      <c r="C3436" s="248">
        <v>116.54298642765946</v>
      </c>
    </row>
    <row r="3437" spans="2:3" x14ac:dyDescent="0.75">
      <c r="B3437" s="249">
        <v>3374</v>
      </c>
      <c r="C3437" s="248">
        <v>133.53142109827405</v>
      </c>
    </row>
    <row r="3438" spans="2:3" x14ac:dyDescent="0.75">
      <c r="B3438" s="249">
        <v>3375</v>
      </c>
      <c r="C3438" s="248">
        <v>146.66614236677518</v>
      </c>
    </row>
    <row r="3439" spans="2:3" x14ac:dyDescent="0.75">
      <c r="B3439" s="249">
        <v>3376</v>
      </c>
      <c r="C3439" s="248">
        <v>123.09330114919284</v>
      </c>
    </row>
    <row r="3440" spans="2:3" x14ac:dyDescent="0.75">
      <c r="B3440" s="249">
        <v>3377</v>
      </c>
      <c r="C3440" s="248">
        <v>133.81894596338117</v>
      </c>
    </row>
    <row r="3441" spans="2:3" x14ac:dyDescent="0.75">
      <c r="B3441" s="249">
        <v>3378</v>
      </c>
      <c r="C3441" s="248">
        <v>114.71443702790643</v>
      </c>
    </row>
    <row r="3442" spans="2:3" x14ac:dyDescent="0.75">
      <c r="B3442" s="249">
        <v>3379</v>
      </c>
      <c r="C3442" s="248">
        <v>143.51351855669378</v>
      </c>
    </row>
    <row r="3443" spans="2:3" x14ac:dyDescent="0.75">
      <c r="B3443" s="249">
        <v>3380</v>
      </c>
      <c r="C3443" s="248">
        <v>120.68017108384015</v>
      </c>
    </row>
    <row r="3444" spans="2:3" x14ac:dyDescent="0.75">
      <c r="B3444" s="249">
        <v>3381</v>
      </c>
      <c r="C3444" s="248">
        <v>150.86460773214003</v>
      </c>
    </row>
    <row r="3445" spans="2:3" x14ac:dyDescent="0.75">
      <c r="B3445" s="249">
        <v>3382</v>
      </c>
      <c r="C3445" s="248">
        <v>101.51383253725942</v>
      </c>
    </row>
    <row r="3446" spans="2:3" x14ac:dyDescent="0.75">
      <c r="B3446" s="249">
        <v>3383</v>
      </c>
      <c r="C3446" s="248">
        <v>105.6186026219407</v>
      </c>
    </row>
    <row r="3447" spans="2:3" x14ac:dyDescent="0.75">
      <c r="B3447" s="249">
        <v>3384</v>
      </c>
      <c r="C3447" s="248">
        <v>117.45826594850912</v>
      </c>
    </row>
    <row r="3448" spans="2:3" x14ac:dyDescent="0.75">
      <c r="B3448" s="249">
        <v>3385</v>
      </c>
      <c r="C3448" s="248">
        <v>141.91468309858976</v>
      </c>
    </row>
    <row r="3449" spans="2:3" x14ac:dyDescent="0.75">
      <c r="B3449" s="249">
        <v>3386</v>
      </c>
      <c r="C3449" s="248">
        <v>85.825115845561413</v>
      </c>
    </row>
    <row r="3450" spans="2:3" x14ac:dyDescent="0.75">
      <c r="B3450" s="249">
        <v>3387</v>
      </c>
      <c r="C3450" s="248">
        <v>81.861449435489064</v>
      </c>
    </row>
    <row r="3451" spans="2:3" x14ac:dyDescent="0.75">
      <c r="B3451" s="249">
        <v>3388</v>
      </c>
      <c r="C3451" s="248">
        <v>90.422060435409506</v>
      </c>
    </row>
    <row r="3452" spans="2:3" x14ac:dyDescent="0.75">
      <c r="B3452" s="249">
        <v>3389</v>
      </c>
      <c r="C3452" s="248">
        <v>116.41021054168823</v>
      </c>
    </row>
    <row r="3453" spans="2:3" x14ac:dyDescent="0.75">
      <c r="B3453" s="249">
        <v>3390</v>
      </c>
      <c r="C3453" s="248">
        <v>150.04149316596877</v>
      </c>
    </row>
    <row r="3454" spans="2:3" x14ac:dyDescent="0.75">
      <c r="B3454" s="249">
        <v>3391</v>
      </c>
      <c r="C3454" s="248">
        <v>111.34016946217365</v>
      </c>
    </row>
    <row r="3455" spans="2:3" x14ac:dyDescent="0.75">
      <c r="B3455" s="249">
        <v>3392</v>
      </c>
      <c r="C3455" s="248">
        <v>144.79317388606111</v>
      </c>
    </row>
    <row r="3456" spans="2:3" x14ac:dyDescent="0.75">
      <c r="B3456" s="249">
        <v>3393</v>
      </c>
      <c r="C3456" s="248">
        <v>114.51171238183016</v>
      </c>
    </row>
    <row r="3457" spans="2:3" x14ac:dyDescent="0.75">
      <c r="B3457" s="249">
        <v>3394</v>
      </c>
      <c r="C3457" s="248">
        <v>126.90854103960751</v>
      </c>
    </row>
    <row r="3458" spans="2:3" x14ac:dyDescent="0.75">
      <c r="B3458" s="249">
        <v>3395</v>
      </c>
      <c r="C3458" s="248">
        <v>77.436215221211711</v>
      </c>
    </row>
    <row r="3459" spans="2:3" x14ac:dyDescent="0.75">
      <c r="B3459" s="249">
        <v>3396</v>
      </c>
      <c r="C3459" s="248">
        <v>85.379934078417051</v>
      </c>
    </row>
    <row r="3460" spans="2:3" x14ac:dyDescent="0.75">
      <c r="B3460" s="249">
        <v>3397</v>
      </c>
      <c r="C3460" s="248">
        <v>100.78371765583178</v>
      </c>
    </row>
    <row r="3461" spans="2:3" x14ac:dyDescent="0.75">
      <c r="B3461" s="249">
        <v>3398</v>
      </c>
      <c r="C3461" s="248">
        <v>115.21763687851274</v>
      </c>
    </row>
    <row r="3462" spans="2:3" x14ac:dyDescent="0.75">
      <c r="B3462" s="249">
        <v>3399</v>
      </c>
      <c r="C3462" s="248">
        <v>144.2759225761215</v>
      </c>
    </row>
    <row r="3463" spans="2:3" x14ac:dyDescent="0.75">
      <c r="B3463" s="249">
        <v>3400</v>
      </c>
      <c r="C3463" s="248">
        <v>150.64878486278366</v>
      </c>
    </row>
    <row r="3464" spans="2:3" x14ac:dyDescent="0.75">
      <c r="B3464" s="249">
        <v>3401</v>
      </c>
      <c r="C3464" s="248">
        <v>78.914761739826815</v>
      </c>
    </row>
    <row r="3465" spans="2:3" x14ac:dyDescent="0.75">
      <c r="B3465" s="249">
        <v>3402</v>
      </c>
      <c r="C3465" s="248">
        <v>137.64583353946074</v>
      </c>
    </row>
    <row r="3466" spans="2:3" x14ac:dyDescent="0.75">
      <c r="B3466" s="249">
        <v>3403</v>
      </c>
      <c r="C3466" s="248">
        <v>144.47600792963559</v>
      </c>
    </row>
    <row r="3467" spans="2:3" x14ac:dyDescent="0.75">
      <c r="B3467" s="249">
        <v>3404</v>
      </c>
      <c r="C3467" s="248">
        <v>163.44679111551477</v>
      </c>
    </row>
    <row r="3468" spans="2:3" x14ac:dyDescent="0.75">
      <c r="B3468" s="249">
        <v>3405</v>
      </c>
      <c r="C3468" s="248">
        <v>165.45560145977888</v>
      </c>
    </row>
    <row r="3469" spans="2:3" x14ac:dyDescent="0.75">
      <c r="B3469" s="249">
        <v>3406</v>
      </c>
      <c r="C3469" s="248">
        <v>133.39594382906148</v>
      </c>
    </row>
    <row r="3470" spans="2:3" x14ac:dyDescent="0.75">
      <c r="B3470" s="249">
        <v>3407</v>
      </c>
      <c r="C3470" s="248">
        <v>118.69595818152662</v>
      </c>
    </row>
    <row r="3471" spans="2:3" x14ac:dyDescent="0.75">
      <c r="B3471" s="249">
        <v>3408</v>
      </c>
      <c r="C3471" s="248">
        <v>94.971050928056655</v>
      </c>
    </row>
    <row r="3472" spans="2:3" x14ac:dyDescent="0.75">
      <c r="B3472" s="249">
        <v>3409</v>
      </c>
      <c r="C3472" s="248">
        <v>152.78055607573032</v>
      </c>
    </row>
    <row r="3473" spans="2:3" x14ac:dyDescent="0.75">
      <c r="B3473" s="249">
        <v>3410</v>
      </c>
      <c r="C3473" s="248">
        <v>140.35529774096597</v>
      </c>
    </row>
    <row r="3474" spans="2:3" x14ac:dyDescent="0.75">
      <c r="B3474" s="249">
        <v>3411</v>
      </c>
      <c r="C3474" s="248">
        <v>107.85824187326575</v>
      </c>
    </row>
    <row r="3475" spans="2:3" x14ac:dyDescent="0.75">
      <c r="B3475" s="249">
        <v>3412</v>
      </c>
      <c r="C3475" s="248">
        <v>149.80238140627063</v>
      </c>
    </row>
    <row r="3476" spans="2:3" x14ac:dyDescent="0.75">
      <c r="B3476" s="249">
        <v>3413</v>
      </c>
      <c r="C3476" s="248">
        <v>120.45942660920788</v>
      </c>
    </row>
    <row r="3477" spans="2:3" x14ac:dyDescent="0.75">
      <c r="B3477" s="249">
        <v>3414</v>
      </c>
      <c r="C3477" s="248">
        <v>166.75264437973667</v>
      </c>
    </row>
    <row r="3478" spans="2:3" x14ac:dyDescent="0.75">
      <c r="B3478" s="249">
        <v>3415</v>
      </c>
      <c r="C3478" s="248">
        <v>114.31414495220599</v>
      </c>
    </row>
    <row r="3479" spans="2:3" x14ac:dyDescent="0.75">
      <c r="B3479" s="249">
        <v>3416</v>
      </c>
      <c r="C3479" s="248">
        <v>171.01256946959847</v>
      </c>
    </row>
    <row r="3480" spans="2:3" x14ac:dyDescent="0.75">
      <c r="B3480" s="249">
        <v>3417</v>
      </c>
      <c r="C3480" s="248">
        <v>117.84378398554438</v>
      </c>
    </row>
    <row r="3481" spans="2:3" x14ac:dyDescent="0.75">
      <c r="B3481" s="249">
        <v>3418</v>
      </c>
      <c r="C3481" s="248">
        <v>93.127268099228544</v>
      </c>
    </row>
    <row r="3482" spans="2:3" x14ac:dyDescent="0.75">
      <c r="B3482" s="249">
        <v>3419</v>
      </c>
      <c r="C3482" s="248">
        <v>122.5626827623814</v>
      </c>
    </row>
    <row r="3483" spans="2:3" x14ac:dyDescent="0.75">
      <c r="B3483" s="249">
        <v>3420</v>
      </c>
      <c r="C3483" s="248">
        <v>149.96828810687609</v>
      </c>
    </row>
    <row r="3484" spans="2:3" x14ac:dyDescent="0.75">
      <c r="B3484" s="249">
        <v>3421</v>
      </c>
      <c r="C3484" s="248">
        <v>102.6471849836951</v>
      </c>
    </row>
    <row r="3485" spans="2:3" x14ac:dyDescent="0.75">
      <c r="B3485" s="249">
        <v>3422</v>
      </c>
      <c r="C3485" s="248">
        <v>151.94427184579473</v>
      </c>
    </row>
    <row r="3486" spans="2:3" x14ac:dyDescent="0.75">
      <c r="B3486" s="249">
        <v>3423</v>
      </c>
      <c r="C3486" s="248">
        <v>119.52847060752978</v>
      </c>
    </row>
    <row r="3487" spans="2:3" x14ac:dyDescent="0.75">
      <c r="B3487" s="249">
        <v>3424</v>
      </c>
      <c r="C3487" s="248">
        <v>99.992523205408133</v>
      </c>
    </row>
    <row r="3488" spans="2:3" x14ac:dyDescent="0.75">
      <c r="B3488" s="249">
        <v>3425</v>
      </c>
      <c r="C3488" s="248">
        <v>179.11722753360357</v>
      </c>
    </row>
    <row r="3489" spans="2:3" x14ac:dyDescent="0.75">
      <c r="B3489" s="249">
        <v>3426</v>
      </c>
      <c r="C3489" s="248">
        <v>82.798198602732299</v>
      </c>
    </row>
    <row r="3490" spans="2:3" x14ac:dyDescent="0.75">
      <c r="B3490" s="249">
        <v>3427</v>
      </c>
      <c r="C3490" s="248">
        <v>116.60197497819644</v>
      </c>
    </row>
    <row r="3491" spans="2:3" x14ac:dyDescent="0.75">
      <c r="B3491" s="249">
        <v>3428</v>
      </c>
      <c r="C3491" s="248">
        <v>107.04111715769609</v>
      </c>
    </row>
    <row r="3492" spans="2:3" x14ac:dyDescent="0.75">
      <c r="B3492" s="249">
        <v>3429</v>
      </c>
      <c r="C3492" s="248">
        <v>80.86442994062341</v>
      </c>
    </row>
    <row r="3493" spans="2:3" x14ac:dyDescent="0.75">
      <c r="B3493" s="249">
        <v>3430</v>
      </c>
      <c r="C3493" s="248">
        <v>140.05690249664079</v>
      </c>
    </row>
    <row r="3494" spans="2:3" x14ac:dyDescent="0.75">
      <c r="B3494" s="249">
        <v>3431</v>
      </c>
      <c r="C3494" s="248">
        <v>111.23302721440531</v>
      </c>
    </row>
    <row r="3495" spans="2:3" x14ac:dyDescent="0.75">
      <c r="B3495" s="249">
        <v>3432</v>
      </c>
      <c r="C3495" s="248">
        <v>89.898392852769632</v>
      </c>
    </row>
    <row r="3496" spans="2:3" x14ac:dyDescent="0.75">
      <c r="B3496" s="249">
        <v>3433</v>
      </c>
      <c r="C3496" s="248">
        <v>147.95404776180652</v>
      </c>
    </row>
    <row r="3497" spans="2:3" x14ac:dyDescent="0.75">
      <c r="B3497" s="249">
        <v>3434</v>
      </c>
      <c r="C3497" s="248">
        <v>111.96047705895489</v>
      </c>
    </row>
    <row r="3498" spans="2:3" x14ac:dyDescent="0.75">
      <c r="B3498" s="249">
        <v>3435</v>
      </c>
      <c r="C3498" s="248">
        <v>95.7995229552361</v>
      </c>
    </row>
    <row r="3499" spans="2:3" x14ac:dyDescent="0.75">
      <c r="B3499" s="249">
        <v>3436</v>
      </c>
      <c r="C3499" s="248">
        <v>169.74283585985182</v>
      </c>
    </row>
    <row r="3500" spans="2:3" x14ac:dyDescent="0.75">
      <c r="B3500" s="249">
        <v>3437</v>
      </c>
      <c r="C3500" s="248">
        <v>123.07647178165227</v>
      </c>
    </row>
    <row r="3501" spans="2:3" x14ac:dyDescent="0.75">
      <c r="B3501" s="249">
        <v>3438</v>
      </c>
      <c r="C3501" s="248">
        <v>138.59995931016408</v>
      </c>
    </row>
    <row r="3502" spans="2:3" x14ac:dyDescent="0.75">
      <c r="B3502" s="249">
        <v>3439</v>
      </c>
      <c r="C3502" s="248">
        <v>104.15651865689048</v>
      </c>
    </row>
    <row r="3503" spans="2:3" x14ac:dyDescent="0.75">
      <c r="B3503" s="249">
        <v>3440</v>
      </c>
      <c r="C3503" s="248">
        <v>114.65783447461169</v>
      </c>
    </row>
    <row r="3504" spans="2:3" x14ac:dyDescent="0.75">
      <c r="B3504" s="249">
        <v>3441</v>
      </c>
      <c r="C3504" s="248">
        <v>84.448327136180694</v>
      </c>
    </row>
    <row r="3505" spans="2:3" x14ac:dyDescent="0.75">
      <c r="B3505" s="249">
        <v>3442</v>
      </c>
      <c r="C3505" s="248">
        <v>163.03930442083558</v>
      </c>
    </row>
    <row r="3506" spans="2:3" x14ac:dyDescent="0.75">
      <c r="B3506" s="249">
        <v>3443</v>
      </c>
      <c r="C3506" s="248">
        <v>129.91993672875537</v>
      </c>
    </row>
    <row r="3507" spans="2:3" x14ac:dyDescent="0.75">
      <c r="B3507" s="249">
        <v>3444</v>
      </c>
      <c r="C3507" s="248">
        <v>71.931507068855382</v>
      </c>
    </row>
    <row r="3508" spans="2:3" x14ac:dyDescent="0.75">
      <c r="B3508" s="249">
        <v>3445</v>
      </c>
      <c r="C3508" s="248">
        <v>149.96098522836598</v>
      </c>
    </row>
    <row r="3509" spans="2:3" x14ac:dyDescent="0.75">
      <c r="B3509" s="249">
        <v>3446</v>
      </c>
      <c r="C3509" s="248">
        <v>108.46792372176368</v>
      </c>
    </row>
    <row r="3510" spans="2:3" x14ac:dyDescent="0.75">
      <c r="B3510" s="249">
        <v>3447</v>
      </c>
      <c r="C3510" s="248">
        <v>100.76447160455808</v>
      </c>
    </row>
    <row r="3511" spans="2:3" x14ac:dyDescent="0.75">
      <c r="B3511" s="249">
        <v>3448</v>
      </c>
      <c r="C3511" s="248">
        <v>106.52932016495622</v>
      </c>
    </row>
    <row r="3512" spans="2:3" x14ac:dyDescent="0.75">
      <c r="B3512" s="249">
        <v>3449</v>
      </c>
      <c r="C3512" s="248">
        <v>105.63933562243967</v>
      </c>
    </row>
    <row r="3513" spans="2:3" x14ac:dyDescent="0.75">
      <c r="B3513" s="249">
        <v>3450</v>
      </c>
      <c r="C3513" s="248">
        <v>140.98607371603595</v>
      </c>
    </row>
    <row r="3514" spans="2:3" x14ac:dyDescent="0.75">
      <c r="B3514" s="249">
        <v>3451</v>
      </c>
      <c r="C3514" s="248">
        <v>139.40257687836174</v>
      </c>
    </row>
    <row r="3515" spans="2:3" x14ac:dyDescent="0.75">
      <c r="B3515" s="249">
        <v>3452</v>
      </c>
      <c r="C3515" s="248">
        <v>114.85918964967703</v>
      </c>
    </row>
    <row r="3516" spans="2:3" x14ac:dyDescent="0.75">
      <c r="B3516" s="249">
        <v>3453</v>
      </c>
      <c r="C3516" s="248">
        <v>135.32309984316524</v>
      </c>
    </row>
    <row r="3517" spans="2:3" x14ac:dyDescent="0.75">
      <c r="B3517" s="249">
        <v>3454</v>
      </c>
      <c r="C3517" s="248">
        <v>128.68335182029944</v>
      </c>
    </row>
    <row r="3518" spans="2:3" x14ac:dyDescent="0.75">
      <c r="B3518" s="249">
        <v>3455</v>
      </c>
      <c r="C3518" s="248">
        <v>149.60814854398532</v>
      </c>
    </row>
    <row r="3519" spans="2:3" x14ac:dyDescent="0.75">
      <c r="B3519" s="249">
        <v>3456</v>
      </c>
      <c r="C3519" s="248">
        <v>148.88787148043554</v>
      </c>
    </row>
    <row r="3520" spans="2:3" x14ac:dyDescent="0.75">
      <c r="B3520" s="249">
        <v>3457</v>
      </c>
      <c r="C3520" s="248">
        <v>164.18387455932037</v>
      </c>
    </row>
    <row r="3521" spans="2:3" x14ac:dyDescent="0.75">
      <c r="B3521" s="249">
        <v>3458</v>
      </c>
      <c r="C3521" s="248">
        <v>142.87342398343657</v>
      </c>
    </row>
    <row r="3522" spans="2:3" x14ac:dyDescent="0.75">
      <c r="B3522" s="249">
        <v>3459</v>
      </c>
      <c r="C3522" s="248">
        <v>127.6922923013598</v>
      </c>
    </row>
    <row r="3523" spans="2:3" x14ac:dyDescent="0.75">
      <c r="B3523" s="249">
        <v>3460</v>
      </c>
      <c r="C3523" s="248">
        <v>120.78276469079697</v>
      </c>
    </row>
    <row r="3524" spans="2:3" x14ac:dyDescent="0.75">
      <c r="B3524" s="249">
        <v>3461</v>
      </c>
      <c r="C3524" s="248">
        <v>105.54276930987554</v>
      </c>
    </row>
    <row r="3525" spans="2:3" x14ac:dyDescent="0.75">
      <c r="B3525" s="249">
        <v>3462</v>
      </c>
      <c r="C3525" s="248">
        <v>185.30315615286688</v>
      </c>
    </row>
    <row r="3526" spans="2:3" x14ac:dyDescent="0.75">
      <c r="B3526" s="249">
        <v>3463</v>
      </c>
      <c r="C3526" s="248">
        <v>155.78132593489539</v>
      </c>
    </row>
    <row r="3527" spans="2:3" x14ac:dyDescent="0.75">
      <c r="B3527" s="249">
        <v>3464</v>
      </c>
      <c r="C3527" s="248">
        <v>104.83006496187434</v>
      </c>
    </row>
    <row r="3528" spans="2:3" x14ac:dyDescent="0.75">
      <c r="B3528" s="249">
        <v>3465</v>
      </c>
      <c r="C3528" s="248">
        <v>158.35655275748942</v>
      </c>
    </row>
    <row r="3529" spans="2:3" x14ac:dyDescent="0.75">
      <c r="B3529" s="249">
        <v>3466</v>
      </c>
      <c r="C3529" s="248">
        <v>117.61589383798265</v>
      </c>
    </row>
    <row r="3530" spans="2:3" x14ac:dyDescent="0.75">
      <c r="B3530" s="249">
        <v>3467</v>
      </c>
      <c r="C3530" s="248">
        <v>145.75011146674839</v>
      </c>
    </row>
    <row r="3531" spans="2:3" x14ac:dyDescent="0.75">
      <c r="B3531" s="249">
        <v>3468</v>
      </c>
      <c r="C3531" s="248">
        <v>109.7308760180271</v>
      </c>
    </row>
    <row r="3532" spans="2:3" x14ac:dyDescent="0.75">
      <c r="B3532" s="249">
        <v>3469</v>
      </c>
      <c r="C3532" s="248">
        <v>98.6277772049596</v>
      </c>
    </row>
    <row r="3533" spans="2:3" x14ac:dyDescent="0.75">
      <c r="B3533" s="249">
        <v>3470</v>
      </c>
      <c r="C3533" s="248">
        <v>98.272446887644278</v>
      </c>
    </row>
    <row r="3534" spans="2:3" x14ac:dyDescent="0.75">
      <c r="B3534" s="249">
        <v>3471</v>
      </c>
      <c r="C3534" s="248">
        <v>134.70446885184415</v>
      </c>
    </row>
    <row r="3535" spans="2:3" x14ac:dyDescent="0.75">
      <c r="B3535" s="249">
        <v>3472</v>
      </c>
      <c r="C3535" s="248">
        <v>112.58300543331607</v>
      </c>
    </row>
    <row r="3536" spans="2:3" x14ac:dyDescent="0.75">
      <c r="B3536" s="249">
        <v>3473</v>
      </c>
      <c r="C3536" s="248">
        <v>137.19090798545676</v>
      </c>
    </row>
    <row r="3537" spans="2:3" x14ac:dyDescent="0.75">
      <c r="B3537" s="249">
        <v>3474</v>
      </c>
      <c r="C3537" s="248">
        <v>130.54258341028276</v>
      </c>
    </row>
    <row r="3538" spans="2:3" x14ac:dyDescent="0.75">
      <c r="B3538" s="249">
        <v>3475</v>
      </c>
      <c r="C3538" s="248">
        <v>97.218841843746077</v>
      </c>
    </row>
    <row r="3539" spans="2:3" x14ac:dyDescent="0.75">
      <c r="B3539" s="249">
        <v>3476</v>
      </c>
      <c r="C3539" s="248">
        <v>100.9995712875926</v>
      </c>
    </row>
    <row r="3540" spans="2:3" x14ac:dyDescent="0.75">
      <c r="B3540" s="249">
        <v>3477</v>
      </c>
      <c r="C3540" s="248">
        <v>119.44760796212344</v>
      </c>
    </row>
    <row r="3541" spans="2:3" x14ac:dyDescent="0.75">
      <c r="B3541" s="249">
        <v>3478</v>
      </c>
      <c r="C3541" s="248">
        <v>114.35286506554905</v>
      </c>
    </row>
    <row r="3542" spans="2:3" x14ac:dyDescent="0.75">
      <c r="B3542" s="249">
        <v>3479</v>
      </c>
      <c r="C3542" s="248">
        <v>102.40549284381727</v>
      </c>
    </row>
    <row r="3543" spans="2:3" x14ac:dyDescent="0.75">
      <c r="B3543" s="249">
        <v>3480</v>
      </c>
      <c r="C3543" s="248">
        <v>143.47371515805841</v>
      </c>
    </row>
    <row r="3544" spans="2:3" x14ac:dyDescent="0.75">
      <c r="B3544" s="249">
        <v>3481</v>
      </c>
      <c r="C3544" s="248">
        <v>62.678692816974255</v>
      </c>
    </row>
    <row r="3545" spans="2:3" x14ac:dyDescent="0.75">
      <c r="B3545" s="249">
        <v>3482</v>
      </c>
      <c r="C3545" s="248">
        <v>123.94629426569985</v>
      </c>
    </row>
    <row r="3546" spans="2:3" x14ac:dyDescent="0.75">
      <c r="B3546" s="249">
        <v>3483</v>
      </c>
      <c r="C3546" s="248">
        <v>92.427523262096528</v>
      </c>
    </row>
    <row r="3547" spans="2:3" x14ac:dyDescent="0.75">
      <c r="B3547" s="249">
        <v>3484</v>
      </c>
      <c r="C3547" s="248">
        <v>122.02634638260014</v>
      </c>
    </row>
    <row r="3548" spans="2:3" x14ac:dyDescent="0.75">
      <c r="B3548" s="249">
        <v>3485</v>
      </c>
      <c r="C3548" s="248">
        <v>117.36781133034994</v>
      </c>
    </row>
    <row r="3549" spans="2:3" x14ac:dyDescent="0.75">
      <c r="B3549" s="249">
        <v>3486</v>
      </c>
      <c r="C3549" s="248">
        <v>96.383946709518028</v>
      </c>
    </row>
    <row r="3550" spans="2:3" x14ac:dyDescent="0.75">
      <c r="B3550" s="249">
        <v>3487</v>
      </c>
      <c r="C3550" s="248">
        <v>108.51055972876152</v>
      </c>
    </row>
    <row r="3551" spans="2:3" x14ac:dyDescent="0.75">
      <c r="B3551" s="249">
        <v>3488</v>
      </c>
      <c r="C3551" s="248">
        <v>131.22846025259651</v>
      </c>
    </row>
    <row r="3552" spans="2:3" x14ac:dyDescent="0.75">
      <c r="B3552" s="249">
        <v>3489</v>
      </c>
      <c r="C3552" s="248">
        <v>143.58223209553523</v>
      </c>
    </row>
    <row r="3553" spans="2:3" x14ac:dyDescent="0.75">
      <c r="B3553" s="249">
        <v>3490</v>
      </c>
      <c r="C3553" s="248">
        <v>128.84092051293737</v>
      </c>
    </row>
    <row r="3554" spans="2:3" x14ac:dyDescent="0.75">
      <c r="B3554" s="249">
        <v>3491</v>
      </c>
      <c r="C3554" s="248">
        <v>66.584218696759748</v>
      </c>
    </row>
    <row r="3555" spans="2:3" x14ac:dyDescent="0.75">
      <c r="B3555" s="249">
        <v>3492</v>
      </c>
      <c r="C3555" s="248">
        <v>131.90361753628591</v>
      </c>
    </row>
    <row r="3556" spans="2:3" x14ac:dyDescent="0.75">
      <c r="B3556" s="249">
        <v>3493</v>
      </c>
      <c r="C3556" s="248">
        <v>147.52512141663416</v>
      </c>
    </row>
    <row r="3557" spans="2:3" x14ac:dyDescent="0.75">
      <c r="B3557" s="249">
        <v>3494</v>
      </c>
      <c r="C3557" s="248">
        <v>146.74621260333879</v>
      </c>
    </row>
    <row r="3558" spans="2:3" x14ac:dyDescent="0.75">
      <c r="B3558" s="249">
        <v>3495</v>
      </c>
      <c r="C3558" s="248">
        <v>125.46546463198652</v>
      </c>
    </row>
    <row r="3559" spans="2:3" x14ac:dyDescent="0.75">
      <c r="B3559" s="249">
        <v>3496</v>
      </c>
      <c r="C3559" s="248">
        <v>96.113959847326711</v>
      </c>
    </row>
    <row r="3560" spans="2:3" x14ac:dyDescent="0.75">
      <c r="B3560" s="249">
        <v>3497</v>
      </c>
      <c r="C3560" s="248">
        <v>133.5066404225563</v>
      </c>
    </row>
    <row r="3561" spans="2:3" x14ac:dyDescent="0.75">
      <c r="B3561" s="249">
        <v>3498</v>
      </c>
      <c r="C3561" s="248">
        <v>107.05071036525834</v>
      </c>
    </row>
    <row r="3562" spans="2:3" x14ac:dyDescent="0.75">
      <c r="B3562" s="249">
        <v>3499</v>
      </c>
      <c r="C3562" s="248">
        <v>81.954972661818829</v>
      </c>
    </row>
    <row r="3563" spans="2:3" x14ac:dyDescent="0.75">
      <c r="B3563" s="249">
        <v>3500</v>
      </c>
      <c r="C3563" s="248">
        <v>120.30724552043523</v>
      </c>
    </row>
    <row r="3564" spans="2:3" x14ac:dyDescent="0.75">
      <c r="B3564" s="249">
        <v>3501</v>
      </c>
      <c r="C3564" s="248">
        <v>64.329092649132605</v>
      </c>
    </row>
    <row r="3565" spans="2:3" x14ac:dyDescent="0.75">
      <c r="B3565" s="249">
        <v>3502</v>
      </c>
      <c r="C3565" s="248">
        <v>134.87610354691412</v>
      </c>
    </row>
    <row r="3566" spans="2:3" x14ac:dyDescent="0.75">
      <c r="B3566" s="249">
        <v>3503</v>
      </c>
      <c r="C3566" s="248">
        <v>112.50929792701181</v>
      </c>
    </row>
    <row r="3567" spans="2:3" x14ac:dyDescent="0.75">
      <c r="B3567" s="249">
        <v>3504</v>
      </c>
      <c r="C3567" s="248">
        <v>51.041488526011833</v>
      </c>
    </row>
    <row r="3568" spans="2:3" x14ac:dyDescent="0.75">
      <c r="B3568" s="249">
        <v>3505</v>
      </c>
      <c r="C3568" s="248">
        <v>70.597314753452238</v>
      </c>
    </row>
    <row r="3569" spans="2:3" x14ac:dyDescent="0.75">
      <c r="B3569" s="249">
        <v>3506</v>
      </c>
      <c r="C3569" s="248">
        <v>90.708593725085549</v>
      </c>
    </row>
    <row r="3570" spans="2:3" x14ac:dyDescent="0.75">
      <c r="B3570" s="249">
        <v>3507</v>
      </c>
      <c r="C3570" s="248">
        <v>143.53267589784943</v>
      </c>
    </row>
    <row r="3571" spans="2:3" x14ac:dyDescent="0.75">
      <c r="B3571" s="249">
        <v>3508</v>
      </c>
      <c r="C3571" s="248">
        <v>103.54688512614291</v>
      </c>
    </row>
    <row r="3572" spans="2:3" x14ac:dyDescent="0.75">
      <c r="B3572" s="249">
        <v>3509</v>
      </c>
      <c r="C3572" s="248">
        <v>100.4119907139565</v>
      </c>
    </row>
    <row r="3573" spans="2:3" x14ac:dyDescent="0.75">
      <c r="B3573" s="249">
        <v>3510</v>
      </c>
      <c r="C3573" s="248">
        <v>123.71417606373632</v>
      </c>
    </row>
    <row r="3574" spans="2:3" x14ac:dyDescent="0.75">
      <c r="B3574" s="249">
        <v>3511</v>
      </c>
      <c r="C3574" s="248">
        <v>72.321528172837077</v>
      </c>
    </row>
    <row r="3575" spans="2:3" x14ac:dyDescent="0.75">
      <c r="B3575" s="249">
        <v>3512</v>
      </c>
      <c r="C3575" s="248">
        <v>121.96847332879568</v>
      </c>
    </row>
    <row r="3576" spans="2:3" x14ac:dyDescent="0.75">
      <c r="B3576" s="249">
        <v>3513</v>
      </c>
      <c r="C3576" s="248">
        <v>132.51943963436</v>
      </c>
    </row>
    <row r="3577" spans="2:3" x14ac:dyDescent="0.75">
      <c r="B3577" s="249">
        <v>3514</v>
      </c>
      <c r="C3577" s="248">
        <v>75.751361686712187</v>
      </c>
    </row>
    <row r="3578" spans="2:3" x14ac:dyDescent="0.75">
      <c r="B3578" s="249">
        <v>3515</v>
      </c>
      <c r="C3578" s="248">
        <v>145.49829976520681</v>
      </c>
    </row>
    <row r="3579" spans="2:3" x14ac:dyDescent="0.75">
      <c r="B3579" s="249">
        <v>3516</v>
      </c>
      <c r="C3579" s="248">
        <v>151.11255335017202</v>
      </c>
    </row>
    <row r="3580" spans="2:3" x14ac:dyDescent="0.75">
      <c r="B3580" s="249">
        <v>3517</v>
      </c>
      <c r="C3580" s="248">
        <v>129.83040325856589</v>
      </c>
    </row>
    <row r="3581" spans="2:3" x14ac:dyDescent="0.75">
      <c r="B3581" s="249">
        <v>3518</v>
      </c>
      <c r="C3581" s="248">
        <v>113.35659408785729</v>
      </c>
    </row>
    <row r="3582" spans="2:3" x14ac:dyDescent="0.75">
      <c r="B3582" s="249">
        <v>3519</v>
      </c>
      <c r="C3582" s="248">
        <v>119.38239800079748</v>
      </c>
    </row>
    <row r="3583" spans="2:3" x14ac:dyDescent="0.75">
      <c r="B3583" s="249">
        <v>3520</v>
      </c>
      <c r="C3583" s="248">
        <v>161.84968286305229</v>
      </c>
    </row>
    <row r="3584" spans="2:3" x14ac:dyDescent="0.75">
      <c r="B3584" s="249">
        <v>3521</v>
      </c>
      <c r="C3584" s="248">
        <v>143.12220892718557</v>
      </c>
    </row>
    <row r="3585" spans="2:3" x14ac:dyDescent="0.75">
      <c r="B3585" s="249">
        <v>3522</v>
      </c>
      <c r="C3585" s="248">
        <v>100.8457293024176</v>
      </c>
    </row>
    <row r="3586" spans="2:3" x14ac:dyDescent="0.75">
      <c r="B3586" s="249">
        <v>3523</v>
      </c>
      <c r="C3586" s="248">
        <v>92.414270092723186</v>
      </c>
    </row>
    <row r="3587" spans="2:3" x14ac:dyDescent="0.75">
      <c r="B3587" s="249">
        <v>3524</v>
      </c>
      <c r="C3587" s="248">
        <v>87.149863993587189</v>
      </c>
    </row>
    <row r="3588" spans="2:3" x14ac:dyDescent="0.75">
      <c r="B3588" s="249">
        <v>3525</v>
      </c>
      <c r="C3588" s="248">
        <v>154.84733696283428</v>
      </c>
    </row>
    <row r="3589" spans="2:3" x14ac:dyDescent="0.75">
      <c r="B3589" s="249">
        <v>3526</v>
      </c>
      <c r="C3589" s="248">
        <v>102.54586556434258</v>
      </c>
    </row>
    <row r="3590" spans="2:3" x14ac:dyDescent="0.75">
      <c r="B3590" s="249">
        <v>3527</v>
      </c>
      <c r="C3590" s="248">
        <v>112.89403292195144</v>
      </c>
    </row>
    <row r="3591" spans="2:3" x14ac:dyDescent="0.75">
      <c r="B3591" s="249">
        <v>3528</v>
      </c>
      <c r="C3591" s="248">
        <v>108.27885453822174</v>
      </c>
    </row>
    <row r="3592" spans="2:3" x14ac:dyDescent="0.75">
      <c r="B3592" s="249">
        <v>3529</v>
      </c>
      <c r="C3592" s="248">
        <v>95.713147203124265</v>
      </c>
    </row>
    <row r="3593" spans="2:3" x14ac:dyDescent="0.75">
      <c r="B3593" s="249">
        <v>3530</v>
      </c>
      <c r="C3593" s="248">
        <v>151.8953676061497</v>
      </c>
    </row>
    <row r="3594" spans="2:3" x14ac:dyDescent="0.75">
      <c r="B3594" s="249">
        <v>3531</v>
      </c>
      <c r="C3594" s="248">
        <v>134.14163631560572</v>
      </c>
    </row>
    <row r="3595" spans="2:3" x14ac:dyDescent="0.75">
      <c r="B3595" s="249">
        <v>3532</v>
      </c>
      <c r="C3595" s="248">
        <v>119.70868247618239</v>
      </c>
    </row>
    <row r="3596" spans="2:3" x14ac:dyDescent="0.75">
      <c r="B3596" s="249">
        <v>3533</v>
      </c>
      <c r="C3596" s="248">
        <v>111.46966484174081</v>
      </c>
    </row>
    <row r="3597" spans="2:3" x14ac:dyDescent="0.75">
      <c r="B3597" s="249">
        <v>3534</v>
      </c>
      <c r="C3597" s="248">
        <v>123.97279922988997</v>
      </c>
    </row>
    <row r="3598" spans="2:3" x14ac:dyDescent="0.75">
      <c r="B3598" s="249">
        <v>3535</v>
      </c>
      <c r="C3598" s="248">
        <v>162.31246892094742</v>
      </c>
    </row>
    <row r="3599" spans="2:3" x14ac:dyDescent="0.75">
      <c r="B3599" s="249">
        <v>3536</v>
      </c>
      <c r="C3599" s="248">
        <v>113.65107544581613</v>
      </c>
    </row>
    <row r="3600" spans="2:3" x14ac:dyDescent="0.75">
      <c r="B3600" s="249">
        <v>3537</v>
      </c>
      <c r="C3600" s="248">
        <v>86.205456250399379</v>
      </c>
    </row>
    <row r="3601" spans="2:3" x14ac:dyDescent="0.75">
      <c r="B3601" s="249">
        <v>3538</v>
      </c>
      <c r="C3601" s="248">
        <v>94.621829929808627</v>
      </c>
    </row>
    <row r="3602" spans="2:3" x14ac:dyDescent="0.75">
      <c r="B3602" s="249">
        <v>3539</v>
      </c>
      <c r="C3602" s="248">
        <v>90.316731227200322</v>
      </c>
    </row>
    <row r="3603" spans="2:3" x14ac:dyDescent="0.75">
      <c r="B3603" s="249">
        <v>3540</v>
      </c>
      <c r="C3603" s="248">
        <v>86.741502260360505</v>
      </c>
    </row>
    <row r="3604" spans="2:3" x14ac:dyDescent="0.75">
      <c r="B3604" s="249">
        <v>3541</v>
      </c>
      <c r="C3604" s="248">
        <v>125.08655367513198</v>
      </c>
    </row>
    <row r="3605" spans="2:3" x14ac:dyDescent="0.75">
      <c r="B3605" s="249">
        <v>3542</v>
      </c>
      <c r="C3605" s="248">
        <v>76.547857599007088</v>
      </c>
    </row>
    <row r="3606" spans="2:3" x14ac:dyDescent="0.75">
      <c r="B3606" s="249">
        <v>3543</v>
      </c>
      <c r="C3606" s="248">
        <v>115.04134260169462</v>
      </c>
    </row>
    <row r="3607" spans="2:3" x14ac:dyDescent="0.75">
      <c r="B3607" s="249">
        <v>3544</v>
      </c>
      <c r="C3607" s="248">
        <v>130.83134721086688</v>
      </c>
    </row>
    <row r="3608" spans="2:3" x14ac:dyDescent="0.75">
      <c r="B3608" s="249">
        <v>3545</v>
      </c>
      <c r="C3608" s="248">
        <v>153.1301336734964</v>
      </c>
    </row>
    <row r="3609" spans="2:3" x14ac:dyDescent="0.75">
      <c r="B3609" s="249">
        <v>3546</v>
      </c>
      <c r="C3609" s="248">
        <v>164.04813786982785</v>
      </c>
    </row>
    <row r="3610" spans="2:3" x14ac:dyDescent="0.75">
      <c r="B3610" s="249">
        <v>3547</v>
      </c>
      <c r="C3610" s="248">
        <v>108.77945743225065</v>
      </c>
    </row>
    <row r="3611" spans="2:3" x14ac:dyDescent="0.75">
      <c r="B3611" s="249">
        <v>3548</v>
      </c>
      <c r="C3611" s="248">
        <v>126.69798398455549</v>
      </c>
    </row>
    <row r="3612" spans="2:3" x14ac:dyDescent="0.75">
      <c r="B3612" s="249">
        <v>3549</v>
      </c>
      <c r="C3612" s="248">
        <v>137.31968744413675</v>
      </c>
    </row>
    <row r="3613" spans="2:3" x14ac:dyDescent="0.75">
      <c r="B3613" s="249">
        <v>3550</v>
      </c>
      <c r="C3613" s="248">
        <v>123.54508855296631</v>
      </c>
    </row>
    <row r="3614" spans="2:3" x14ac:dyDescent="0.75">
      <c r="B3614" s="249">
        <v>3551</v>
      </c>
      <c r="C3614" s="248">
        <v>105.02002606423339</v>
      </c>
    </row>
    <row r="3615" spans="2:3" x14ac:dyDescent="0.75">
      <c r="B3615" s="249">
        <v>3552</v>
      </c>
      <c r="C3615" s="248">
        <v>119.47913093633385</v>
      </c>
    </row>
    <row r="3616" spans="2:3" x14ac:dyDescent="0.75">
      <c r="B3616" s="249">
        <v>3553</v>
      </c>
      <c r="C3616" s="248">
        <v>132.93046518329484</v>
      </c>
    </row>
    <row r="3617" spans="2:3" x14ac:dyDescent="0.75">
      <c r="B3617" s="249">
        <v>3554</v>
      </c>
      <c r="C3617" s="248">
        <v>100.3196509510388</v>
      </c>
    </row>
    <row r="3618" spans="2:3" x14ac:dyDescent="0.75">
      <c r="B3618" s="249">
        <v>3555</v>
      </c>
      <c r="C3618" s="248">
        <v>114.44296234580014</v>
      </c>
    </row>
    <row r="3619" spans="2:3" x14ac:dyDescent="0.75">
      <c r="B3619" s="249">
        <v>3556</v>
      </c>
      <c r="C3619" s="248">
        <v>90.554170834771583</v>
      </c>
    </row>
    <row r="3620" spans="2:3" x14ac:dyDescent="0.75">
      <c r="B3620" s="249">
        <v>3557</v>
      </c>
      <c r="C3620" s="248">
        <v>135.36933585129208</v>
      </c>
    </row>
    <row r="3621" spans="2:3" x14ac:dyDescent="0.75">
      <c r="B3621" s="249">
        <v>3558</v>
      </c>
      <c r="C3621" s="248">
        <v>160.43107334064956</v>
      </c>
    </row>
    <row r="3622" spans="2:3" x14ac:dyDescent="0.75">
      <c r="B3622" s="249">
        <v>3559</v>
      </c>
      <c r="C3622" s="248">
        <v>129.89703399691146</v>
      </c>
    </row>
    <row r="3623" spans="2:3" x14ac:dyDescent="0.75">
      <c r="B3623" s="249">
        <v>3560</v>
      </c>
      <c r="C3623" s="248">
        <v>145.5563588825361</v>
      </c>
    </row>
    <row r="3624" spans="2:3" x14ac:dyDescent="0.75">
      <c r="B3624" s="249">
        <v>3561</v>
      </c>
      <c r="C3624" s="248">
        <v>117.53013968798678</v>
      </c>
    </row>
    <row r="3625" spans="2:3" x14ac:dyDescent="0.75">
      <c r="B3625" s="249">
        <v>3562</v>
      </c>
      <c r="C3625" s="248">
        <v>158.74474051949784</v>
      </c>
    </row>
    <row r="3626" spans="2:3" x14ac:dyDescent="0.75">
      <c r="B3626" s="249">
        <v>3563</v>
      </c>
      <c r="C3626" s="248">
        <v>101.21482443124134</v>
      </c>
    </row>
    <row r="3627" spans="2:3" x14ac:dyDescent="0.75">
      <c r="B3627" s="249">
        <v>3564</v>
      </c>
      <c r="C3627" s="248">
        <v>105.61416884636427</v>
      </c>
    </row>
    <row r="3628" spans="2:3" x14ac:dyDescent="0.75">
      <c r="B3628" s="249">
        <v>3565</v>
      </c>
      <c r="C3628" s="248">
        <v>99.327463283168996</v>
      </c>
    </row>
    <row r="3629" spans="2:3" x14ac:dyDescent="0.75">
      <c r="B3629" s="249">
        <v>3566</v>
      </c>
      <c r="C3629" s="248">
        <v>160.07130685677186</v>
      </c>
    </row>
    <row r="3630" spans="2:3" x14ac:dyDescent="0.75">
      <c r="B3630" s="249">
        <v>3567</v>
      </c>
      <c r="C3630" s="248">
        <v>99.528589231766972</v>
      </c>
    </row>
    <row r="3631" spans="2:3" x14ac:dyDescent="0.75">
      <c r="B3631" s="249">
        <v>3568</v>
      </c>
      <c r="C3631" s="248">
        <v>178.36629623726748</v>
      </c>
    </row>
    <row r="3632" spans="2:3" x14ac:dyDescent="0.75">
      <c r="B3632" s="249">
        <v>3569</v>
      </c>
      <c r="C3632" s="248">
        <v>100.69624643015122</v>
      </c>
    </row>
    <row r="3633" spans="2:3" x14ac:dyDescent="0.75">
      <c r="B3633" s="249">
        <v>3570</v>
      </c>
      <c r="C3633" s="248">
        <v>134.43181588396607</v>
      </c>
    </row>
    <row r="3634" spans="2:3" x14ac:dyDescent="0.75">
      <c r="B3634" s="249">
        <v>3571</v>
      </c>
      <c r="C3634" s="248">
        <v>129.14260537978225</v>
      </c>
    </row>
    <row r="3635" spans="2:3" x14ac:dyDescent="0.75">
      <c r="B3635" s="249">
        <v>3572</v>
      </c>
      <c r="C3635" s="248">
        <v>99.307955331081814</v>
      </c>
    </row>
    <row r="3636" spans="2:3" x14ac:dyDescent="0.75">
      <c r="B3636" s="249">
        <v>3573</v>
      </c>
      <c r="C3636" s="248">
        <v>134.86911013287641</v>
      </c>
    </row>
    <row r="3637" spans="2:3" x14ac:dyDescent="0.75">
      <c r="B3637" s="249">
        <v>3574</v>
      </c>
      <c r="C3637" s="248">
        <v>144.57964266768019</v>
      </c>
    </row>
    <row r="3638" spans="2:3" x14ac:dyDescent="0.75">
      <c r="B3638" s="249">
        <v>3575</v>
      </c>
      <c r="C3638" s="248">
        <v>111.38200281911564</v>
      </c>
    </row>
    <row r="3639" spans="2:3" x14ac:dyDescent="0.75">
      <c r="B3639" s="249">
        <v>3576</v>
      </c>
      <c r="C3639" s="248">
        <v>113.70538859528847</v>
      </c>
    </row>
    <row r="3640" spans="2:3" x14ac:dyDescent="0.75">
      <c r="B3640" s="249">
        <v>3577</v>
      </c>
      <c r="C3640" s="248">
        <v>138.63001332790799</v>
      </c>
    </row>
    <row r="3641" spans="2:3" x14ac:dyDescent="0.75">
      <c r="B3641" s="249">
        <v>3578</v>
      </c>
      <c r="C3641" s="248">
        <v>93.300072134928314</v>
      </c>
    </row>
    <row r="3642" spans="2:3" x14ac:dyDescent="0.75">
      <c r="B3642" s="249">
        <v>3579</v>
      </c>
      <c r="C3642" s="248">
        <v>142.05810020173624</v>
      </c>
    </row>
    <row r="3643" spans="2:3" x14ac:dyDescent="0.75">
      <c r="B3643" s="249">
        <v>3580</v>
      </c>
      <c r="C3643" s="248">
        <v>87.956851172451763</v>
      </c>
    </row>
    <row r="3644" spans="2:3" x14ac:dyDescent="0.75">
      <c r="B3644" s="249">
        <v>3581</v>
      </c>
      <c r="C3644" s="248">
        <v>111.24619241132223</v>
      </c>
    </row>
    <row r="3645" spans="2:3" x14ac:dyDescent="0.75">
      <c r="B3645" s="249">
        <v>3582</v>
      </c>
      <c r="C3645" s="248">
        <v>108.82965240134354</v>
      </c>
    </row>
    <row r="3646" spans="2:3" x14ac:dyDescent="0.75">
      <c r="B3646" s="249">
        <v>3583</v>
      </c>
      <c r="C3646" s="248">
        <v>157.07369218500742</v>
      </c>
    </row>
    <row r="3647" spans="2:3" x14ac:dyDescent="0.75">
      <c r="B3647" s="249">
        <v>3584</v>
      </c>
      <c r="C3647" s="248">
        <v>113.30882579397178</v>
      </c>
    </row>
    <row r="3648" spans="2:3" x14ac:dyDescent="0.75">
      <c r="B3648" s="249">
        <v>3585</v>
      </c>
      <c r="C3648" s="248">
        <v>58.413253222148946</v>
      </c>
    </row>
    <row r="3649" spans="2:3" x14ac:dyDescent="0.75">
      <c r="B3649" s="249">
        <v>3586</v>
      </c>
      <c r="C3649" s="248">
        <v>143.51147970639846</v>
      </c>
    </row>
    <row r="3650" spans="2:3" x14ac:dyDescent="0.75">
      <c r="B3650" s="249">
        <v>3587</v>
      </c>
      <c r="C3650" s="248">
        <v>142.79601778544628</v>
      </c>
    </row>
    <row r="3651" spans="2:3" x14ac:dyDescent="0.75">
      <c r="B3651" s="249">
        <v>3588</v>
      </c>
      <c r="C3651" s="248">
        <v>138.64673659668901</v>
      </c>
    </row>
    <row r="3652" spans="2:3" x14ac:dyDescent="0.75">
      <c r="B3652" s="249">
        <v>3589</v>
      </c>
      <c r="C3652" s="248">
        <v>105.13638783365887</v>
      </c>
    </row>
    <row r="3653" spans="2:3" x14ac:dyDescent="0.75">
      <c r="B3653" s="249">
        <v>3590</v>
      </c>
      <c r="C3653" s="248">
        <v>135.50821666677624</v>
      </c>
    </row>
    <row r="3654" spans="2:3" x14ac:dyDescent="0.75">
      <c r="B3654" s="249">
        <v>3591</v>
      </c>
      <c r="C3654" s="248">
        <v>137.39055406279564</v>
      </c>
    </row>
    <row r="3655" spans="2:3" x14ac:dyDescent="0.75">
      <c r="B3655" s="249">
        <v>3592</v>
      </c>
      <c r="C3655" s="248">
        <v>86.907125962712456</v>
      </c>
    </row>
    <row r="3656" spans="2:3" x14ac:dyDescent="0.75">
      <c r="B3656" s="249">
        <v>3593</v>
      </c>
      <c r="C3656" s="248">
        <v>121.37407281383867</v>
      </c>
    </row>
    <row r="3657" spans="2:3" x14ac:dyDescent="0.75">
      <c r="B3657" s="249">
        <v>3594</v>
      </c>
      <c r="C3657" s="248">
        <v>148.63253898520642</v>
      </c>
    </row>
    <row r="3658" spans="2:3" x14ac:dyDescent="0.75">
      <c r="B3658" s="249">
        <v>3595</v>
      </c>
      <c r="C3658" s="248">
        <v>98.670860725009064</v>
      </c>
    </row>
    <row r="3659" spans="2:3" x14ac:dyDescent="0.75">
      <c r="B3659" s="249">
        <v>3596</v>
      </c>
      <c r="C3659" s="248">
        <v>147.03654964278422</v>
      </c>
    </row>
    <row r="3660" spans="2:3" x14ac:dyDescent="0.75">
      <c r="B3660" s="249">
        <v>3597</v>
      </c>
      <c r="C3660" s="248">
        <v>131.99622445516124</v>
      </c>
    </row>
    <row r="3661" spans="2:3" x14ac:dyDescent="0.75">
      <c r="B3661" s="249">
        <v>3598</v>
      </c>
      <c r="C3661" s="248">
        <v>162.33904844621247</v>
      </c>
    </row>
    <row r="3662" spans="2:3" x14ac:dyDescent="0.75">
      <c r="B3662" s="249">
        <v>3599</v>
      </c>
      <c r="C3662" s="248">
        <v>141.60781061733164</v>
      </c>
    </row>
    <row r="3663" spans="2:3" x14ac:dyDescent="0.75">
      <c r="B3663" s="249">
        <v>3600</v>
      </c>
      <c r="C3663" s="248">
        <v>124.00847926013068</v>
      </c>
    </row>
    <row r="3664" spans="2:3" x14ac:dyDescent="0.75">
      <c r="B3664" s="249">
        <v>3601</v>
      </c>
      <c r="C3664" s="248">
        <v>125.45957509630396</v>
      </c>
    </row>
    <row r="3665" spans="2:3" x14ac:dyDescent="0.75">
      <c r="B3665" s="249">
        <v>3602</v>
      </c>
      <c r="C3665" s="248">
        <v>132.38459731424206</v>
      </c>
    </row>
    <row r="3666" spans="2:3" x14ac:dyDescent="0.75">
      <c r="B3666" s="249">
        <v>3603</v>
      </c>
      <c r="C3666" s="248">
        <v>124.14830083882786</v>
      </c>
    </row>
    <row r="3667" spans="2:3" x14ac:dyDescent="0.75">
      <c r="B3667" s="249">
        <v>3604</v>
      </c>
      <c r="C3667" s="248">
        <v>124.54389451007236</v>
      </c>
    </row>
    <row r="3668" spans="2:3" x14ac:dyDescent="0.75">
      <c r="B3668" s="249">
        <v>3605</v>
      </c>
      <c r="C3668" s="248">
        <v>88.637018992379495</v>
      </c>
    </row>
    <row r="3669" spans="2:3" x14ac:dyDescent="0.75">
      <c r="B3669" s="249">
        <v>3606</v>
      </c>
      <c r="C3669" s="248">
        <v>170.57612357111907</v>
      </c>
    </row>
    <row r="3670" spans="2:3" x14ac:dyDescent="0.75">
      <c r="B3670" s="249">
        <v>3607</v>
      </c>
      <c r="C3670" s="248">
        <v>111.8568322408676</v>
      </c>
    </row>
    <row r="3671" spans="2:3" x14ac:dyDescent="0.75">
      <c r="B3671" s="249">
        <v>3608</v>
      </c>
      <c r="C3671" s="248">
        <v>101.84201647884655</v>
      </c>
    </row>
    <row r="3672" spans="2:3" x14ac:dyDescent="0.75">
      <c r="B3672" s="249">
        <v>3609</v>
      </c>
      <c r="C3672" s="248">
        <v>134.65948339360983</v>
      </c>
    </row>
    <row r="3673" spans="2:3" x14ac:dyDescent="0.75">
      <c r="B3673" s="249">
        <v>3610</v>
      </c>
      <c r="C3673" s="248">
        <v>116.28058973366446</v>
      </c>
    </row>
    <row r="3674" spans="2:3" x14ac:dyDescent="0.75">
      <c r="B3674" s="249">
        <v>3611</v>
      </c>
      <c r="C3674" s="248">
        <v>165.70394823983219</v>
      </c>
    </row>
    <row r="3675" spans="2:3" x14ac:dyDescent="0.75">
      <c r="B3675" s="249">
        <v>3612</v>
      </c>
      <c r="C3675" s="248">
        <v>90.127611811108039</v>
      </c>
    </row>
    <row r="3676" spans="2:3" x14ac:dyDescent="0.75">
      <c r="B3676" s="249">
        <v>3613</v>
      </c>
      <c r="C3676" s="248">
        <v>147.11450092222148</v>
      </c>
    </row>
    <row r="3677" spans="2:3" x14ac:dyDescent="0.75">
      <c r="B3677" s="249">
        <v>3614</v>
      </c>
      <c r="C3677" s="248">
        <v>75.229901480709799</v>
      </c>
    </row>
    <row r="3678" spans="2:3" x14ac:dyDescent="0.75">
      <c r="B3678" s="249">
        <v>3615</v>
      </c>
      <c r="C3678" s="248">
        <v>88.513704043151506</v>
      </c>
    </row>
    <row r="3679" spans="2:3" x14ac:dyDescent="0.75">
      <c r="B3679" s="249">
        <v>3616</v>
      </c>
      <c r="C3679" s="248">
        <v>131.94440133367075</v>
      </c>
    </row>
    <row r="3680" spans="2:3" x14ac:dyDescent="0.75">
      <c r="B3680" s="249">
        <v>3617</v>
      </c>
      <c r="C3680" s="248">
        <v>103.51629864655396</v>
      </c>
    </row>
    <row r="3681" spans="2:3" x14ac:dyDescent="0.75">
      <c r="B3681" s="249">
        <v>3618</v>
      </c>
      <c r="C3681" s="248">
        <v>142.97326583766824</v>
      </c>
    </row>
    <row r="3682" spans="2:3" x14ac:dyDescent="0.75">
      <c r="B3682" s="249">
        <v>3619</v>
      </c>
      <c r="C3682" s="248">
        <v>114.02590379775084</v>
      </c>
    </row>
    <row r="3683" spans="2:3" x14ac:dyDescent="0.75">
      <c r="B3683" s="249">
        <v>3620</v>
      </c>
      <c r="C3683" s="248">
        <v>143.91721105752413</v>
      </c>
    </row>
    <row r="3684" spans="2:3" x14ac:dyDescent="0.75">
      <c r="B3684" s="249">
        <v>3621</v>
      </c>
      <c r="C3684" s="248">
        <v>160.16811899172922</v>
      </c>
    </row>
    <row r="3685" spans="2:3" x14ac:dyDescent="0.75">
      <c r="B3685" s="249">
        <v>3622</v>
      </c>
      <c r="C3685" s="248">
        <v>152.52390169814998</v>
      </c>
    </row>
    <row r="3686" spans="2:3" x14ac:dyDescent="0.75">
      <c r="B3686" s="249">
        <v>3623</v>
      </c>
      <c r="C3686" s="248">
        <v>144.93472748136193</v>
      </c>
    </row>
    <row r="3687" spans="2:3" x14ac:dyDescent="0.75">
      <c r="B3687" s="249">
        <v>3624</v>
      </c>
      <c r="C3687" s="248">
        <v>103.73336971684201</v>
      </c>
    </row>
    <row r="3688" spans="2:3" x14ac:dyDescent="0.75">
      <c r="B3688" s="249">
        <v>3625</v>
      </c>
      <c r="C3688" s="248">
        <v>132.90232765114087</v>
      </c>
    </row>
    <row r="3689" spans="2:3" x14ac:dyDescent="0.75">
      <c r="B3689" s="249">
        <v>3626</v>
      </c>
      <c r="C3689" s="248">
        <v>111.58352993303764</v>
      </c>
    </row>
    <row r="3690" spans="2:3" x14ac:dyDescent="0.75">
      <c r="B3690" s="249">
        <v>3627</v>
      </c>
      <c r="C3690" s="248">
        <v>130.10247489534547</v>
      </c>
    </row>
    <row r="3691" spans="2:3" x14ac:dyDescent="0.75">
      <c r="B3691" s="249">
        <v>3628</v>
      </c>
      <c r="C3691" s="248">
        <v>125.70617290766504</v>
      </c>
    </row>
    <row r="3692" spans="2:3" x14ac:dyDescent="0.75">
      <c r="B3692" s="249">
        <v>3629</v>
      </c>
      <c r="C3692" s="248">
        <v>147.81365831450373</v>
      </c>
    </row>
    <row r="3693" spans="2:3" x14ac:dyDescent="0.75">
      <c r="B3693" s="249">
        <v>3630</v>
      </c>
      <c r="C3693" s="248">
        <v>125.194904655908</v>
      </c>
    </row>
    <row r="3694" spans="2:3" x14ac:dyDescent="0.75">
      <c r="B3694" s="249">
        <v>3631</v>
      </c>
      <c r="C3694" s="248">
        <v>101.85277881519956</v>
      </c>
    </row>
    <row r="3695" spans="2:3" x14ac:dyDescent="0.75">
      <c r="B3695" s="249">
        <v>3632</v>
      </c>
      <c r="C3695" s="248">
        <v>91.165898361591729</v>
      </c>
    </row>
    <row r="3696" spans="2:3" x14ac:dyDescent="0.75">
      <c r="B3696" s="249">
        <v>3633</v>
      </c>
      <c r="C3696" s="248">
        <v>138.3592955934663</v>
      </c>
    </row>
    <row r="3697" spans="2:3" x14ac:dyDescent="0.75">
      <c r="B3697" s="249">
        <v>3634</v>
      </c>
      <c r="C3697" s="248">
        <v>168.34184070294594</v>
      </c>
    </row>
    <row r="3698" spans="2:3" x14ac:dyDescent="0.75">
      <c r="B3698" s="249">
        <v>3635</v>
      </c>
      <c r="C3698" s="248">
        <v>117.96054096558524</v>
      </c>
    </row>
    <row r="3699" spans="2:3" x14ac:dyDescent="0.75">
      <c r="B3699" s="249">
        <v>3636</v>
      </c>
      <c r="C3699" s="248">
        <v>118.94781275012605</v>
      </c>
    </row>
    <row r="3700" spans="2:3" x14ac:dyDescent="0.75">
      <c r="B3700" s="249">
        <v>3637</v>
      </c>
      <c r="C3700" s="248">
        <v>107.19010397573582</v>
      </c>
    </row>
    <row r="3701" spans="2:3" x14ac:dyDescent="0.75">
      <c r="B3701" s="249">
        <v>3638</v>
      </c>
      <c r="C3701" s="248">
        <v>128.17765364940743</v>
      </c>
    </row>
    <row r="3702" spans="2:3" x14ac:dyDescent="0.75">
      <c r="B3702" s="249">
        <v>3639</v>
      </c>
      <c r="C3702" s="248">
        <v>160.00101209912685</v>
      </c>
    </row>
    <row r="3703" spans="2:3" x14ac:dyDescent="0.75">
      <c r="B3703" s="249">
        <v>3640</v>
      </c>
      <c r="C3703" s="248">
        <v>133.23574833385143</v>
      </c>
    </row>
    <row r="3704" spans="2:3" x14ac:dyDescent="0.75">
      <c r="B3704" s="249">
        <v>3641</v>
      </c>
      <c r="C3704" s="248">
        <v>103.02383932969232</v>
      </c>
    </row>
    <row r="3705" spans="2:3" x14ac:dyDescent="0.75">
      <c r="B3705" s="249">
        <v>3642</v>
      </c>
      <c r="C3705" s="248">
        <v>113.43965198528745</v>
      </c>
    </row>
    <row r="3706" spans="2:3" x14ac:dyDescent="0.75">
      <c r="B3706" s="249">
        <v>3643</v>
      </c>
      <c r="C3706" s="248">
        <v>121.45139993016426</v>
      </c>
    </row>
    <row r="3707" spans="2:3" x14ac:dyDescent="0.75">
      <c r="B3707" s="249">
        <v>3644</v>
      </c>
      <c r="C3707" s="248">
        <v>106.62638212440748</v>
      </c>
    </row>
    <row r="3708" spans="2:3" x14ac:dyDescent="0.75">
      <c r="B3708" s="249">
        <v>3645</v>
      </c>
      <c r="C3708" s="248">
        <v>100.99288505475607</v>
      </c>
    </row>
    <row r="3709" spans="2:3" x14ac:dyDescent="0.75">
      <c r="B3709" s="249">
        <v>3646</v>
      </c>
      <c r="C3709" s="248">
        <v>135.4160866431755</v>
      </c>
    </row>
    <row r="3710" spans="2:3" x14ac:dyDescent="0.75">
      <c r="B3710" s="249">
        <v>3647</v>
      </c>
      <c r="C3710" s="248">
        <v>119.74981775371356</v>
      </c>
    </row>
    <row r="3711" spans="2:3" x14ac:dyDescent="0.75">
      <c r="B3711" s="249">
        <v>3648</v>
      </c>
      <c r="C3711" s="248">
        <v>139.13632094545738</v>
      </c>
    </row>
    <row r="3712" spans="2:3" x14ac:dyDescent="0.75">
      <c r="B3712" s="249">
        <v>3649</v>
      </c>
      <c r="C3712" s="248">
        <v>117.37022815455261</v>
      </c>
    </row>
    <row r="3713" spans="2:3" x14ac:dyDescent="0.75">
      <c r="B3713" s="249">
        <v>3650</v>
      </c>
      <c r="C3713" s="248">
        <v>73.155284334959745</v>
      </c>
    </row>
    <row r="3714" spans="2:3" x14ac:dyDescent="0.75">
      <c r="B3714" s="249">
        <v>3651</v>
      </c>
      <c r="C3714" s="248">
        <v>107.9357052796318</v>
      </c>
    </row>
    <row r="3715" spans="2:3" x14ac:dyDescent="0.75">
      <c r="B3715" s="249">
        <v>3652</v>
      </c>
      <c r="C3715" s="248">
        <v>105.05006887395879</v>
      </c>
    </row>
    <row r="3716" spans="2:3" x14ac:dyDescent="0.75">
      <c r="B3716" s="249">
        <v>3653</v>
      </c>
      <c r="C3716" s="248">
        <v>122.88842930814879</v>
      </c>
    </row>
    <row r="3717" spans="2:3" x14ac:dyDescent="0.75">
      <c r="B3717" s="249">
        <v>3654</v>
      </c>
      <c r="C3717" s="248">
        <v>172.89916683662989</v>
      </c>
    </row>
    <row r="3718" spans="2:3" x14ac:dyDescent="0.75">
      <c r="B3718" s="249">
        <v>3655</v>
      </c>
      <c r="C3718" s="248">
        <v>143.6855964327647</v>
      </c>
    </row>
    <row r="3719" spans="2:3" x14ac:dyDescent="0.75">
      <c r="B3719" s="249">
        <v>3656</v>
      </c>
      <c r="C3719" s="248">
        <v>115.61516109159439</v>
      </c>
    </row>
    <row r="3720" spans="2:3" x14ac:dyDescent="0.75">
      <c r="B3720" s="249">
        <v>3657</v>
      </c>
      <c r="C3720" s="248">
        <v>149.30553953639651</v>
      </c>
    </row>
    <row r="3721" spans="2:3" x14ac:dyDescent="0.75">
      <c r="B3721" s="249">
        <v>3658</v>
      </c>
      <c r="C3721" s="248">
        <v>158.00069091786278</v>
      </c>
    </row>
    <row r="3722" spans="2:3" x14ac:dyDescent="0.75">
      <c r="B3722" s="249">
        <v>3659</v>
      </c>
      <c r="C3722" s="248">
        <v>125.86947430247783</v>
      </c>
    </row>
    <row r="3723" spans="2:3" x14ac:dyDescent="0.75">
      <c r="B3723" s="249">
        <v>3660</v>
      </c>
      <c r="C3723" s="248">
        <v>137.33706298601436</v>
      </c>
    </row>
    <row r="3724" spans="2:3" x14ac:dyDescent="0.75">
      <c r="B3724" s="249">
        <v>3661</v>
      </c>
      <c r="C3724" s="248">
        <v>125.30091873311318</v>
      </c>
    </row>
    <row r="3725" spans="2:3" x14ac:dyDescent="0.75">
      <c r="B3725" s="249">
        <v>3662</v>
      </c>
      <c r="C3725" s="248">
        <v>147.9937072738671</v>
      </c>
    </row>
    <row r="3726" spans="2:3" x14ac:dyDescent="0.75">
      <c r="B3726" s="249">
        <v>3663</v>
      </c>
      <c r="C3726" s="248">
        <v>108.0556607933265</v>
      </c>
    </row>
    <row r="3727" spans="2:3" x14ac:dyDescent="0.75">
      <c r="B3727" s="249">
        <v>3664</v>
      </c>
      <c r="C3727" s="248">
        <v>90.685492903537124</v>
      </c>
    </row>
    <row r="3728" spans="2:3" x14ac:dyDescent="0.75">
      <c r="B3728" s="249">
        <v>3665</v>
      </c>
      <c r="C3728" s="248">
        <v>130.90548170968171</v>
      </c>
    </row>
    <row r="3729" spans="2:3" x14ac:dyDescent="0.75">
      <c r="B3729" s="249">
        <v>3666</v>
      </c>
      <c r="C3729" s="248">
        <v>106.03191786342096</v>
      </c>
    </row>
    <row r="3730" spans="2:3" x14ac:dyDescent="0.75">
      <c r="B3730" s="249">
        <v>3667</v>
      </c>
      <c r="C3730" s="248">
        <v>114.45491851371703</v>
      </c>
    </row>
    <row r="3731" spans="2:3" x14ac:dyDescent="0.75">
      <c r="B3731" s="249">
        <v>3668</v>
      </c>
      <c r="C3731" s="248">
        <v>100.51968262734401</v>
      </c>
    </row>
    <row r="3732" spans="2:3" x14ac:dyDescent="0.75">
      <c r="B3732" s="249">
        <v>3669</v>
      </c>
      <c r="C3732" s="248">
        <v>126.21518725868256</v>
      </c>
    </row>
    <row r="3733" spans="2:3" x14ac:dyDescent="0.75">
      <c r="B3733" s="249">
        <v>3670</v>
      </c>
      <c r="C3733" s="248">
        <v>122.37142598642473</v>
      </c>
    </row>
    <row r="3734" spans="2:3" x14ac:dyDescent="0.75">
      <c r="B3734" s="249">
        <v>3671</v>
      </c>
      <c r="C3734" s="248">
        <v>124.61729213391102</v>
      </c>
    </row>
    <row r="3735" spans="2:3" x14ac:dyDescent="0.75">
      <c r="B3735" s="249">
        <v>3672</v>
      </c>
      <c r="C3735" s="248">
        <v>74.589835026832034</v>
      </c>
    </row>
    <row r="3736" spans="2:3" x14ac:dyDescent="0.75">
      <c r="B3736" s="249">
        <v>3673</v>
      </c>
      <c r="C3736" s="248">
        <v>105.87579754865247</v>
      </c>
    </row>
    <row r="3737" spans="2:3" x14ac:dyDescent="0.75">
      <c r="B3737" s="249">
        <v>3674</v>
      </c>
      <c r="C3737" s="248">
        <v>155.73368407724911</v>
      </c>
    </row>
    <row r="3738" spans="2:3" x14ac:dyDescent="0.75">
      <c r="B3738" s="249">
        <v>3675</v>
      </c>
      <c r="C3738" s="248">
        <v>164.48598329671762</v>
      </c>
    </row>
    <row r="3739" spans="2:3" x14ac:dyDescent="0.75">
      <c r="B3739" s="249">
        <v>3676</v>
      </c>
      <c r="C3739" s="248">
        <v>118.24605855011936</v>
      </c>
    </row>
    <row r="3740" spans="2:3" x14ac:dyDescent="0.75">
      <c r="B3740" s="249">
        <v>3677</v>
      </c>
      <c r="C3740" s="248">
        <v>120.53322840268369</v>
      </c>
    </row>
    <row r="3741" spans="2:3" x14ac:dyDescent="0.75">
      <c r="B3741" s="249">
        <v>3678</v>
      </c>
      <c r="C3741" s="248">
        <v>107.58579105276206</v>
      </c>
    </row>
    <row r="3742" spans="2:3" x14ac:dyDescent="0.75">
      <c r="B3742" s="249">
        <v>3679</v>
      </c>
      <c r="C3742" s="248">
        <v>109.87927784348354</v>
      </c>
    </row>
    <row r="3743" spans="2:3" x14ac:dyDescent="0.75">
      <c r="B3743" s="249">
        <v>3680</v>
      </c>
      <c r="C3743" s="248">
        <v>133.54378235164543</v>
      </c>
    </row>
    <row r="3744" spans="2:3" x14ac:dyDescent="0.75">
      <c r="B3744" s="249">
        <v>3681</v>
      </c>
      <c r="C3744" s="248">
        <v>155.00538437113988</v>
      </c>
    </row>
    <row r="3745" spans="2:3" x14ac:dyDescent="0.75">
      <c r="B3745" s="249">
        <v>3682</v>
      </c>
      <c r="C3745" s="248">
        <v>145.93951499193599</v>
      </c>
    </row>
    <row r="3746" spans="2:3" x14ac:dyDescent="0.75">
      <c r="B3746" s="249">
        <v>3683</v>
      </c>
      <c r="C3746" s="248">
        <v>117.54864601361523</v>
      </c>
    </row>
    <row r="3747" spans="2:3" x14ac:dyDescent="0.75">
      <c r="B3747" s="249">
        <v>3684</v>
      </c>
      <c r="C3747" s="248">
        <v>131.03298557555169</v>
      </c>
    </row>
    <row r="3748" spans="2:3" x14ac:dyDescent="0.75">
      <c r="B3748" s="249">
        <v>3685</v>
      </c>
      <c r="C3748" s="248">
        <v>123.33109308119248</v>
      </c>
    </row>
    <row r="3749" spans="2:3" x14ac:dyDescent="0.75">
      <c r="B3749" s="249">
        <v>3686</v>
      </c>
      <c r="C3749" s="248">
        <v>147.91123448428382</v>
      </c>
    </row>
    <row r="3750" spans="2:3" x14ac:dyDescent="0.75">
      <c r="B3750" s="249">
        <v>3687</v>
      </c>
      <c r="C3750" s="248">
        <v>121.90441759553804</v>
      </c>
    </row>
    <row r="3751" spans="2:3" x14ac:dyDescent="0.75">
      <c r="B3751" s="249">
        <v>3688</v>
      </c>
      <c r="C3751" s="248">
        <v>119.16784324402582</v>
      </c>
    </row>
    <row r="3752" spans="2:3" x14ac:dyDescent="0.75">
      <c r="B3752" s="249">
        <v>3689</v>
      </c>
      <c r="C3752" s="248">
        <v>103.3875397117058</v>
      </c>
    </row>
    <row r="3753" spans="2:3" x14ac:dyDescent="0.75">
      <c r="B3753" s="249">
        <v>3690</v>
      </c>
      <c r="C3753" s="248">
        <v>133.55586231031134</v>
      </c>
    </row>
    <row r="3754" spans="2:3" x14ac:dyDescent="0.75">
      <c r="B3754" s="249">
        <v>3691</v>
      </c>
      <c r="C3754" s="248">
        <v>110.63430252707681</v>
      </c>
    </row>
    <row r="3755" spans="2:3" x14ac:dyDescent="0.75">
      <c r="B3755" s="249">
        <v>3692</v>
      </c>
      <c r="C3755" s="248">
        <v>117.48371298217307</v>
      </c>
    </row>
    <row r="3756" spans="2:3" x14ac:dyDescent="0.75">
      <c r="B3756" s="249">
        <v>3693</v>
      </c>
      <c r="C3756" s="248">
        <v>145.79442558445277</v>
      </c>
    </row>
    <row r="3757" spans="2:3" x14ac:dyDescent="0.75">
      <c r="B3757" s="249">
        <v>3694</v>
      </c>
      <c r="C3757" s="248">
        <v>116.76509302595011</v>
      </c>
    </row>
    <row r="3758" spans="2:3" x14ac:dyDescent="0.75">
      <c r="B3758" s="249">
        <v>3695</v>
      </c>
      <c r="C3758" s="248">
        <v>206.7737991750235</v>
      </c>
    </row>
    <row r="3759" spans="2:3" x14ac:dyDescent="0.75">
      <c r="B3759" s="249">
        <v>3696</v>
      </c>
      <c r="C3759" s="248">
        <v>125.34374250621089</v>
      </c>
    </row>
    <row r="3760" spans="2:3" x14ac:dyDescent="0.75">
      <c r="B3760" s="249">
        <v>3697</v>
      </c>
      <c r="C3760" s="248">
        <v>108.30765793614896</v>
      </c>
    </row>
    <row r="3761" spans="2:3" x14ac:dyDescent="0.75">
      <c r="B3761" s="249">
        <v>3698</v>
      </c>
      <c r="C3761" s="248">
        <v>90.650168871614767</v>
      </c>
    </row>
    <row r="3762" spans="2:3" x14ac:dyDescent="0.75">
      <c r="B3762" s="249">
        <v>3699</v>
      </c>
      <c r="C3762" s="248">
        <v>104.87156978560192</v>
      </c>
    </row>
    <row r="3763" spans="2:3" x14ac:dyDescent="0.75">
      <c r="B3763" s="249">
        <v>3700</v>
      </c>
      <c r="C3763" s="248">
        <v>126.62328416326676</v>
      </c>
    </row>
    <row r="3764" spans="2:3" x14ac:dyDescent="0.75">
      <c r="B3764" s="249">
        <v>3701</v>
      </c>
      <c r="C3764" s="248">
        <v>48.257682120804091</v>
      </c>
    </row>
    <row r="3765" spans="2:3" x14ac:dyDescent="0.75">
      <c r="B3765" s="249">
        <v>3702</v>
      </c>
      <c r="C3765" s="248">
        <v>147.37810920081881</v>
      </c>
    </row>
    <row r="3766" spans="2:3" x14ac:dyDescent="0.75">
      <c r="B3766" s="249">
        <v>3703</v>
      </c>
      <c r="C3766" s="248">
        <v>85.490569255862709</v>
      </c>
    </row>
    <row r="3767" spans="2:3" x14ac:dyDescent="0.75">
      <c r="B3767" s="249">
        <v>3704</v>
      </c>
      <c r="C3767" s="248">
        <v>160.48683476075993</v>
      </c>
    </row>
    <row r="3768" spans="2:3" x14ac:dyDescent="0.75">
      <c r="B3768" s="249">
        <v>3705</v>
      </c>
      <c r="C3768" s="248">
        <v>128.26655472719435</v>
      </c>
    </row>
    <row r="3769" spans="2:3" x14ac:dyDescent="0.75">
      <c r="B3769" s="249">
        <v>3706</v>
      </c>
      <c r="C3769" s="248">
        <v>94.757398468110225</v>
      </c>
    </row>
    <row r="3770" spans="2:3" x14ac:dyDescent="0.75">
      <c r="B3770" s="249">
        <v>3707</v>
      </c>
      <c r="C3770" s="248">
        <v>121.18450185675692</v>
      </c>
    </row>
    <row r="3771" spans="2:3" x14ac:dyDescent="0.75">
      <c r="B3771" s="249">
        <v>3708</v>
      </c>
      <c r="C3771" s="248">
        <v>84.260025760579509</v>
      </c>
    </row>
    <row r="3772" spans="2:3" x14ac:dyDescent="0.75">
      <c r="B3772" s="249">
        <v>3709</v>
      </c>
      <c r="C3772" s="248">
        <v>89.080401737065671</v>
      </c>
    </row>
    <row r="3773" spans="2:3" x14ac:dyDescent="0.75">
      <c r="B3773" s="249">
        <v>3710</v>
      </c>
      <c r="C3773" s="248">
        <v>117.97874949368392</v>
      </c>
    </row>
    <row r="3774" spans="2:3" x14ac:dyDescent="0.75">
      <c r="B3774" s="249">
        <v>3711</v>
      </c>
      <c r="C3774" s="248">
        <v>126.95884546232369</v>
      </c>
    </row>
    <row r="3775" spans="2:3" x14ac:dyDescent="0.75">
      <c r="B3775" s="249">
        <v>3712</v>
      </c>
      <c r="C3775" s="248">
        <v>94.935678488998676</v>
      </c>
    </row>
    <row r="3776" spans="2:3" x14ac:dyDescent="0.75">
      <c r="B3776" s="249">
        <v>3713</v>
      </c>
      <c r="C3776" s="248">
        <v>110.83512701830978</v>
      </c>
    </row>
    <row r="3777" spans="2:3" x14ac:dyDescent="0.75">
      <c r="B3777" s="249">
        <v>3714</v>
      </c>
      <c r="C3777" s="248">
        <v>160.51603387205276</v>
      </c>
    </row>
    <row r="3778" spans="2:3" x14ac:dyDescent="0.75">
      <c r="B3778" s="249">
        <v>3715</v>
      </c>
      <c r="C3778" s="248">
        <v>89.306654740264221</v>
      </c>
    </row>
    <row r="3779" spans="2:3" x14ac:dyDescent="0.75">
      <c r="B3779" s="249">
        <v>3716</v>
      </c>
      <c r="C3779" s="248">
        <v>111.52308571400285</v>
      </c>
    </row>
    <row r="3780" spans="2:3" x14ac:dyDescent="0.75">
      <c r="B3780" s="249">
        <v>3717</v>
      </c>
      <c r="C3780" s="248">
        <v>113.34181819490247</v>
      </c>
    </row>
    <row r="3781" spans="2:3" x14ac:dyDescent="0.75">
      <c r="B3781" s="249">
        <v>3718</v>
      </c>
      <c r="C3781" s="248">
        <v>121.57948181488547</v>
      </c>
    </row>
    <row r="3782" spans="2:3" x14ac:dyDescent="0.75">
      <c r="B3782" s="249">
        <v>3719</v>
      </c>
      <c r="C3782" s="248">
        <v>70.194609595955924</v>
      </c>
    </row>
    <row r="3783" spans="2:3" x14ac:dyDescent="0.75">
      <c r="B3783" s="249">
        <v>3720</v>
      </c>
      <c r="C3783" s="248">
        <v>94.218821892472704</v>
      </c>
    </row>
    <row r="3784" spans="2:3" x14ac:dyDescent="0.75">
      <c r="B3784" s="249">
        <v>3721</v>
      </c>
      <c r="C3784" s="248">
        <v>137.92369829295751</v>
      </c>
    </row>
    <row r="3785" spans="2:3" x14ac:dyDescent="0.75">
      <c r="B3785" s="249">
        <v>3722</v>
      </c>
      <c r="C3785" s="248">
        <v>147.1979043052219</v>
      </c>
    </row>
    <row r="3786" spans="2:3" x14ac:dyDescent="0.75">
      <c r="B3786" s="249">
        <v>3723</v>
      </c>
      <c r="C3786" s="248">
        <v>123.80735654304169</v>
      </c>
    </row>
    <row r="3787" spans="2:3" x14ac:dyDescent="0.75">
      <c r="B3787" s="249">
        <v>3724</v>
      </c>
      <c r="C3787" s="248">
        <v>138.67966261082731</v>
      </c>
    </row>
    <row r="3788" spans="2:3" x14ac:dyDescent="0.75">
      <c r="B3788" s="249">
        <v>3725</v>
      </c>
      <c r="C3788" s="248">
        <v>131.15700232222289</v>
      </c>
    </row>
    <row r="3789" spans="2:3" x14ac:dyDescent="0.75">
      <c r="B3789" s="249">
        <v>3726</v>
      </c>
      <c r="C3789" s="248">
        <v>125.00990084756299</v>
      </c>
    </row>
    <row r="3790" spans="2:3" x14ac:dyDescent="0.75">
      <c r="B3790" s="249">
        <v>3727</v>
      </c>
      <c r="C3790" s="248">
        <v>127.40088874990923</v>
      </c>
    </row>
    <row r="3791" spans="2:3" x14ac:dyDescent="0.75">
      <c r="B3791" s="249">
        <v>3728</v>
      </c>
      <c r="C3791" s="248">
        <v>86.888938720332391</v>
      </c>
    </row>
    <row r="3792" spans="2:3" x14ac:dyDescent="0.75">
      <c r="B3792" s="249">
        <v>3729</v>
      </c>
      <c r="C3792" s="248">
        <v>135.34434342789632</v>
      </c>
    </row>
    <row r="3793" spans="2:3" x14ac:dyDescent="0.75">
      <c r="B3793" s="249">
        <v>3730</v>
      </c>
      <c r="C3793" s="248">
        <v>135.46647481743122</v>
      </c>
    </row>
    <row r="3794" spans="2:3" x14ac:dyDescent="0.75">
      <c r="B3794" s="249">
        <v>3731</v>
      </c>
      <c r="C3794" s="248">
        <v>114.81823846519508</v>
      </c>
    </row>
    <row r="3795" spans="2:3" x14ac:dyDescent="0.75">
      <c r="B3795" s="249">
        <v>3732</v>
      </c>
      <c r="C3795" s="248">
        <v>162.41327906229742</v>
      </c>
    </row>
    <row r="3796" spans="2:3" x14ac:dyDescent="0.75">
      <c r="B3796" s="249">
        <v>3733</v>
      </c>
      <c r="C3796" s="248">
        <v>153.53996429919292</v>
      </c>
    </row>
    <row r="3797" spans="2:3" x14ac:dyDescent="0.75">
      <c r="B3797" s="249">
        <v>3734</v>
      </c>
      <c r="C3797" s="248">
        <v>112.66656369114048</v>
      </c>
    </row>
    <row r="3798" spans="2:3" x14ac:dyDescent="0.75">
      <c r="B3798" s="249">
        <v>3735</v>
      </c>
      <c r="C3798" s="248">
        <v>106.99080124774605</v>
      </c>
    </row>
    <row r="3799" spans="2:3" x14ac:dyDescent="0.75">
      <c r="B3799" s="249">
        <v>3736</v>
      </c>
      <c r="C3799" s="248">
        <v>122.57147402563115</v>
      </c>
    </row>
    <row r="3800" spans="2:3" x14ac:dyDescent="0.75">
      <c r="B3800" s="249">
        <v>3737</v>
      </c>
      <c r="C3800" s="248">
        <v>71.485412676762536</v>
      </c>
    </row>
    <row r="3801" spans="2:3" x14ac:dyDescent="0.75">
      <c r="B3801" s="249">
        <v>3738</v>
      </c>
      <c r="C3801" s="248">
        <v>93.201336404910876</v>
      </c>
    </row>
    <row r="3802" spans="2:3" x14ac:dyDescent="0.75">
      <c r="B3802" s="249">
        <v>3739</v>
      </c>
      <c r="C3802" s="248">
        <v>118.50752818734837</v>
      </c>
    </row>
    <row r="3803" spans="2:3" x14ac:dyDescent="0.75">
      <c r="B3803" s="249">
        <v>3740</v>
      </c>
      <c r="C3803" s="248">
        <v>124.24220911124462</v>
      </c>
    </row>
    <row r="3804" spans="2:3" x14ac:dyDescent="0.75">
      <c r="B3804" s="249">
        <v>3741</v>
      </c>
      <c r="C3804" s="248">
        <v>140.10138059554302</v>
      </c>
    </row>
    <row r="3805" spans="2:3" x14ac:dyDescent="0.75">
      <c r="B3805" s="249">
        <v>3742</v>
      </c>
      <c r="C3805" s="248">
        <v>119.8827381594328</v>
      </c>
    </row>
    <row r="3806" spans="2:3" x14ac:dyDescent="0.75">
      <c r="B3806" s="249">
        <v>3743</v>
      </c>
      <c r="C3806" s="248">
        <v>154.54094366783721</v>
      </c>
    </row>
    <row r="3807" spans="2:3" x14ac:dyDescent="0.75">
      <c r="B3807" s="249">
        <v>3744</v>
      </c>
      <c r="C3807" s="248">
        <v>100.89003345999558</v>
      </c>
    </row>
    <row r="3808" spans="2:3" x14ac:dyDescent="0.75">
      <c r="B3808" s="249">
        <v>3745</v>
      </c>
      <c r="C3808" s="248">
        <v>106.34254868314584</v>
      </c>
    </row>
    <row r="3809" spans="2:3" x14ac:dyDescent="0.75">
      <c r="B3809" s="249">
        <v>3746</v>
      </c>
      <c r="C3809" s="248">
        <v>113.28070241947681</v>
      </c>
    </row>
    <row r="3810" spans="2:3" x14ac:dyDescent="0.75">
      <c r="B3810" s="249">
        <v>3747</v>
      </c>
      <c r="C3810" s="248">
        <v>136.48897595530752</v>
      </c>
    </row>
    <row r="3811" spans="2:3" x14ac:dyDescent="0.75">
      <c r="B3811" s="249">
        <v>3748</v>
      </c>
      <c r="C3811" s="248">
        <v>187.63238299074214</v>
      </c>
    </row>
    <row r="3812" spans="2:3" x14ac:dyDescent="0.75">
      <c r="B3812" s="249">
        <v>3749</v>
      </c>
      <c r="C3812" s="248">
        <v>126.12287972372062</v>
      </c>
    </row>
    <row r="3813" spans="2:3" x14ac:dyDescent="0.75">
      <c r="B3813" s="249">
        <v>3750</v>
      </c>
      <c r="C3813" s="248">
        <v>103.21857013189032</v>
      </c>
    </row>
    <row r="3814" spans="2:3" x14ac:dyDescent="0.75">
      <c r="B3814" s="249">
        <v>3751</v>
      </c>
      <c r="C3814" s="248">
        <v>120.51773825797756</v>
      </c>
    </row>
    <row r="3815" spans="2:3" x14ac:dyDescent="0.75">
      <c r="B3815" s="249">
        <v>3752</v>
      </c>
      <c r="C3815" s="248">
        <v>126.53958240108979</v>
      </c>
    </row>
    <row r="3816" spans="2:3" x14ac:dyDescent="0.75">
      <c r="B3816" s="249">
        <v>3753</v>
      </c>
      <c r="C3816" s="248">
        <v>134.40948342441962</v>
      </c>
    </row>
    <row r="3817" spans="2:3" x14ac:dyDescent="0.75">
      <c r="B3817" s="249">
        <v>3754</v>
      </c>
      <c r="C3817" s="248">
        <v>108.76586637029816</v>
      </c>
    </row>
    <row r="3818" spans="2:3" x14ac:dyDescent="0.75">
      <c r="B3818" s="249">
        <v>3755</v>
      </c>
      <c r="C3818" s="248">
        <v>162.19206804914427</v>
      </c>
    </row>
    <row r="3819" spans="2:3" x14ac:dyDescent="0.75">
      <c r="B3819" s="249">
        <v>3756</v>
      </c>
      <c r="C3819" s="248">
        <v>148.92621225501395</v>
      </c>
    </row>
    <row r="3820" spans="2:3" x14ac:dyDescent="0.75">
      <c r="B3820" s="249">
        <v>3757</v>
      </c>
      <c r="C3820" s="248">
        <v>83.857024824193729</v>
      </c>
    </row>
    <row r="3821" spans="2:3" x14ac:dyDescent="0.75">
      <c r="B3821" s="249">
        <v>3758</v>
      </c>
      <c r="C3821" s="248">
        <v>101.14240250080159</v>
      </c>
    </row>
    <row r="3822" spans="2:3" x14ac:dyDescent="0.75">
      <c r="B3822" s="249">
        <v>3759</v>
      </c>
      <c r="C3822" s="248">
        <v>117.33476350043271</v>
      </c>
    </row>
    <row r="3823" spans="2:3" x14ac:dyDescent="0.75">
      <c r="B3823" s="249">
        <v>3760</v>
      </c>
      <c r="C3823" s="248">
        <v>127.89384403622837</v>
      </c>
    </row>
    <row r="3824" spans="2:3" x14ac:dyDescent="0.75">
      <c r="B3824" s="249">
        <v>3761</v>
      </c>
      <c r="C3824" s="248">
        <v>74.29215526720516</v>
      </c>
    </row>
    <row r="3825" spans="2:3" x14ac:dyDescent="0.75">
      <c r="B3825" s="249">
        <v>3762</v>
      </c>
      <c r="C3825" s="248">
        <v>122.70514249833296</v>
      </c>
    </row>
    <row r="3826" spans="2:3" x14ac:dyDescent="0.75">
      <c r="B3826" s="249">
        <v>3763</v>
      </c>
      <c r="C3826" s="248">
        <v>114.63482812053945</v>
      </c>
    </row>
    <row r="3827" spans="2:3" x14ac:dyDescent="0.75">
      <c r="B3827" s="249">
        <v>3764</v>
      </c>
      <c r="C3827" s="248">
        <v>95.87463894373353</v>
      </c>
    </row>
    <row r="3828" spans="2:3" x14ac:dyDescent="0.75">
      <c r="B3828" s="249">
        <v>3765</v>
      </c>
      <c r="C3828" s="248">
        <v>103.22971169096893</v>
      </c>
    </row>
    <row r="3829" spans="2:3" x14ac:dyDescent="0.75">
      <c r="B3829" s="249">
        <v>3766</v>
      </c>
      <c r="C3829" s="248">
        <v>110.35477204457428</v>
      </c>
    </row>
    <row r="3830" spans="2:3" x14ac:dyDescent="0.75">
      <c r="B3830" s="249">
        <v>3767</v>
      </c>
      <c r="C3830" s="248">
        <v>96.622731393366223</v>
      </c>
    </row>
    <row r="3831" spans="2:3" x14ac:dyDescent="0.75">
      <c r="B3831" s="249">
        <v>3768</v>
      </c>
      <c r="C3831" s="248">
        <v>143.22630198562962</v>
      </c>
    </row>
    <row r="3832" spans="2:3" x14ac:dyDescent="0.75">
      <c r="B3832" s="249">
        <v>3769</v>
      </c>
      <c r="C3832" s="248">
        <v>125.62008203711585</v>
      </c>
    </row>
    <row r="3833" spans="2:3" x14ac:dyDescent="0.75">
      <c r="B3833" s="249">
        <v>3770</v>
      </c>
      <c r="C3833" s="248">
        <v>131.23471429685682</v>
      </c>
    </row>
    <row r="3834" spans="2:3" x14ac:dyDescent="0.75">
      <c r="B3834" s="249">
        <v>3771</v>
      </c>
      <c r="C3834" s="248">
        <v>115.99733867742611</v>
      </c>
    </row>
    <row r="3835" spans="2:3" x14ac:dyDescent="0.75">
      <c r="B3835" s="249">
        <v>3772</v>
      </c>
      <c r="C3835" s="248">
        <v>127.5365923882448</v>
      </c>
    </row>
    <row r="3836" spans="2:3" x14ac:dyDescent="0.75">
      <c r="B3836" s="249">
        <v>3773</v>
      </c>
      <c r="C3836" s="248">
        <v>138.00007233932405</v>
      </c>
    </row>
    <row r="3837" spans="2:3" x14ac:dyDescent="0.75">
      <c r="B3837" s="249">
        <v>3774</v>
      </c>
      <c r="C3837" s="248">
        <v>101.06415564403326</v>
      </c>
    </row>
    <row r="3838" spans="2:3" x14ac:dyDescent="0.75">
      <c r="B3838" s="249">
        <v>3775</v>
      </c>
      <c r="C3838" s="248">
        <v>114.51500636372013</v>
      </c>
    </row>
    <row r="3839" spans="2:3" x14ac:dyDescent="0.75">
      <c r="B3839" s="249">
        <v>3776</v>
      </c>
      <c r="C3839" s="248">
        <v>136.5164195193893</v>
      </c>
    </row>
    <row r="3840" spans="2:3" x14ac:dyDescent="0.75">
      <c r="B3840" s="249">
        <v>3777</v>
      </c>
      <c r="C3840" s="248">
        <v>119.09362639110516</v>
      </c>
    </row>
    <row r="3841" spans="2:3" x14ac:dyDescent="0.75">
      <c r="B3841" s="249">
        <v>3778</v>
      </c>
      <c r="C3841" s="248">
        <v>127.23545652416077</v>
      </c>
    </row>
    <row r="3842" spans="2:3" x14ac:dyDescent="0.75">
      <c r="B3842" s="249">
        <v>3779</v>
      </c>
      <c r="C3842" s="248">
        <v>82.907995118891733</v>
      </c>
    </row>
    <row r="3843" spans="2:3" x14ac:dyDescent="0.75">
      <c r="B3843" s="249">
        <v>3780</v>
      </c>
      <c r="C3843" s="248">
        <v>100.5538913688071</v>
      </c>
    </row>
    <row r="3844" spans="2:3" x14ac:dyDescent="0.75">
      <c r="B3844" s="249">
        <v>3781</v>
      </c>
      <c r="C3844" s="248">
        <v>71.917739702193984</v>
      </c>
    </row>
    <row r="3845" spans="2:3" x14ac:dyDescent="0.75">
      <c r="B3845" s="249">
        <v>3782</v>
      </c>
      <c r="C3845" s="248">
        <v>113.92304670034758</v>
      </c>
    </row>
    <row r="3846" spans="2:3" x14ac:dyDescent="0.75">
      <c r="B3846" s="249">
        <v>3783</v>
      </c>
      <c r="C3846" s="248">
        <v>129.34926684849631</v>
      </c>
    </row>
    <row r="3847" spans="2:3" x14ac:dyDescent="0.75">
      <c r="B3847" s="249">
        <v>3784</v>
      </c>
      <c r="C3847" s="248">
        <v>156.37832068553382</v>
      </c>
    </row>
    <row r="3848" spans="2:3" x14ac:dyDescent="0.75">
      <c r="B3848" s="249">
        <v>3785</v>
      </c>
      <c r="C3848" s="248">
        <v>78.864392951316646</v>
      </c>
    </row>
    <row r="3849" spans="2:3" x14ac:dyDescent="0.75">
      <c r="B3849" s="249">
        <v>3786</v>
      </c>
      <c r="C3849" s="248">
        <v>97.267230158460819</v>
      </c>
    </row>
    <row r="3850" spans="2:3" x14ac:dyDescent="0.75">
      <c r="B3850" s="249">
        <v>3787</v>
      </c>
      <c r="C3850" s="248">
        <v>95.762960163236897</v>
      </c>
    </row>
    <row r="3851" spans="2:3" x14ac:dyDescent="0.75">
      <c r="B3851" s="249">
        <v>3788</v>
      </c>
      <c r="C3851" s="248">
        <v>105.45226658974192</v>
      </c>
    </row>
    <row r="3852" spans="2:3" x14ac:dyDescent="0.75">
      <c r="B3852" s="249">
        <v>3789</v>
      </c>
      <c r="C3852" s="248">
        <v>135.87642329373122</v>
      </c>
    </row>
    <row r="3853" spans="2:3" x14ac:dyDescent="0.75">
      <c r="B3853" s="249">
        <v>3790</v>
      </c>
      <c r="C3853" s="248">
        <v>151.04893575444697</v>
      </c>
    </row>
    <row r="3854" spans="2:3" x14ac:dyDescent="0.75">
      <c r="B3854" s="249">
        <v>3791</v>
      </c>
      <c r="C3854" s="248">
        <v>128.92270855937227</v>
      </c>
    </row>
    <row r="3855" spans="2:3" x14ac:dyDescent="0.75">
      <c r="B3855" s="249">
        <v>3792</v>
      </c>
      <c r="C3855" s="248">
        <v>139.83810860592138</v>
      </c>
    </row>
    <row r="3856" spans="2:3" x14ac:dyDescent="0.75">
      <c r="B3856" s="249">
        <v>3793</v>
      </c>
      <c r="C3856" s="248">
        <v>146.62143514181167</v>
      </c>
    </row>
    <row r="3857" spans="2:3" x14ac:dyDescent="0.75">
      <c r="B3857" s="249">
        <v>3794</v>
      </c>
      <c r="C3857" s="248">
        <v>114.84673056677778</v>
      </c>
    </row>
    <row r="3858" spans="2:3" x14ac:dyDescent="0.75">
      <c r="B3858" s="249">
        <v>3795</v>
      </c>
      <c r="C3858" s="248">
        <v>86.63283011145964</v>
      </c>
    </row>
    <row r="3859" spans="2:3" x14ac:dyDescent="0.75">
      <c r="B3859" s="249">
        <v>3796</v>
      </c>
      <c r="C3859" s="248">
        <v>121.23677077127891</v>
      </c>
    </row>
    <row r="3860" spans="2:3" x14ac:dyDescent="0.75">
      <c r="B3860" s="249">
        <v>3797</v>
      </c>
      <c r="C3860" s="248">
        <v>125.96790084715019</v>
      </c>
    </row>
    <row r="3861" spans="2:3" x14ac:dyDescent="0.75">
      <c r="B3861" s="249">
        <v>3798</v>
      </c>
      <c r="C3861" s="248">
        <v>81.103085417038415</v>
      </c>
    </row>
    <row r="3862" spans="2:3" x14ac:dyDescent="0.75">
      <c r="B3862" s="249">
        <v>3799</v>
      </c>
      <c r="C3862" s="248">
        <v>136.85316228718855</v>
      </c>
    </row>
    <row r="3863" spans="2:3" x14ac:dyDescent="0.75">
      <c r="B3863" s="249">
        <v>3800</v>
      </c>
      <c r="C3863" s="248">
        <v>142.02798479788981</v>
      </c>
    </row>
    <row r="3864" spans="2:3" x14ac:dyDescent="0.75">
      <c r="B3864" s="249">
        <v>3801</v>
      </c>
      <c r="C3864" s="248">
        <v>145.33690396247403</v>
      </c>
    </row>
    <row r="3865" spans="2:3" x14ac:dyDescent="0.75">
      <c r="B3865" s="249">
        <v>3802</v>
      </c>
      <c r="C3865" s="248">
        <v>142.53039862587286</v>
      </c>
    </row>
    <row r="3866" spans="2:3" x14ac:dyDescent="0.75">
      <c r="B3866" s="249">
        <v>3803</v>
      </c>
      <c r="C3866" s="248">
        <v>123.52201542649435</v>
      </c>
    </row>
    <row r="3867" spans="2:3" x14ac:dyDescent="0.75">
      <c r="B3867" s="249">
        <v>3804</v>
      </c>
      <c r="C3867" s="248">
        <v>140.40970390998322</v>
      </c>
    </row>
    <row r="3868" spans="2:3" x14ac:dyDescent="0.75">
      <c r="B3868" s="249">
        <v>3805</v>
      </c>
      <c r="C3868" s="248">
        <v>112.78544748558018</v>
      </c>
    </row>
    <row r="3869" spans="2:3" x14ac:dyDescent="0.75">
      <c r="B3869" s="249">
        <v>3806</v>
      </c>
      <c r="C3869" s="248">
        <v>100.553480140613</v>
      </c>
    </row>
    <row r="3870" spans="2:3" x14ac:dyDescent="0.75">
      <c r="B3870" s="249">
        <v>3807</v>
      </c>
      <c r="C3870" s="248">
        <v>131.6792501014437</v>
      </c>
    </row>
    <row r="3871" spans="2:3" x14ac:dyDescent="0.75">
      <c r="B3871" s="249">
        <v>3808</v>
      </c>
      <c r="C3871" s="248">
        <v>143.06113555545718</v>
      </c>
    </row>
    <row r="3872" spans="2:3" x14ac:dyDescent="0.75">
      <c r="B3872" s="249">
        <v>3809</v>
      </c>
      <c r="C3872" s="248">
        <v>85.331175353741088</v>
      </c>
    </row>
    <row r="3873" spans="2:3" x14ac:dyDescent="0.75">
      <c r="B3873" s="249">
        <v>3810</v>
      </c>
      <c r="C3873" s="248">
        <v>139.29180377700789</v>
      </c>
    </row>
    <row r="3874" spans="2:3" x14ac:dyDescent="0.75">
      <c r="B3874" s="249">
        <v>3811</v>
      </c>
      <c r="C3874" s="248">
        <v>108.68722864098351</v>
      </c>
    </row>
    <row r="3875" spans="2:3" x14ac:dyDescent="0.75">
      <c r="B3875" s="249">
        <v>3812</v>
      </c>
      <c r="C3875" s="248">
        <v>131.72651392841743</v>
      </c>
    </row>
    <row r="3876" spans="2:3" x14ac:dyDescent="0.75">
      <c r="B3876" s="249">
        <v>3813</v>
      </c>
      <c r="C3876" s="248">
        <v>162.96506204804956</v>
      </c>
    </row>
    <row r="3877" spans="2:3" x14ac:dyDescent="0.75">
      <c r="B3877" s="249">
        <v>3814</v>
      </c>
      <c r="C3877" s="248">
        <v>112.57514666007937</v>
      </c>
    </row>
    <row r="3878" spans="2:3" x14ac:dyDescent="0.75">
      <c r="B3878" s="249">
        <v>3815</v>
      </c>
      <c r="C3878" s="248">
        <v>110.79158794526141</v>
      </c>
    </row>
    <row r="3879" spans="2:3" x14ac:dyDescent="0.75">
      <c r="B3879" s="249">
        <v>3816</v>
      </c>
      <c r="C3879" s="248">
        <v>104.63428781535083</v>
      </c>
    </row>
    <row r="3880" spans="2:3" x14ac:dyDescent="0.75">
      <c r="B3880" s="249">
        <v>3817</v>
      </c>
      <c r="C3880" s="248">
        <v>132.72372823807561</v>
      </c>
    </row>
    <row r="3881" spans="2:3" x14ac:dyDescent="0.75">
      <c r="B3881" s="249">
        <v>3818</v>
      </c>
      <c r="C3881" s="248">
        <v>120.61858523244659</v>
      </c>
    </row>
    <row r="3882" spans="2:3" x14ac:dyDescent="0.75">
      <c r="B3882" s="249">
        <v>3819</v>
      </c>
      <c r="C3882" s="248">
        <v>108.03975034418997</v>
      </c>
    </row>
    <row r="3883" spans="2:3" x14ac:dyDescent="0.75">
      <c r="B3883" s="249">
        <v>3820</v>
      </c>
      <c r="C3883" s="248">
        <v>87.98727430428923</v>
      </c>
    </row>
    <row r="3884" spans="2:3" x14ac:dyDescent="0.75">
      <c r="B3884" s="249">
        <v>3821</v>
      </c>
      <c r="C3884" s="248">
        <v>97.786363088250937</v>
      </c>
    </row>
    <row r="3885" spans="2:3" x14ac:dyDescent="0.75">
      <c r="B3885" s="249">
        <v>3822</v>
      </c>
      <c r="C3885" s="248">
        <v>92.89917966743154</v>
      </c>
    </row>
    <row r="3886" spans="2:3" x14ac:dyDescent="0.75">
      <c r="B3886" s="249">
        <v>3823</v>
      </c>
      <c r="C3886" s="248">
        <v>80.439795970597487</v>
      </c>
    </row>
    <row r="3887" spans="2:3" x14ac:dyDescent="0.75">
      <c r="B3887" s="249">
        <v>3824</v>
      </c>
      <c r="C3887" s="248">
        <v>140.92367291210428</v>
      </c>
    </row>
    <row r="3888" spans="2:3" x14ac:dyDescent="0.75">
      <c r="B3888" s="249">
        <v>3825</v>
      </c>
      <c r="C3888" s="248">
        <v>126.20750918919573</v>
      </c>
    </row>
    <row r="3889" spans="2:3" x14ac:dyDescent="0.75">
      <c r="B3889" s="249">
        <v>3826</v>
      </c>
      <c r="C3889" s="248">
        <v>74.245650803592866</v>
      </c>
    </row>
    <row r="3890" spans="2:3" x14ac:dyDescent="0.75">
      <c r="B3890" s="249">
        <v>3827</v>
      </c>
      <c r="C3890" s="248">
        <v>135.19497984413783</v>
      </c>
    </row>
    <row r="3891" spans="2:3" x14ac:dyDescent="0.75">
      <c r="B3891" s="249">
        <v>3828</v>
      </c>
      <c r="C3891" s="248">
        <v>127.30204662991748</v>
      </c>
    </row>
    <row r="3892" spans="2:3" x14ac:dyDescent="0.75">
      <c r="B3892" s="249">
        <v>3829</v>
      </c>
      <c r="C3892" s="248">
        <v>166.38185404843247</v>
      </c>
    </row>
    <row r="3893" spans="2:3" x14ac:dyDescent="0.75">
      <c r="B3893" s="249">
        <v>3830</v>
      </c>
      <c r="C3893" s="248">
        <v>113.67015603030327</v>
      </c>
    </row>
    <row r="3894" spans="2:3" x14ac:dyDescent="0.75">
      <c r="B3894" s="249">
        <v>3831</v>
      </c>
      <c r="C3894" s="248">
        <v>123.30518153720227</v>
      </c>
    </row>
    <row r="3895" spans="2:3" x14ac:dyDescent="0.75">
      <c r="B3895" s="249">
        <v>3832</v>
      </c>
      <c r="C3895" s="248">
        <v>123.66423472112788</v>
      </c>
    </row>
    <row r="3896" spans="2:3" x14ac:dyDescent="0.75">
      <c r="B3896" s="249">
        <v>3833</v>
      </c>
      <c r="C3896" s="248">
        <v>185.35722945623212</v>
      </c>
    </row>
    <row r="3897" spans="2:3" x14ac:dyDescent="0.75">
      <c r="B3897" s="249">
        <v>3834</v>
      </c>
      <c r="C3897" s="248">
        <v>145.22884493005131</v>
      </c>
    </row>
    <row r="3898" spans="2:3" x14ac:dyDescent="0.75">
      <c r="B3898" s="249">
        <v>3835</v>
      </c>
      <c r="C3898" s="248">
        <v>58.751134402302128</v>
      </c>
    </row>
    <row r="3899" spans="2:3" x14ac:dyDescent="0.75">
      <c r="B3899" s="249">
        <v>3836</v>
      </c>
      <c r="C3899" s="248">
        <v>150.4193179598627</v>
      </c>
    </row>
    <row r="3900" spans="2:3" x14ac:dyDescent="0.75">
      <c r="B3900" s="249">
        <v>3837</v>
      </c>
      <c r="C3900" s="248">
        <v>120.18879667850995</v>
      </c>
    </row>
    <row r="3901" spans="2:3" x14ac:dyDescent="0.75">
      <c r="B3901" s="249">
        <v>3838</v>
      </c>
      <c r="C3901" s="248">
        <v>161.42453002207586</v>
      </c>
    </row>
    <row r="3902" spans="2:3" x14ac:dyDescent="0.75">
      <c r="B3902" s="249">
        <v>3839</v>
      </c>
      <c r="C3902" s="248">
        <v>89.182003931506515</v>
      </c>
    </row>
    <row r="3903" spans="2:3" x14ac:dyDescent="0.75">
      <c r="B3903" s="249">
        <v>3840</v>
      </c>
      <c r="C3903" s="248">
        <v>99.861254807012827</v>
      </c>
    </row>
    <row r="3904" spans="2:3" x14ac:dyDescent="0.75">
      <c r="B3904" s="249">
        <v>3841</v>
      </c>
      <c r="C3904" s="248">
        <v>117.85561454557633</v>
      </c>
    </row>
    <row r="3905" spans="2:3" x14ac:dyDescent="0.75">
      <c r="B3905" s="249">
        <v>3842</v>
      </c>
      <c r="C3905" s="248">
        <v>89.354079284460653</v>
      </c>
    </row>
    <row r="3906" spans="2:3" x14ac:dyDescent="0.75">
      <c r="B3906" s="249">
        <v>3843</v>
      </c>
      <c r="C3906" s="248">
        <v>120.58419441587769</v>
      </c>
    </row>
    <row r="3907" spans="2:3" x14ac:dyDescent="0.75">
      <c r="B3907" s="249">
        <v>3844</v>
      </c>
      <c r="C3907" s="248">
        <v>117.89529188158561</v>
      </c>
    </row>
    <row r="3908" spans="2:3" x14ac:dyDescent="0.75">
      <c r="B3908" s="249">
        <v>3845</v>
      </c>
      <c r="C3908" s="248">
        <v>116.19104377367698</v>
      </c>
    </row>
    <row r="3909" spans="2:3" x14ac:dyDescent="0.75">
      <c r="B3909" s="249">
        <v>3846</v>
      </c>
      <c r="C3909" s="248">
        <v>146.35729709818969</v>
      </c>
    </row>
    <row r="3910" spans="2:3" x14ac:dyDescent="0.75">
      <c r="B3910" s="249">
        <v>3847</v>
      </c>
      <c r="C3910" s="248">
        <v>119.72526715677751</v>
      </c>
    </row>
    <row r="3911" spans="2:3" x14ac:dyDescent="0.75">
      <c r="B3911" s="249">
        <v>3848</v>
      </c>
      <c r="C3911" s="248">
        <v>133.53103017007561</v>
      </c>
    </row>
    <row r="3912" spans="2:3" x14ac:dyDescent="0.75">
      <c r="B3912" s="249">
        <v>3849</v>
      </c>
      <c r="C3912" s="248">
        <v>111.70816979521517</v>
      </c>
    </row>
    <row r="3913" spans="2:3" x14ac:dyDescent="0.75">
      <c r="B3913" s="249">
        <v>3850</v>
      </c>
      <c r="C3913" s="248">
        <v>151.24163910174502</v>
      </c>
    </row>
    <row r="3914" spans="2:3" x14ac:dyDescent="0.75">
      <c r="B3914" s="249">
        <v>3851</v>
      </c>
      <c r="C3914" s="248">
        <v>92.99840177802767</v>
      </c>
    </row>
    <row r="3915" spans="2:3" x14ac:dyDescent="0.75">
      <c r="B3915" s="249">
        <v>3852</v>
      </c>
      <c r="C3915" s="248">
        <v>134.40041013586134</v>
      </c>
    </row>
    <row r="3916" spans="2:3" x14ac:dyDescent="0.75">
      <c r="B3916" s="249">
        <v>3853</v>
      </c>
      <c r="C3916" s="248">
        <v>111.90128390715681</v>
      </c>
    </row>
    <row r="3917" spans="2:3" x14ac:dyDescent="0.75">
      <c r="B3917" s="249">
        <v>3854</v>
      </c>
      <c r="C3917" s="248">
        <v>152.65603756928039</v>
      </c>
    </row>
    <row r="3918" spans="2:3" x14ac:dyDescent="0.75">
      <c r="B3918" s="249">
        <v>3855</v>
      </c>
      <c r="C3918" s="248">
        <v>103.05557675822352</v>
      </c>
    </row>
    <row r="3919" spans="2:3" x14ac:dyDescent="0.75">
      <c r="B3919" s="249">
        <v>3856</v>
      </c>
      <c r="C3919" s="248">
        <v>103.36730534977299</v>
      </c>
    </row>
    <row r="3920" spans="2:3" x14ac:dyDescent="0.75">
      <c r="B3920" s="249">
        <v>3857</v>
      </c>
      <c r="C3920" s="248">
        <v>120.9256433026474</v>
      </c>
    </row>
    <row r="3921" spans="2:3" x14ac:dyDescent="0.75">
      <c r="B3921" s="249">
        <v>3858</v>
      </c>
      <c r="C3921" s="248">
        <v>116.11205606720296</v>
      </c>
    </row>
    <row r="3922" spans="2:3" x14ac:dyDescent="0.75">
      <c r="B3922" s="249">
        <v>3859</v>
      </c>
      <c r="C3922" s="248">
        <v>115.78834037501333</v>
      </c>
    </row>
    <row r="3923" spans="2:3" x14ac:dyDescent="0.75">
      <c r="B3923" s="249">
        <v>3860</v>
      </c>
      <c r="C3923" s="248">
        <v>77.929223000755059</v>
      </c>
    </row>
    <row r="3924" spans="2:3" x14ac:dyDescent="0.75">
      <c r="B3924" s="249">
        <v>3861</v>
      </c>
      <c r="C3924" s="248">
        <v>116.29502508018177</v>
      </c>
    </row>
    <row r="3925" spans="2:3" x14ac:dyDescent="0.75">
      <c r="B3925" s="249">
        <v>3862</v>
      </c>
      <c r="C3925" s="248">
        <v>109.54906903364765</v>
      </c>
    </row>
    <row r="3926" spans="2:3" x14ac:dyDescent="0.75">
      <c r="B3926" s="249">
        <v>3863</v>
      </c>
      <c r="C3926" s="248">
        <v>118.80056190431168</v>
      </c>
    </row>
    <row r="3927" spans="2:3" x14ac:dyDescent="0.75">
      <c r="B3927" s="249">
        <v>3864</v>
      </c>
      <c r="C3927" s="248">
        <v>155.22326003117925</v>
      </c>
    </row>
    <row r="3928" spans="2:3" x14ac:dyDescent="0.75">
      <c r="B3928" s="249">
        <v>3865</v>
      </c>
      <c r="C3928" s="248">
        <v>133.75981811165141</v>
      </c>
    </row>
    <row r="3929" spans="2:3" x14ac:dyDescent="0.75">
      <c r="B3929" s="249">
        <v>3866</v>
      </c>
      <c r="C3929" s="248">
        <v>80.334198998434061</v>
      </c>
    </row>
    <row r="3930" spans="2:3" x14ac:dyDescent="0.75">
      <c r="B3930" s="249">
        <v>3867</v>
      </c>
      <c r="C3930" s="248">
        <v>134.62161043735944</v>
      </c>
    </row>
    <row r="3931" spans="2:3" x14ac:dyDescent="0.75">
      <c r="B3931" s="249">
        <v>3868</v>
      </c>
      <c r="C3931" s="248">
        <v>103.77299021360572</v>
      </c>
    </row>
    <row r="3932" spans="2:3" x14ac:dyDescent="0.75">
      <c r="B3932" s="249">
        <v>3869</v>
      </c>
      <c r="C3932" s="248">
        <v>93.340449241836069</v>
      </c>
    </row>
    <row r="3933" spans="2:3" x14ac:dyDescent="0.75">
      <c r="B3933" s="249">
        <v>3870</v>
      </c>
      <c r="C3933" s="248">
        <v>134.45971770121776</v>
      </c>
    </row>
    <row r="3934" spans="2:3" x14ac:dyDescent="0.75">
      <c r="B3934" s="249">
        <v>3871</v>
      </c>
      <c r="C3934" s="248">
        <v>115.92391384121399</v>
      </c>
    </row>
    <row r="3935" spans="2:3" x14ac:dyDescent="0.75">
      <c r="B3935" s="249">
        <v>3872</v>
      </c>
      <c r="C3935" s="248">
        <v>159.3452291551836</v>
      </c>
    </row>
    <row r="3936" spans="2:3" x14ac:dyDescent="0.75">
      <c r="B3936" s="249">
        <v>3873</v>
      </c>
      <c r="C3936" s="248">
        <v>133.44958402028288</v>
      </c>
    </row>
    <row r="3937" spans="2:3" x14ac:dyDescent="0.75">
      <c r="B3937" s="249">
        <v>3874</v>
      </c>
      <c r="C3937" s="248">
        <v>126.30653034738157</v>
      </c>
    </row>
    <row r="3938" spans="2:3" x14ac:dyDescent="0.75">
      <c r="B3938" s="249">
        <v>3875</v>
      </c>
      <c r="C3938" s="248">
        <v>91.627719048474319</v>
      </c>
    </row>
    <row r="3939" spans="2:3" x14ac:dyDescent="0.75">
      <c r="B3939" s="249">
        <v>3876</v>
      </c>
      <c r="C3939" s="248">
        <v>115.85348898690891</v>
      </c>
    </row>
    <row r="3940" spans="2:3" x14ac:dyDescent="0.75">
      <c r="B3940" s="249">
        <v>3877</v>
      </c>
      <c r="C3940" s="248">
        <v>111.56269560371929</v>
      </c>
    </row>
    <row r="3941" spans="2:3" x14ac:dyDescent="0.75">
      <c r="B3941" s="249">
        <v>3878</v>
      </c>
      <c r="C3941" s="248">
        <v>107.23523599402708</v>
      </c>
    </row>
    <row r="3942" spans="2:3" x14ac:dyDescent="0.75">
      <c r="B3942" s="249">
        <v>3879</v>
      </c>
      <c r="C3942" s="248">
        <v>135.27338306911346</v>
      </c>
    </row>
    <row r="3943" spans="2:3" x14ac:dyDescent="0.75">
      <c r="B3943" s="249">
        <v>3880</v>
      </c>
      <c r="C3943" s="248">
        <v>105.75481859753452</v>
      </c>
    </row>
    <row r="3944" spans="2:3" x14ac:dyDescent="0.75">
      <c r="B3944" s="249">
        <v>3881</v>
      </c>
      <c r="C3944" s="248">
        <v>126.22281125532118</v>
      </c>
    </row>
    <row r="3945" spans="2:3" x14ac:dyDescent="0.75">
      <c r="B3945" s="249">
        <v>3882</v>
      </c>
      <c r="C3945" s="248">
        <v>92.345343701333249</v>
      </c>
    </row>
    <row r="3946" spans="2:3" x14ac:dyDescent="0.75">
      <c r="B3946" s="249">
        <v>3883</v>
      </c>
      <c r="C3946" s="248">
        <v>127.70738701662981</v>
      </c>
    </row>
    <row r="3947" spans="2:3" x14ac:dyDescent="0.75">
      <c r="B3947" s="249">
        <v>3884</v>
      </c>
      <c r="C3947" s="248">
        <v>107.11926041562569</v>
      </c>
    </row>
    <row r="3948" spans="2:3" x14ac:dyDescent="0.75">
      <c r="B3948" s="249">
        <v>3885</v>
      </c>
      <c r="C3948" s="248">
        <v>125.21330311962262</v>
      </c>
    </row>
    <row r="3949" spans="2:3" x14ac:dyDescent="0.75">
      <c r="B3949" s="249">
        <v>3886</v>
      </c>
      <c r="C3949" s="248">
        <v>127.52338825064966</v>
      </c>
    </row>
    <row r="3950" spans="2:3" x14ac:dyDescent="0.75">
      <c r="B3950" s="249">
        <v>3887</v>
      </c>
      <c r="C3950" s="248">
        <v>134.84667066265854</v>
      </c>
    </row>
    <row r="3951" spans="2:3" x14ac:dyDescent="0.75">
      <c r="B3951" s="249">
        <v>3888</v>
      </c>
      <c r="C3951" s="248">
        <v>101.85515027703974</v>
      </c>
    </row>
    <row r="3952" spans="2:3" x14ac:dyDescent="0.75">
      <c r="B3952" s="249">
        <v>3889</v>
      </c>
      <c r="C3952" s="248">
        <v>118.28898233317621</v>
      </c>
    </row>
    <row r="3953" spans="2:3" x14ac:dyDescent="0.75">
      <c r="B3953" s="249">
        <v>3890</v>
      </c>
      <c r="C3953" s="248">
        <v>168.03177827642114</v>
      </c>
    </row>
    <row r="3954" spans="2:3" x14ac:dyDescent="0.75">
      <c r="B3954" s="249">
        <v>3891</v>
      </c>
      <c r="C3954" s="248">
        <v>159.39219425659587</v>
      </c>
    </row>
    <row r="3955" spans="2:3" x14ac:dyDescent="0.75">
      <c r="B3955" s="249">
        <v>3892</v>
      </c>
      <c r="C3955" s="248">
        <v>82.712048165624651</v>
      </c>
    </row>
    <row r="3956" spans="2:3" x14ac:dyDescent="0.75">
      <c r="B3956" s="249">
        <v>3893</v>
      </c>
      <c r="C3956" s="248">
        <v>139.79612477100943</v>
      </c>
    </row>
    <row r="3957" spans="2:3" x14ac:dyDescent="0.75">
      <c r="B3957" s="249">
        <v>3894</v>
      </c>
      <c r="C3957" s="248">
        <v>149.07389117668953</v>
      </c>
    </row>
    <row r="3958" spans="2:3" x14ac:dyDescent="0.75">
      <c r="B3958" s="249">
        <v>3895</v>
      </c>
      <c r="C3958" s="248">
        <v>111.83340905765763</v>
      </c>
    </row>
    <row r="3959" spans="2:3" x14ac:dyDescent="0.75">
      <c r="B3959" s="249">
        <v>3896</v>
      </c>
      <c r="C3959" s="248">
        <v>138.05705751919396</v>
      </c>
    </row>
    <row r="3960" spans="2:3" x14ac:dyDescent="0.75">
      <c r="B3960" s="249">
        <v>3897</v>
      </c>
      <c r="C3960" s="248">
        <v>134.87214701478092</v>
      </c>
    </row>
    <row r="3961" spans="2:3" x14ac:dyDescent="0.75">
      <c r="B3961" s="249">
        <v>3898</v>
      </c>
      <c r="C3961" s="248">
        <v>136.51976495022626</v>
      </c>
    </row>
    <row r="3962" spans="2:3" x14ac:dyDescent="0.75">
      <c r="B3962" s="249">
        <v>3899</v>
      </c>
      <c r="C3962" s="248">
        <v>119.38795251481004</v>
      </c>
    </row>
    <row r="3963" spans="2:3" x14ac:dyDescent="0.75">
      <c r="B3963" s="249">
        <v>3900</v>
      </c>
      <c r="C3963" s="248">
        <v>112.64523951019406</v>
      </c>
    </row>
    <row r="3964" spans="2:3" x14ac:dyDescent="0.75">
      <c r="B3964" s="249">
        <v>3901</v>
      </c>
      <c r="C3964" s="248">
        <v>104.08668022736612</v>
      </c>
    </row>
    <row r="3965" spans="2:3" x14ac:dyDescent="0.75">
      <c r="B3965" s="249">
        <v>3902</v>
      </c>
      <c r="C3965" s="248">
        <v>123.07865544504723</v>
      </c>
    </row>
    <row r="3966" spans="2:3" x14ac:dyDescent="0.75">
      <c r="B3966" s="249">
        <v>3903</v>
      </c>
      <c r="C3966" s="248">
        <v>122.75574123411781</v>
      </c>
    </row>
    <row r="3967" spans="2:3" x14ac:dyDescent="0.75">
      <c r="B3967" s="249">
        <v>3904</v>
      </c>
      <c r="C3967" s="248">
        <v>136.65120021540611</v>
      </c>
    </row>
    <row r="3968" spans="2:3" x14ac:dyDescent="0.75">
      <c r="B3968" s="249">
        <v>3905</v>
      </c>
      <c r="C3968" s="248">
        <v>100.78504992539263</v>
      </c>
    </row>
    <row r="3969" spans="2:3" x14ac:dyDescent="0.75">
      <c r="B3969" s="249">
        <v>3906</v>
      </c>
      <c r="C3969" s="248">
        <v>137.93573268845125</v>
      </c>
    </row>
    <row r="3970" spans="2:3" x14ac:dyDescent="0.75">
      <c r="B3970" s="249">
        <v>3907</v>
      </c>
      <c r="C3970" s="248">
        <v>100.84609225180441</v>
      </c>
    </row>
    <row r="3971" spans="2:3" x14ac:dyDescent="0.75">
      <c r="B3971" s="249">
        <v>3908</v>
      </c>
      <c r="C3971" s="248">
        <v>128.4676213581389</v>
      </c>
    </row>
    <row r="3972" spans="2:3" x14ac:dyDescent="0.75">
      <c r="B3972" s="249">
        <v>3909</v>
      </c>
      <c r="C3972" s="248">
        <v>115.99161422017067</v>
      </c>
    </row>
    <row r="3973" spans="2:3" x14ac:dyDescent="0.75">
      <c r="B3973" s="249">
        <v>3910</v>
      </c>
      <c r="C3973" s="248">
        <v>100.63832666590436</v>
      </c>
    </row>
    <row r="3974" spans="2:3" x14ac:dyDescent="0.75">
      <c r="B3974" s="249">
        <v>3911</v>
      </c>
      <c r="C3974" s="248">
        <v>131.51341395476587</v>
      </c>
    </row>
    <row r="3975" spans="2:3" x14ac:dyDescent="0.75">
      <c r="B3975" s="249">
        <v>3912</v>
      </c>
      <c r="C3975" s="248">
        <v>160.31010704905282</v>
      </c>
    </row>
    <row r="3976" spans="2:3" x14ac:dyDescent="0.75">
      <c r="B3976" s="249">
        <v>3913</v>
      </c>
      <c r="C3976" s="248">
        <v>136.39186867037066</v>
      </c>
    </row>
    <row r="3977" spans="2:3" x14ac:dyDescent="0.75">
      <c r="B3977" s="249">
        <v>3914</v>
      </c>
      <c r="C3977" s="248">
        <v>162.54845580909318</v>
      </c>
    </row>
    <row r="3978" spans="2:3" x14ac:dyDescent="0.75">
      <c r="B3978" s="249">
        <v>3915</v>
      </c>
      <c r="C3978" s="248">
        <v>108.40158869272864</v>
      </c>
    </row>
    <row r="3979" spans="2:3" x14ac:dyDescent="0.75">
      <c r="B3979" s="249">
        <v>3916</v>
      </c>
      <c r="C3979" s="248">
        <v>134.34944134090819</v>
      </c>
    </row>
    <row r="3980" spans="2:3" x14ac:dyDescent="0.75">
      <c r="B3980" s="249">
        <v>3917</v>
      </c>
      <c r="C3980" s="248">
        <v>113.98172203215047</v>
      </c>
    </row>
    <row r="3981" spans="2:3" x14ac:dyDescent="0.75">
      <c r="B3981" s="249">
        <v>3918</v>
      </c>
      <c r="C3981" s="248">
        <v>143.06529412166387</v>
      </c>
    </row>
    <row r="3982" spans="2:3" x14ac:dyDescent="0.75">
      <c r="B3982" s="249">
        <v>3919</v>
      </c>
      <c r="C3982" s="248">
        <v>148.21210068724517</v>
      </c>
    </row>
    <row r="3983" spans="2:3" x14ac:dyDescent="0.75">
      <c r="B3983" s="249">
        <v>3920</v>
      </c>
      <c r="C3983" s="248">
        <v>118.84893356750084</v>
      </c>
    </row>
    <row r="3984" spans="2:3" x14ac:dyDescent="0.75">
      <c r="B3984" s="249">
        <v>3921</v>
      </c>
      <c r="C3984" s="248">
        <v>98.602765394674151</v>
      </c>
    </row>
    <row r="3985" spans="2:3" x14ac:dyDescent="0.75">
      <c r="B3985" s="249">
        <v>3922</v>
      </c>
      <c r="C3985" s="248">
        <v>129.50095826733929</v>
      </c>
    </row>
    <row r="3986" spans="2:3" x14ac:dyDescent="0.75">
      <c r="B3986" s="249">
        <v>3923</v>
      </c>
      <c r="C3986" s="248">
        <v>124.1689077730958</v>
      </c>
    </row>
    <row r="3987" spans="2:3" x14ac:dyDescent="0.75">
      <c r="B3987" s="249">
        <v>3924</v>
      </c>
      <c r="C3987" s="248">
        <v>94.897401697264442</v>
      </c>
    </row>
    <row r="3988" spans="2:3" x14ac:dyDescent="0.75">
      <c r="B3988" s="249">
        <v>3925</v>
      </c>
      <c r="C3988" s="248">
        <v>138.48003734767002</v>
      </c>
    </row>
    <row r="3989" spans="2:3" x14ac:dyDescent="0.75">
      <c r="B3989" s="249">
        <v>3926</v>
      </c>
      <c r="C3989" s="248">
        <v>148.53634952733418</v>
      </c>
    </row>
    <row r="3990" spans="2:3" x14ac:dyDescent="0.75">
      <c r="B3990" s="249">
        <v>3927</v>
      </c>
      <c r="C3990" s="248">
        <v>92.13808223871284</v>
      </c>
    </row>
    <row r="3991" spans="2:3" x14ac:dyDescent="0.75">
      <c r="B3991" s="249">
        <v>3928</v>
      </c>
      <c r="C3991" s="248">
        <v>71.176344644515027</v>
      </c>
    </row>
    <row r="3992" spans="2:3" x14ac:dyDescent="0.75">
      <c r="B3992" s="249">
        <v>3929</v>
      </c>
      <c r="C3992" s="248">
        <v>124.53300322346008</v>
      </c>
    </row>
    <row r="3993" spans="2:3" x14ac:dyDescent="0.75">
      <c r="B3993" s="249">
        <v>3930</v>
      </c>
      <c r="C3993" s="248">
        <v>59.663078983513913</v>
      </c>
    </row>
    <row r="3994" spans="2:3" x14ac:dyDescent="0.75">
      <c r="B3994" s="249">
        <v>3931</v>
      </c>
      <c r="C3994" s="248">
        <v>108.24333009670219</v>
      </c>
    </row>
    <row r="3995" spans="2:3" x14ac:dyDescent="0.75">
      <c r="B3995" s="249">
        <v>3932</v>
      </c>
      <c r="C3995" s="248">
        <v>102.37414950031389</v>
      </c>
    </row>
    <row r="3996" spans="2:3" x14ac:dyDescent="0.75">
      <c r="B3996" s="249">
        <v>3933</v>
      </c>
      <c r="C3996" s="248">
        <v>101.41559118828677</v>
      </c>
    </row>
    <row r="3997" spans="2:3" x14ac:dyDescent="0.75">
      <c r="B3997" s="249">
        <v>3934</v>
      </c>
      <c r="C3997" s="248">
        <v>176.55819466456339</v>
      </c>
    </row>
    <row r="3998" spans="2:3" x14ac:dyDescent="0.75">
      <c r="B3998" s="249">
        <v>3935</v>
      </c>
      <c r="C3998" s="248">
        <v>90.076637622887091</v>
      </c>
    </row>
    <row r="3999" spans="2:3" x14ac:dyDescent="0.75">
      <c r="B3999" s="249">
        <v>3936</v>
      </c>
      <c r="C3999" s="248">
        <v>119.03522174616414</v>
      </c>
    </row>
    <row r="4000" spans="2:3" x14ac:dyDescent="0.75">
      <c r="B4000" s="249">
        <v>3937</v>
      </c>
      <c r="C4000" s="248">
        <v>143.9033792746454</v>
      </c>
    </row>
    <row r="4001" spans="2:3" x14ac:dyDescent="0.75">
      <c r="B4001" s="249">
        <v>3938</v>
      </c>
      <c r="C4001" s="248">
        <v>171.48278711563236</v>
      </c>
    </row>
    <row r="4002" spans="2:3" x14ac:dyDescent="0.75">
      <c r="B4002" s="249">
        <v>3939</v>
      </c>
      <c r="C4002" s="248">
        <v>121.8158551290679</v>
      </c>
    </row>
    <row r="4003" spans="2:3" x14ac:dyDescent="0.75">
      <c r="B4003" s="249">
        <v>3940</v>
      </c>
      <c r="C4003" s="248">
        <v>97.462935951147912</v>
      </c>
    </row>
    <row r="4004" spans="2:3" x14ac:dyDescent="0.75">
      <c r="B4004" s="249">
        <v>3941</v>
      </c>
      <c r="C4004" s="248">
        <v>129.4325308762225</v>
      </c>
    </row>
    <row r="4005" spans="2:3" x14ac:dyDescent="0.75">
      <c r="B4005" s="249">
        <v>3942</v>
      </c>
      <c r="C4005" s="248">
        <v>109.83077005911186</v>
      </c>
    </row>
    <row r="4006" spans="2:3" x14ac:dyDescent="0.75">
      <c r="B4006" s="249">
        <v>3943</v>
      </c>
      <c r="C4006" s="248">
        <v>119.30090068188302</v>
      </c>
    </row>
    <row r="4007" spans="2:3" x14ac:dyDescent="0.75">
      <c r="B4007" s="249">
        <v>3944</v>
      </c>
      <c r="C4007" s="248">
        <v>146.85393873947066</v>
      </c>
    </row>
    <row r="4008" spans="2:3" x14ac:dyDescent="0.75">
      <c r="B4008" s="249">
        <v>3945</v>
      </c>
      <c r="C4008" s="248">
        <v>136.79453436433212</v>
      </c>
    </row>
    <row r="4009" spans="2:3" x14ac:dyDescent="0.75">
      <c r="B4009" s="249">
        <v>3946</v>
      </c>
      <c r="C4009" s="248">
        <v>135.505745304854</v>
      </c>
    </row>
    <row r="4010" spans="2:3" x14ac:dyDescent="0.75">
      <c r="B4010" s="249">
        <v>3947</v>
      </c>
      <c r="C4010" s="248">
        <v>86.368347380010604</v>
      </c>
    </row>
    <row r="4011" spans="2:3" x14ac:dyDescent="0.75">
      <c r="B4011" s="249">
        <v>3948</v>
      </c>
      <c r="C4011" s="248">
        <v>120.67060124595147</v>
      </c>
    </row>
    <row r="4012" spans="2:3" x14ac:dyDescent="0.75">
      <c r="B4012" s="249">
        <v>3949</v>
      </c>
      <c r="C4012" s="248">
        <v>116.92702683786275</v>
      </c>
    </row>
    <row r="4013" spans="2:3" x14ac:dyDescent="0.75">
      <c r="B4013" s="249">
        <v>3950</v>
      </c>
      <c r="C4013" s="248">
        <v>143.5609336480041</v>
      </c>
    </row>
    <row r="4014" spans="2:3" x14ac:dyDescent="0.75">
      <c r="B4014" s="249">
        <v>3951</v>
      </c>
      <c r="C4014" s="248">
        <v>146.2862090699644</v>
      </c>
    </row>
    <row r="4015" spans="2:3" x14ac:dyDescent="0.75">
      <c r="B4015" s="249">
        <v>3952</v>
      </c>
      <c r="C4015" s="248">
        <v>149.72103232450647</v>
      </c>
    </row>
    <row r="4016" spans="2:3" x14ac:dyDescent="0.75">
      <c r="B4016" s="249">
        <v>3953</v>
      </c>
      <c r="C4016" s="248">
        <v>97.16159827327435</v>
      </c>
    </row>
    <row r="4017" spans="2:3" x14ac:dyDescent="0.75">
      <c r="B4017" s="249">
        <v>3954</v>
      </c>
      <c r="C4017" s="248">
        <v>85.617368970489707</v>
      </c>
    </row>
    <row r="4018" spans="2:3" x14ac:dyDescent="0.75">
      <c r="B4018" s="249">
        <v>3955</v>
      </c>
      <c r="C4018" s="248">
        <v>122.11914931692824</v>
      </c>
    </row>
    <row r="4019" spans="2:3" x14ac:dyDescent="0.75">
      <c r="B4019" s="249">
        <v>3956</v>
      </c>
      <c r="C4019" s="248">
        <v>96.930816558211291</v>
      </c>
    </row>
    <row r="4020" spans="2:3" x14ac:dyDescent="0.75">
      <c r="B4020" s="249">
        <v>3957</v>
      </c>
      <c r="C4020" s="248">
        <v>107.29034703306247</v>
      </c>
    </row>
    <row r="4021" spans="2:3" x14ac:dyDescent="0.75">
      <c r="B4021" s="249">
        <v>3958</v>
      </c>
      <c r="C4021" s="248">
        <v>97.666725374751891</v>
      </c>
    </row>
    <row r="4022" spans="2:3" x14ac:dyDescent="0.75">
      <c r="B4022" s="249">
        <v>3959</v>
      </c>
      <c r="C4022" s="248">
        <v>129.36295714250312</v>
      </c>
    </row>
    <row r="4023" spans="2:3" x14ac:dyDescent="0.75">
      <c r="B4023" s="249">
        <v>3960</v>
      </c>
      <c r="C4023" s="248">
        <v>99.795407962713497</v>
      </c>
    </row>
    <row r="4024" spans="2:3" x14ac:dyDescent="0.75">
      <c r="B4024" s="249">
        <v>3961</v>
      </c>
      <c r="C4024" s="248">
        <v>126.84930828860836</v>
      </c>
    </row>
    <row r="4025" spans="2:3" x14ac:dyDescent="0.75">
      <c r="B4025" s="249">
        <v>3962</v>
      </c>
      <c r="C4025" s="248">
        <v>142.4185088215869</v>
      </c>
    </row>
    <row r="4026" spans="2:3" x14ac:dyDescent="0.75">
      <c r="B4026" s="249">
        <v>3963</v>
      </c>
      <c r="C4026" s="248">
        <v>91.10320810662715</v>
      </c>
    </row>
    <row r="4027" spans="2:3" x14ac:dyDescent="0.75">
      <c r="B4027" s="249">
        <v>3964</v>
      </c>
      <c r="C4027" s="248">
        <v>118.33785623914089</v>
      </c>
    </row>
    <row r="4028" spans="2:3" x14ac:dyDescent="0.75">
      <c r="B4028" s="249">
        <v>3965</v>
      </c>
      <c r="C4028" s="248">
        <v>129.80999209897374</v>
      </c>
    </row>
    <row r="4029" spans="2:3" x14ac:dyDescent="0.75">
      <c r="B4029" s="249">
        <v>3966</v>
      </c>
      <c r="C4029" s="248">
        <v>133.98972506237237</v>
      </c>
    </row>
    <row r="4030" spans="2:3" x14ac:dyDescent="0.75">
      <c r="B4030" s="249">
        <v>3967</v>
      </c>
      <c r="C4030" s="248">
        <v>119.9893330571807</v>
      </c>
    </row>
    <row r="4031" spans="2:3" x14ac:dyDescent="0.75">
      <c r="B4031" s="249">
        <v>3968</v>
      </c>
      <c r="C4031" s="248">
        <v>134.78827909057122</v>
      </c>
    </row>
    <row r="4032" spans="2:3" x14ac:dyDescent="0.75">
      <c r="B4032" s="249">
        <v>3969</v>
      </c>
      <c r="C4032" s="248">
        <v>143.27694055057094</v>
      </c>
    </row>
    <row r="4033" spans="2:3" x14ac:dyDescent="0.75">
      <c r="B4033" s="249">
        <v>3970</v>
      </c>
      <c r="C4033" s="248">
        <v>138.66822595587294</v>
      </c>
    </row>
    <row r="4034" spans="2:3" x14ac:dyDescent="0.75">
      <c r="B4034" s="249">
        <v>3971</v>
      </c>
      <c r="C4034" s="248">
        <v>108.68591132659608</v>
      </c>
    </row>
    <row r="4035" spans="2:3" x14ac:dyDescent="0.75">
      <c r="B4035" s="249">
        <v>3972</v>
      </c>
      <c r="C4035" s="248">
        <v>78.244195493004085</v>
      </c>
    </row>
    <row r="4036" spans="2:3" x14ac:dyDescent="0.75">
      <c r="B4036" s="249">
        <v>3973</v>
      </c>
      <c r="C4036" s="248">
        <v>52.719974237739976</v>
      </c>
    </row>
    <row r="4037" spans="2:3" x14ac:dyDescent="0.75">
      <c r="B4037" s="249">
        <v>3974</v>
      </c>
      <c r="C4037" s="248">
        <v>124.05417374338904</v>
      </c>
    </row>
    <row r="4038" spans="2:3" x14ac:dyDescent="0.75">
      <c r="B4038" s="249">
        <v>3975</v>
      </c>
      <c r="C4038" s="248">
        <v>151.32211687418385</v>
      </c>
    </row>
    <row r="4039" spans="2:3" x14ac:dyDescent="0.75">
      <c r="B4039" s="249">
        <v>3976</v>
      </c>
      <c r="C4039" s="248">
        <v>109.48396852275354</v>
      </c>
    </row>
    <row r="4040" spans="2:3" x14ac:dyDescent="0.75">
      <c r="B4040" s="249">
        <v>3977</v>
      </c>
      <c r="C4040" s="248">
        <v>79.106071046920064</v>
      </c>
    </row>
    <row r="4041" spans="2:3" x14ac:dyDescent="0.75">
      <c r="B4041" s="249">
        <v>3978</v>
      </c>
      <c r="C4041" s="248">
        <v>138.48350063370694</v>
      </c>
    </row>
    <row r="4042" spans="2:3" x14ac:dyDescent="0.75">
      <c r="B4042" s="249">
        <v>3979</v>
      </c>
      <c r="C4042" s="248">
        <v>146.77721861506603</v>
      </c>
    </row>
    <row r="4043" spans="2:3" x14ac:dyDescent="0.75">
      <c r="B4043" s="249">
        <v>3980</v>
      </c>
      <c r="C4043" s="248">
        <v>129.59735248078428</v>
      </c>
    </row>
    <row r="4044" spans="2:3" x14ac:dyDescent="0.75">
      <c r="B4044" s="249">
        <v>3981</v>
      </c>
      <c r="C4044" s="248">
        <v>153.4855506207503</v>
      </c>
    </row>
    <row r="4045" spans="2:3" x14ac:dyDescent="0.75">
      <c r="B4045" s="249">
        <v>3982</v>
      </c>
      <c r="C4045" s="248">
        <v>122.16046532806185</v>
      </c>
    </row>
    <row r="4046" spans="2:3" x14ac:dyDescent="0.75">
      <c r="B4046" s="249">
        <v>3983</v>
      </c>
      <c r="C4046" s="248">
        <v>130.82402807980881</v>
      </c>
    </row>
    <row r="4047" spans="2:3" x14ac:dyDescent="0.75">
      <c r="B4047" s="249">
        <v>3984</v>
      </c>
      <c r="C4047" s="248">
        <v>100.96291545731707</v>
      </c>
    </row>
    <row r="4048" spans="2:3" x14ac:dyDescent="0.75">
      <c r="B4048" s="249">
        <v>3985</v>
      </c>
      <c r="C4048" s="248">
        <v>111.96928737888342</v>
      </c>
    </row>
    <row r="4049" spans="2:3" x14ac:dyDescent="0.75">
      <c r="B4049" s="249">
        <v>3986</v>
      </c>
      <c r="C4049" s="248">
        <v>143.19511880042955</v>
      </c>
    </row>
    <row r="4050" spans="2:3" x14ac:dyDescent="0.75">
      <c r="B4050" s="249">
        <v>3987</v>
      </c>
      <c r="C4050" s="248">
        <v>125.24169566411243</v>
      </c>
    </row>
    <row r="4051" spans="2:3" x14ac:dyDescent="0.75">
      <c r="B4051" s="249">
        <v>3988</v>
      </c>
      <c r="C4051" s="248">
        <v>84.108398701392389</v>
      </c>
    </row>
    <row r="4052" spans="2:3" x14ac:dyDescent="0.75">
      <c r="B4052" s="249">
        <v>3989</v>
      </c>
      <c r="C4052" s="248">
        <v>145.89719271502921</v>
      </c>
    </row>
    <row r="4053" spans="2:3" x14ac:dyDescent="0.75">
      <c r="B4053" s="249">
        <v>3990</v>
      </c>
      <c r="C4053" s="248">
        <v>108.85511396393376</v>
      </c>
    </row>
    <row r="4054" spans="2:3" x14ac:dyDescent="0.75">
      <c r="B4054" s="249">
        <v>3991</v>
      </c>
      <c r="C4054" s="248">
        <v>139.9962302804561</v>
      </c>
    </row>
    <row r="4055" spans="2:3" x14ac:dyDescent="0.75">
      <c r="B4055" s="249">
        <v>3992</v>
      </c>
      <c r="C4055" s="248">
        <v>110.12504123733281</v>
      </c>
    </row>
    <row r="4056" spans="2:3" x14ac:dyDescent="0.75">
      <c r="B4056" s="249">
        <v>3993</v>
      </c>
      <c r="C4056" s="248">
        <v>174.45274508387416</v>
      </c>
    </row>
    <row r="4057" spans="2:3" x14ac:dyDescent="0.75">
      <c r="B4057" s="249">
        <v>3994</v>
      </c>
      <c r="C4057" s="248">
        <v>103.4779475224622</v>
      </c>
    </row>
    <row r="4058" spans="2:3" x14ac:dyDescent="0.75">
      <c r="B4058" s="249">
        <v>3995</v>
      </c>
      <c r="C4058" s="248">
        <v>140.0089885314612</v>
      </c>
    </row>
    <row r="4059" spans="2:3" x14ac:dyDescent="0.75">
      <c r="B4059" s="249">
        <v>3996</v>
      </c>
      <c r="C4059" s="248">
        <v>141.81255982628704</v>
      </c>
    </row>
    <row r="4060" spans="2:3" x14ac:dyDescent="0.75">
      <c r="B4060" s="249">
        <v>3997</v>
      </c>
      <c r="C4060" s="248">
        <v>90.220511905895876</v>
      </c>
    </row>
    <row r="4061" spans="2:3" x14ac:dyDescent="0.75">
      <c r="B4061" s="249">
        <v>3998</v>
      </c>
      <c r="C4061" s="248">
        <v>149.671229667955</v>
      </c>
    </row>
    <row r="4062" spans="2:3" x14ac:dyDescent="0.75">
      <c r="B4062" s="249">
        <v>3999</v>
      </c>
      <c r="C4062" s="248">
        <v>131.36926004322174</v>
      </c>
    </row>
    <row r="4063" spans="2:3" x14ac:dyDescent="0.75">
      <c r="B4063" s="249">
        <v>4000</v>
      </c>
      <c r="C4063" s="248">
        <v>90.294399721648574</v>
      </c>
    </row>
    <row r="4064" spans="2:3" x14ac:dyDescent="0.75">
      <c r="B4064" s="249">
        <v>4001</v>
      </c>
      <c r="C4064" s="248">
        <v>111.4629199004715</v>
      </c>
    </row>
    <row r="4065" spans="2:3" x14ac:dyDescent="0.75">
      <c r="B4065" s="249">
        <v>4002</v>
      </c>
      <c r="C4065" s="248">
        <v>110.71262117817136</v>
      </c>
    </row>
    <row r="4066" spans="2:3" x14ac:dyDescent="0.75">
      <c r="B4066" s="249">
        <v>4003</v>
      </c>
      <c r="C4066" s="248">
        <v>124.00887204782552</v>
      </c>
    </row>
    <row r="4067" spans="2:3" x14ac:dyDescent="0.75">
      <c r="B4067" s="249">
        <v>4004</v>
      </c>
      <c r="C4067" s="248">
        <v>103.84441789000419</v>
      </c>
    </row>
    <row r="4068" spans="2:3" x14ac:dyDescent="0.75">
      <c r="B4068" s="249">
        <v>4005</v>
      </c>
      <c r="C4068" s="248">
        <v>143.46393968094665</v>
      </c>
    </row>
    <row r="4069" spans="2:3" x14ac:dyDescent="0.75">
      <c r="B4069" s="249">
        <v>4006</v>
      </c>
      <c r="C4069" s="248">
        <v>134.08757140608992</v>
      </c>
    </row>
    <row r="4070" spans="2:3" x14ac:dyDescent="0.75">
      <c r="B4070" s="249">
        <v>4007</v>
      </c>
      <c r="C4070" s="248">
        <v>118.04474127441958</v>
      </c>
    </row>
    <row r="4071" spans="2:3" x14ac:dyDescent="0.75">
      <c r="B4071" s="249">
        <v>4008</v>
      </c>
      <c r="C4071" s="248">
        <v>80.206941353965362</v>
      </c>
    </row>
    <row r="4072" spans="2:3" x14ac:dyDescent="0.75">
      <c r="B4072" s="249">
        <v>4009</v>
      </c>
      <c r="C4072" s="248">
        <v>133.85326793668631</v>
      </c>
    </row>
    <row r="4073" spans="2:3" x14ac:dyDescent="0.75">
      <c r="B4073" s="249">
        <v>4010</v>
      </c>
      <c r="C4073" s="248">
        <v>105.47748518642346</v>
      </c>
    </row>
    <row r="4074" spans="2:3" x14ac:dyDescent="0.75">
      <c r="B4074" s="249">
        <v>4011</v>
      </c>
      <c r="C4074" s="248">
        <v>105.40049362022557</v>
      </c>
    </row>
    <row r="4075" spans="2:3" x14ac:dyDescent="0.75">
      <c r="B4075" s="249">
        <v>4012</v>
      </c>
      <c r="C4075" s="248">
        <v>124.24681151671341</v>
      </c>
    </row>
    <row r="4076" spans="2:3" x14ac:dyDescent="0.75">
      <c r="B4076" s="249">
        <v>4013</v>
      </c>
      <c r="C4076" s="248">
        <v>107.10880679439097</v>
      </c>
    </row>
    <row r="4077" spans="2:3" x14ac:dyDescent="0.75">
      <c r="B4077" s="249">
        <v>4014</v>
      </c>
      <c r="C4077" s="248">
        <v>120.47225279819614</v>
      </c>
    </row>
    <row r="4078" spans="2:3" x14ac:dyDescent="0.75">
      <c r="B4078" s="249">
        <v>4015</v>
      </c>
      <c r="C4078" s="248">
        <v>156.56548391185544</v>
      </c>
    </row>
    <row r="4079" spans="2:3" x14ac:dyDescent="0.75">
      <c r="B4079" s="249">
        <v>4016</v>
      </c>
      <c r="C4079" s="248">
        <v>102.11678747747402</v>
      </c>
    </row>
    <row r="4080" spans="2:3" x14ac:dyDescent="0.75">
      <c r="B4080" s="249">
        <v>4017</v>
      </c>
      <c r="C4080" s="248">
        <v>135.87614124556296</v>
      </c>
    </row>
    <row r="4081" spans="2:3" x14ac:dyDescent="0.75">
      <c r="B4081" s="249">
        <v>4018</v>
      </c>
      <c r="C4081" s="248">
        <v>111.13078598574462</v>
      </c>
    </row>
    <row r="4082" spans="2:3" x14ac:dyDescent="0.75">
      <c r="B4082" s="249">
        <v>4019</v>
      </c>
      <c r="C4082" s="248">
        <v>116.1400032419845</v>
      </c>
    </row>
    <row r="4083" spans="2:3" x14ac:dyDescent="0.75">
      <c r="B4083" s="249">
        <v>4020</v>
      </c>
      <c r="C4083" s="248">
        <v>138.26864183297715</v>
      </c>
    </row>
    <row r="4084" spans="2:3" x14ac:dyDescent="0.75">
      <c r="B4084" s="249">
        <v>4021</v>
      </c>
      <c r="C4084" s="248">
        <v>124.90912088823727</v>
      </c>
    </row>
    <row r="4085" spans="2:3" x14ac:dyDescent="0.75">
      <c r="B4085" s="249">
        <v>4022</v>
      </c>
      <c r="C4085" s="248">
        <v>111.23535285548218</v>
      </c>
    </row>
    <row r="4086" spans="2:3" x14ac:dyDescent="0.75">
      <c r="B4086" s="249">
        <v>4023</v>
      </c>
      <c r="C4086" s="248">
        <v>136.83941793325175</v>
      </c>
    </row>
    <row r="4087" spans="2:3" x14ac:dyDescent="0.75">
      <c r="B4087" s="249">
        <v>4024</v>
      </c>
      <c r="C4087" s="248">
        <v>113.21406905303641</v>
      </c>
    </row>
    <row r="4088" spans="2:3" x14ac:dyDescent="0.75">
      <c r="B4088" s="249">
        <v>4025</v>
      </c>
      <c r="C4088" s="248">
        <v>67.358396747662752</v>
      </c>
    </row>
    <row r="4089" spans="2:3" x14ac:dyDescent="0.75">
      <c r="B4089" s="249">
        <v>4026</v>
      </c>
      <c r="C4089" s="248">
        <v>95.238303828024314</v>
      </c>
    </row>
    <row r="4090" spans="2:3" x14ac:dyDescent="0.75">
      <c r="B4090" s="249">
        <v>4027</v>
      </c>
      <c r="C4090" s="248">
        <v>132.94151906775963</v>
      </c>
    </row>
    <row r="4091" spans="2:3" x14ac:dyDescent="0.75">
      <c r="B4091" s="249">
        <v>4028</v>
      </c>
      <c r="C4091" s="248">
        <v>127.21397645496927</v>
      </c>
    </row>
    <row r="4092" spans="2:3" x14ac:dyDescent="0.75">
      <c r="B4092" s="249">
        <v>4029</v>
      </c>
      <c r="C4092" s="248">
        <v>107.75230347201897</v>
      </c>
    </row>
    <row r="4093" spans="2:3" x14ac:dyDescent="0.75">
      <c r="B4093" s="249">
        <v>4030</v>
      </c>
      <c r="C4093" s="248">
        <v>106.98654951359367</v>
      </c>
    </row>
    <row r="4094" spans="2:3" x14ac:dyDescent="0.75">
      <c r="B4094" s="249">
        <v>4031</v>
      </c>
      <c r="C4094" s="248">
        <v>156.11030084516545</v>
      </c>
    </row>
    <row r="4095" spans="2:3" x14ac:dyDescent="0.75">
      <c r="B4095" s="249">
        <v>4032</v>
      </c>
      <c r="C4095" s="248">
        <v>132.71745633027405</v>
      </c>
    </row>
    <row r="4096" spans="2:3" x14ac:dyDescent="0.75">
      <c r="B4096" s="249">
        <v>4033</v>
      </c>
      <c r="C4096" s="248">
        <v>117.4129203389157</v>
      </c>
    </row>
    <row r="4097" spans="2:3" x14ac:dyDescent="0.75">
      <c r="B4097" s="249">
        <v>4034</v>
      </c>
      <c r="C4097" s="248">
        <v>137.19183336480765</v>
      </c>
    </row>
    <row r="4098" spans="2:3" x14ac:dyDescent="0.75">
      <c r="B4098" s="249">
        <v>4035</v>
      </c>
      <c r="C4098" s="248">
        <v>108.06958822456625</v>
      </c>
    </row>
    <row r="4099" spans="2:3" x14ac:dyDescent="0.75">
      <c r="B4099" s="249">
        <v>4036</v>
      </c>
      <c r="C4099" s="248">
        <v>138.26128660875116</v>
      </c>
    </row>
    <row r="4100" spans="2:3" x14ac:dyDescent="0.75">
      <c r="B4100" s="249">
        <v>4037</v>
      </c>
      <c r="C4100" s="248">
        <v>150.67263748324922</v>
      </c>
    </row>
    <row r="4101" spans="2:3" x14ac:dyDescent="0.75">
      <c r="B4101" s="249">
        <v>4038</v>
      </c>
      <c r="C4101" s="248">
        <v>102.34544294819365</v>
      </c>
    </row>
    <row r="4102" spans="2:3" x14ac:dyDescent="0.75">
      <c r="B4102" s="249">
        <v>4039</v>
      </c>
      <c r="C4102" s="248">
        <v>145.42305378884737</v>
      </c>
    </row>
    <row r="4103" spans="2:3" x14ac:dyDescent="0.75">
      <c r="B4103" s="249">
        <v>4040</v>
      </c>
      <c r="C4103" s="248">
        <v>118.72924983471781</v>
      </c>
    </row>
    <row r="4104" spans="2:3" x14ac:dyDescent="0.75">
      <c r="B4104" s="249">
        <v>4041</v>
      </c>
      <c r="C4104" s="248">
        <v>124.55472687682744</v>
      </c>
    </row>
    <row r="4105" spans="2:3" x14ac:dyDescent="0.75">
      <c r="B4105" s="249">
        <v>4042</v>
      </c>
      <c r="C4105" s="248">
        <v>79.687226624048137</v>
      </c>
    </row>
    <row r="4106" spans="2:3" x14ac:dyDescent="0.75">
      <c r="B4106" s="249">
        <v>4043</v>
      </c>
      <c r="C4106" s="248">
        <v>144.4278515454364</v>
      </c>
    </row>
    <row r="4107" spans="2:3" x14ac:dyDescent="0.75">
      <c r="B4107" s="249">
        <v>4044</v>
      </c>
      <c r="C4107" s="248">
        <v>154.17309498139534</v>
      </c>
    </row>
    <row r="4108" spans="2:3" x14ac:dyDescent="0.75">
      <c r="B4108" s="249">
        <v>4045</v>
      </c>
      <c r="C4108" s="248">
        <v>114.53122584407328</v>
      </c>
    </row>
    <row r="4109" spans="2:3" x14ac:dyDescent="0.75">
      <c r="B4109" s="249">
        <v>4046</v>
      </c>
      <c r="C4109" s="248">
        <v>125.82553609282508</v>
      </c>
    </row>
    <row r="4110" spans="2:3" x14ac:dyDescent="0.75">
      <c r="B4110" s="249">
        <v>4047</v>
      </c>
      <c r="C4110" s="248">
        <v>140.27568573360165</v>
      </c>
    </row>
    <row r="4111" spans="2:3" x14ac:dyDescent="0.75">
      <c r="B4111" s="249">
        <v>4048</v>
      </c>
      <c r="C4111" s="248">
        <v>125.63234611641606</v>
      </c>
    </row>
    <row r="4112" spans="2:3" x14ac:dyDescent="0.75">
      <c r="B4112" s="249">
        <v>4049</v>
      </c>
      <c r="C4112" s="248">
        <v>123.97625320651304</v>
      </c>
    </row>
    <row r="4113" spans="2:3" x14ac:dyDescent="0.75">
      <c r="B4113" s="249">
        <v>4050</v>
      </c>
      <c r="C4113" s="248">
        <v>68.718881788010748</v>
      </c>
    </row>
    <row r="4114" spans="2:3" x14ac:dyDescent="0.75">
      <c r="B4114" s="249">
        <v>4051</v>
      </c>
      <c r="C4114" s="248">
        <v>135.54715113523986</v>
      </c>
    </row>
    <row r="4115" spans="2:3" x14ac:dyDescent="0.75">
      <c r="B4115" s="249">
        <v>4052</v>
      </c>
      <c r="C4115" s="248">
        <v>113.72238781939319</v>
      </c>
    </row>
    <row r="4116" spans="2:3" x14ac:dyDescent="0.75">
      <c r="B4116" s="249">
        <v>4053</v>
      </c>
      <c r="C4116" s="248">
        <v>120.5305137654517</v>
      </c>
    </row>
    <row r="4117" spans="2:3" x14ac:dyDescent="0.75">
      <c r="B4117" s="249">
        <v>4054</v>
      </c>
      <c r="C4117" s="248">
        <v>101.36719515091893</v>
      </c>
    </row>
    <row r="4118" spans="2:3" x14ac:dyDescent="0.75">
      <c r="B4118" s="249">
        <v>4055</v>
      </c>
      <c r="C4118" s="248">
        <v>156.72450532041921</v>
      </c>
    </row>
    <row r="4119" spans="2:3" x14ac:dyDescent="0.75">
      <c r="B4119" s="249">
        <v>4056</v>
      </c>
      <c r="C4119" s="248">
        <v>143.36101748998391</v>
      </c>
    </row>
    <row r="4120" spans="2:3" x14ac:dyDescent="0.75">
      <c r="B4120" s="249">
        <v>4057</v>
      </c>
      <c r="C4120" s="248">
        <v>112.15894204601372</v>
      </c>
    </row>
    <row r="4121" spans="2:3" x14ac:dyDescent="0.75">
      <c r="B4121" s="249">
        <v>4058</v>
      </c>
      <c r="C4121" s="248">
        <v>132.4331470229626</v>
      </c>
    </row>
    <row r="4122" spans="2:3" x14ac:dyDescent="0.75">
      <c r="B4122" s="249">
        <v>4059</v>
      </c>
      <c r="C4122" s="248">
        <v>123.30242266954485</v>
      </c>
    </row>
    <row r="4123" spans="2:3" x14ac:dyDescent="0.75">
      <c r="B4123" s="249">
        <v>4060</v>
      </c>
      <c r="C4123" s="248">
        <v>106.97072521810435</v>
      </c>
    </row>
    <row r="4124" spans="2:3" x14ac:dyDescent="0.75">
      <c r="B4124" s="249">
        <v>4061</v>
      </c>
      <c r="C4124" s="248">
        <v>168.29090852344405</v>
      </c>
    </row>
    <row r="4125" spans="2:3" x14ac:dyDescent="0.75">
      <c r="B4125" s="249">
        <v>4062</v>
      </c>
      <c r="C4125" s="248">
        <v>127.45321720510599</v>
      </c>
    </row>
    <row r="4126" spans="2:3" x14ac:dyDescent="0.75">
      <c r="B4126" s="249">
        <v>4063</v>
      </c>
      <c r="C4126" s="248">
        <v>146.14494120872612</v>
      </c>
    </row>
    <row r="4127" spans="2:3" x14ac:dyDescent="0.75">
      <c r="B4127" s="249">
        <v>4064</v>
      </c>
      <c r="C4127" s="248">
        <v>141.88159958551938</v>
      </c>
    </row>
    <row r="4128" spans="2:3" x14ac:dyDescent="0.75">
      <c r="B4128" s="249">
        <v>4065</v>
      </c>
      <c r="C4128" s="248">
        <v>125.13525639652633</v>
      </c>
    </row>
    <row r="4129" spans="2:3" x14ac:dyDescent="0.75">
      <c r="B4129" s="249">
        <v>4066</v>
      </c>
      <c r="C4129" s="248">
        <v>124.37605421288141</v>
      </c>
    </row>
    <row r="4130" spans="2:3" x14ac:dyDescent="0.75">
      <c r="B4130" s="249">
        <v>4067</v>
      </c>
      <c r="C4130" s="248">
        <v>121.9823768304079</v>
      </c>
    </row>
    <row r="4131" spans="2:3" x14ac:dyDescent="0.75">
      <c r="B4131" s="249">
        <v>4068</v>
      </c>
      <c r="C4131" s="248">
        <v>133.47210990977001</v>
      </c>
    </row>
    <row r="4132" spans="2:3" x14ac:dyDescent="0.75">
      <c r="B4132" s="249">
        <v>4069</v>
      </c>
      <c r="C4132" s="248">
        <v>108.48593021979994</v>
      </c>
    </row>
    <row r="4133" spans="2:3" x14ac:dyDescent="0.75">
      <c r="B4133" s="249">
        <v>4070</v>
      </c>
      <c r="C4133" s="248">
        <v>119.0034348836576</v>
      </c>
    </row>
    <row r="4134" spans="2:3" x14ac:dyDescent="0.75">
      <c r="B4134" s="249">
        <v>4071</v>
      </c>
      <c r="C4134" s="248">
        <v>174.78955270361695</v>
      </c>
    </row>
    <row r="4135" spans="2:3" x14ac:dyDescent="0.75">
      <c r="B4135" s="249">
        <v>4072</v>
      </c>
      <c r="C4135" s="248">
        <v>138.64609531868547</v>
      </c>
    </row>
    <row r="4136" spans="2:3" x14ac:dyDescent="0.75">
      <c r="B4136" s="249">
        <v>4073</v>
      </c>
      <c r="C4136" s="248">
        <v>114.52999790390821</v>
      </c>
    </row>
    <row r="4137" spans="2:3" x14ac:dyDescent="0.75">
      <c r="B4137" s="249">
        <v>4074</v>
      </c>
      <c r="C4137" s="248">
        <v>82.83925799891378</v>
      </c>
    </row>
    <row r="4138" spans="2:3" x14ac:dyDescent="0.75">
      <c r="B4138" s="249">
        <v>4075</v>
      </c>
      <c r="C4138" s="248">
        <v>88.441222965340273</v>
      </c>
    </row>
    <row r="4139" spans="2:3" x14ac:dyDescent="0.75">
      <c r="B4139" s="249">
        <v>4076</v>
      </c>
      <c r="C4139" s="248">
        <v>115.58236566835825</v>
      </c>
    </row>
    <row r="4140" spans="2:3" x14ac:dyDescent="0.75">
      <c r="B4140" s="249">
        <v>4077</v>
      </c>
      <c r="C4140" s="248">
        <v>120.81392075325626</v>
      </c>
    </row>
    <row r="4141" spans="2:3" x14ac:dyDescent="0.75">
      <c r="B4141" s="249">
        <v>4078</v>
      </c>
      <c r="C4141" s="248">
        <v>136.5841393928219</v>
      </c>
    </row>
    <row r="4142" spans="2:3" x14ac:dyDescent="0.75">
      <c r="B4142" s="249">
        <v>4079</v>
      </c>
      <c r="C4142" s="248">
        <v>127.5728398548593</v>
      </c>
    </row>
    <row r="4143" spans="2:3" x14ac:dyDescent="0.75">
      <c r="B4143" s="249">
        <v>4080</v>
      </c>
      <c r="C4143" s="248">
        <v>120.22581484740185</v>
      </c>
    </row>
    <row r="4144" spans="2:3" x14ac:dyDescent="0.75">
      <c r="B4144" s="249">
        <v>4081</v>
      </c>
      <c r="C4144" s="248">
        <v>121.96409743533168</v>
      </c>
    </row>
    <row r="4145" spans="2:3" x14ac:dyDescent="0.75">
      <c r="B4145" s="249">
        <v>4082</v>
      </c>
      <c r="C4145" s="248">
        <v>114.38305243957808</v>
      </c>
    </row>
    <row r="4146" spans="2:3" x14ac:dyDescent="0.75">
      <c r="B4146" s="249">
        <v>4083</v>
      </c>
      <c r="C4146" s="248">
        <v>98.707631392503274</v>
      </c>
    </row>
    <row r="4147" spans="2:3" x14ac:dyDescent="0.75">
      <c r="B4147" s="249">
        <v>4084</v>
      </c>
      <c r="C4147" s="248">
        <v>107.79840110460417</v>
      </c>
    </row>
    <row r="4148" spans="2:3" x14ac:dyDescent="0.75">
      <c r="B4148" s="249">
        <v>4085</v>
      </c>
      <c r="C4148" s="248">
        <v>126.1403551406687</v>
      </c>
    </row>
    <row r="4149" spans="2:3" x14ac:dyDescent="0.75">
      <c r="B4149" s="249">
        <v>4086</v>
      </c>
      <c r="C4149" s="248">
        <v>131.29106432595111</v>
      </c>
    </row>
    <row r="4150" spans="2:3" x14ac:dyDescent="0.75">
      <c r="B4150" s="249">
        <v>4087</v>
      </c>
      <c r="C4150" s="248">
        <v>162.51729312696114</v>
      </c>
    </row>
    <row r="4151" spans="2:3" x14ac:dyDescent="0.75">
      <c r="B4151" s="249">
        <v>4088</v>
      </c>
      <c r="C4151" s="248">
        <v>133.97273561888693</v>
      </c>
    </row>
    <row r="4152" spans="2:3" x14ac:dyDescent="0.75">
      <c r="B4152" s="249">
        <v>4089</v>
      </c>
      <c r="C4152" s="248">
        <v>160.16877630672954</v>
      </c>
    </row>
    <row r="4153" spans="2:3" x14ac:dyDescent="0.75">
      <c r="B4153" s="249">
        <v>4090</v>
      </c>
      <c r="C4153" s="248">
        <v>179.5162216506327</v>
      </c>
    </row>
    <row r="4154" spans="2:3" x14ac:dyDescent="0.75">
      <c r="B4154" s="249">
        <v>4091</v>
      </c>
      <c r="C4154" s="248">
        <v>114.7349571953946</v>
      </c>
    </row>
    <row r="4155" spans="2:3" x14ac:dyDescent="0.75">
      <c r="B4155" s="249">
        <v>4092</v>
      </c>
      <c r="C4155" s="248">
        <v>75.643007025398603</v>
      </c>
    </row>
    <row r="4156" spans="2:3" x14ac:dyDescent="0.75">
      <c r="B4156" s="249">
        <v>4093</v>
      </c>
      <c r="C4156" s="248">
        <v>156.73801120565872</v>
      </c>
    </row>
    <row r="4157" spans="2:3" x14ac:dyDescent="0.75">
      <c r="B4157" s="249">
        <v>4094</v>
      </c>
      <c r="C4157" s="248">
        <v>131.16067307596023</v>
      </c>
    </row>
    <row r="4158" spans="2:3" x14ac:dyDescent="0.75">
      <c r="B4158" s="249">
        <v>4095</v>
      </c>
      <c r="C4158" s="248">
        <v>157.84576412422967</v>
      </c>
    </row>
    <row r="4159" spans="2:3" x14ac:dyDescent="0.75">
      <c r="B4159" s="249">
        <v>4096</v>
      </c>
      <c r="C4159" s="248">
        <v>99.856094236589144</v>
      </c>
    </row>
    <row r="4160" spans="2:3" x14ac:dyDescent="0.75">
      <c r="B4160" s="249">
        <v>4097</v>
      </c>
      <c r="C4160" s="248">
        <v>106.12916526416321</v>
      </c>
    </row>
    <row r="4161" spans="2:3" x14ac:dyDescent="0.75">
      <c r="B4161" s="249">
        <v>4098</v>
      </c>
      <c r="C4161" s="248">
        <v>136.47604978491685</v>
      </c>
    </row>
    <row r="4162" spans="2:3" x14ac:dyDescent="0.75">
      <c r="B4162" s="249">
        <v>4099</v>
      </c>
      <c r="C4162" s="248">
        <v>93.952890531513702</v>
      </c>
    </row>
    <row r="4163" spans="2:3" x14ac:dyDescent="0.75">
      <c r="B4163" s="249">
        <v>4100</v>
      </c>
      <c r="C4163" s="248">
        <v>114.35243898060648</v>
      </c>
    </row>
    <row r="4164" spans="2:3" x14ac:dyDescent="0.75">
      <c r="B4164" s="249">
        <v>4101</v>
      </c>
      <c r="C4164" s="248">
        <v>118.37242410566387</v>
      </c>
    </row>
    <row r="4165" spans="2:3" x14ac:dyDescent="0.75">
      <c r="B4165" s="249">
        <v>4102</v>
      </c>
      <c r="C4165" s="248">
        <v>145.60630725785444</v>
      </c>
    </row>
    <row r="4166" spans="2:3" x14ac:dyDescent="0.75">
      <c r="B4166" s="249">
        <v>4103</v>
      </c>
      <c r="C4166" s="248">
        <v>114.29128458281241</v>
      </c>
    </row>
    <row r="4167" spans="2:3" x14ac:dyDescent="0.75">
      <c r="B4167" s="249">
        <v>4104</v>
      </c>
      <c r="C4167" s="248">
        <v>105.42677236490958</v>
      </c>
    </row>
    <row r="4168" spans="2:3" x14ac:dyDescent="0.75">
      <c r="B4168" s="249">
        <v>4105</v>
      </c>
      <c r="C4168" s="248">
        <v>108.2868963496432</v>
      </c>
    </row>
    <row r="4169" spans="2:3" x14ac:dyDescent="0.75">
      <c r="B4169" s="249">
        <v>4106</v>
      </c>
      <c r="C4169" s="248">
        <v>120.82471618492052</v>
      </c>
    </row>
    <row r="4170" spans="2:3" x14ac:dyDescent="0.75">
      <c r="B4170" s="249">
        <v>4107</v>
      </c>
      <c r="C4170" s="248">
        <v>95.112268962957131</v>
      </c>
    </row>
    <row r="4171" spans="2:3" x14ac:dyDescent="0.75">
      <c r="B4171" s="249">
        <v>4108</v>
      </c>
      <c r="C4171" s="248">
        <v>124.54779054982164</v>
      </c>
    </row>
    <row r="4172" spans="2:3" x14ac:dyDescent="0.75">
      <c r="B4172" s="249">
        <v>4109</v>
      </c>
      <c r="C4172" s="248">
        <v>123.97512367070055</v>
      </c>
    </row>
    <row r="4173" spans="2:3" x14ac:dyDescent="0.75">
      <c r="B4173" s="249">
        <v>4110</v>
      </c>
      <c r="C4173" s="248">
        <v>116.88393889325486</v>
      </c>
    </row>
    <row r="4174" spans="2:3" x14ac:dyDescent="0.75">
      <c r="B4174" s="249">
        <v>4111</v>
      </c>
      <c r="C4174" s="248">
        <v>102.3849710199393</v>
      </c>
    </row>
    <row r="4175" spans="2:3" x14ac:dyDescent="0.75">
      <c r="B4175" s="249">
        <v>4112</v>
      </c>
      <c r="C4175" s="248">
        <v>95.688878048061497</v>
      </c>
    </row>
    <row r="4176" spans="2:3" x14ac:dyDescent="0.75">
      <c r="B4176" s="249">
        <v>4113</v>
      </c>
      <c r="C4176" s="248">
        <v>94.595735010746552</v>
      </c>
    </row>
    <row r="4177" spans="2:3" x14ac:dyDescent="0.75">
      <c r="B4177" s="249">
        <v>4114</v>
      </c>
      <c r="C4177" s="248">
        <v>141.60439911203559</v>
      </c>
    </row>
    <row r="4178" spans="2:3" x14ac:dyDescent="0.75">
      <c r="B4178" s="249">
        <v>4115</v>
      </c>
      <c r="C4178" s="248">
        <v>159.01076188697181</v>
      </c>
    </row>
    <row r="4179" spans="2:3" x14ac:dyDescent="0.75">
      <c r="B4179" s="249">
        <v>4116</v>
      </c>
      <c r="C4179" s="248">
        <v>118.76731756681427</v>
      </c>
    </row>
    <row r="4180" spans="2:3" x14ac:dyDescent="0.75">
      <c r="B4180" s="249">
        <v>4117</v>
      </c>
      <c r="C4180" s="248">
        <v>141.32552970067081</v>
      </c>
    </row>
    <row r="4181" spans="2:3" x14ac:dyDescent="0.75">
      <c r="B4181" s="249">
        <v>4118</v>
      </c>
      <c r="C4181" s="248">
        <v>136.77654989049864</v>
      </c>
    </row>
    <row r="4182" spans="2:3" x14ac:dyDescent="0.75">
      <c r="B4182" s="249">
        <v>4119</v>
      </c>
      <c r="C4182" s="248">
        <v>93.842316402206023</v>
      </c>
    </row>
    <row r="4183" spans="2:3" x14ac:dyDescent="0.75">
      <c r="B4183" s="249">
        <v>4120</v>
      </c>
      <c r="C4183" s="248">
        <v>116.36852346661935</v>
      </c>
    </row>
    <row r="4184" spans="2:3" x14ac:dyDescent="0.75">
      <c r="B4184" s="249">
        <v>4121</v>
      </c>
      <c r="C4184" s="248">
        <v>151.79179234140591</v>
      </c>
    </row>
    <row r="4185" spans="2:3" x14ac:dyDescent="0.75">
      <c r="B4185" s="249">
        <v>4122</v>
      </c>
      <c r="C4185" s="248">
        <v>149.82987773012627</v>
      </c>
    </row>
    <row r="4186" spans="2:3" x14ac:dyDescent="0.75">
      <c r="B4186" s="249">
        <v>4123</v>
      </c>
      <c r="C4186" s="248">
        <v>121.07147324135362</v>
      </c>
    </row>
    <row r="4187" spans="2:3" x14ac:dyDescent="0.75">
      <c r="B4187" s="249">
        <v>4124</v>
      </c>
      <c r="C4187" s="248">
        <v>108.93259164065418</v>
      </c>
    </row>
    <row r="4188" spans="2:3" x14ac:dyDescent="0.75">
      <c r="B4188" s="249">
        <v>4125</v>
      </c>
      <c r="C4188" s="248">
        <v>79.952190815090432</v>
      </c>
    </row>
    <row r="4189" spans="2:3" x14ac:dyDescent="0.75">
      <c r="B4189" s="249">
        <v>4126</v>
      </c>
      <c r="C4189" s="248">
        <v>157.90428473223406</v>
      </c>
    </row>
    <row r="4190" spans="2:3" x14ac:dyDescent="0.75">
      <c r="B4190" s="249">
        <v>4127</v>
      </c>
      <c r="C4190" s="248">
        <v>133.88313125413086</v>
      </c>
    </row>
    <row r="4191" spans="2:3" x14ac:dyDescent="0.75">
      <c r="B4191" s="249">
        <v>4128</v>
      </c>
      <c r="C4191" s="248">
        <v>92.493570463593883</v>
      </c>
    </row>
    <row r="4192" spans="2:3" x14ac:dyDescent="0.75">
      <c r="B4192" s="249">
        <v>4129</v>
      </c>
      <c r="C4192" s="248">
        <v>131.25450740204045</v>
      </c>
    </row>
    <row r="4193" spans="2:3" x14ac:dyDescent="0.75">
      <c r="B4193" s="249">
        <v>4130</v>
      </c>
      <c r="C4193" s="248">
        <v>112.15339996152817</v>
      </c>
    </row>
    <row r="4194" spans="2:3" x14ac:dyDescent="0.75">
      <c r="B4194" s="249">
        <v>4131</v>
      </c>
      <c r="C4194" s="248">
        <v>114.82475769687031</v>
      </c>
    </row>
    <row r="4195" spans="2:3" x14ac:dyDescent="0.75">
      <c r="B4195" s="249">
        <v>4132</v>
      </c>
      <c r="C4195" s="248">
        <v>100.83781203107333</v>
      </c>
    </row>
    <row r="4196" spans="2:3" x14ac:dyDescent="0.75">
      <c r="B4196" s="249">
        <v>4133</v>
      </c>
      <c r="C4196" s="248">
        <v>98.589625021543554</v>
      </c>
    </row>
    <row r="4197" spans="2:3" x14ac:dyDescent="0.75">
      <c r="B4197" s="249">
        <v>4134</v>
      </c>
      <c r="C4197" s="248">
        <v>100.85532115114509</v>
      </c>
    </row>
    <row r="4198" spans="2:3" x14ac:dyDescent="0.75">
      <c r="B4198" s="249">
        <v>4135</v>
      </c>
      <c r="C4198" s="248">
        <v>106.22526234908369</v>
      </c>
    </row>
    <row r="4199" spans="2:3" x14ac:dyDescent="0.75">
      <c r="B4199" s="249">
        <v>4136</v>
      </c>
      <c r="C4199" s="248">
        <v>103.19626144111137</v>
      </c>
    </row>
    <row r="4200" spans="2:3" x14ac:dyDescent="0.75">
      <c r="B4200" s="249">
        <v>4137</v>
      </c>
      <c r="C4200" s="248">
        <v>95.759069857075588</v>
      </c>
    </row>
    <row r="4201" spans="2:3" x14ac:dyDescent="0.75">
      <c r="B4201" s="249">
        <v>4138</v>
      </c>
      <c r="C4201" s="248">
        <v>107.85108066613567</v>
      </c>
    </row>
    <row r="4202" spans="2:3" x14ac:dyDescent="0.75">
      <c r="B4202" s="249">
        <v>4139</v>
      </c>
      <c r="C4202" s="248">
        <v>104.61644441251515</v>
      </c>
    </row>
    <row r="4203" spans="2:3" x14ac:dyDescent="0.75">
      <c r="B4203" s="249">
        <v>4140</v>
      </c>
      <c r="C4203" s="248">
        <v>92.819612225320483</v>
      </c>
    </row>
    <row r="4204" spans="2:3" x14ac:dyDescent="0.75">
      <c r="B4204" s="249">
        <v>4141</v>
      </c>
      <c r="C4204" s="248">
        <v>126.70028403864481</v>
      </c>
    </row>
    <row r="4205" spans="2:3" x14ac:dyDescent="0.75">
      <c r="B4205" s="249">
        <v>4142</v>
      </c>
      <c r="C4205" s="248">
        <v>128.93711642476305</v>
      </c>
    </row>
    <row r="4206" spans="2:3" x14ac:dyDescent="0.75">
      <c r="B4206" s="249">
        <v>4143</v>
      </c>
      <c r="C4206" s="248">
        <v>116.29022901431134</v>
      </c>
    </row>
    <row r="4207" spans="2:3" x14ac:dyDescent="0.75">
      <c r="B4207" s="249">
        <v>4144</v>
      </c>
      <c r="C4207" s="248">
        <v>141.01912609279077</v>
      </c>
    </row>
    <row r="4208" spans="2:3" x14ac:dyDescent="0.75">
      <c r="B4208" s="249">
        <v>4145</v>
      </c>
      <c r="C4208" s="248">
        <v>155.43739868202806</v>
      </c>
    </row>
    <row r="4209" spans="2:3" x14ac:dyDescent="0.75">
      <c r="B4209" s="249">
        <v>4146</v>
      </c>
      <c r="C4209" s="248">
        <v>138.38575478652939</v>
      </c>
    </row>
    <row r="4210" spans="2:3" x14ac:dyDescent="0.75">
      <c r="B4210" s="249">
        <v>4147</v>
      </c>
      <c r="C4210" s="248">
        <v>120.26220433557677</v>
      </c>
    </row>
    <row r="4211" spans="2:3" x14ac:dyDescent="0.75">
      <c r="B4211" s="249">
        <v>4148</v>
      </c>
      <c r="C4211" s="248">
        <v>139.76252384859404</v>
      </c>
    </row>
    <row r="4212" spans="2:3" x14ac:dyDescent="0.75">
      <c r="B4212" s="249">
        <v>4149</v>
      </c>
      <c r="C4212" s="248">
        <v>92.358633966674631</v>
      </c>
    </row>
    <row r="4213" spans="2:3" x14ac:dyDescent="0.75">
      <c r="B4213" s="249">
        <v>4150</v>
      </c>
      <c r="C4213" s="248">
        <v>120.22877580796548</v>
      </c>
    </row>
    <row r="4214" spans="2:3" x14ac:dyDescent="0.75">
      <c r="B4214" s="249">
        <v>4151</v>
      </c>
      <c r="C4214" s="248">
        <v>83.378402463513794</v>
      </c>
    </row>
    <row r="4215" spans="2:3" x14ac:dyDescent="0.75">
      <c r="B4215" s="249">
        <v>4152</v>
      </c>
      <c r="C4215" s="248">
        <v>206.3590348819402</v>
      </c>
    </row>
    <row r="4216" spans="2:3" x14ac:dyDescent="0.75">
      <c r="B4216" s="249">
        <v>4153</v>
      </c>
      <c r="C4216" s="248">
        <v>135.13493423906399</v>
      </c>
    </row>
    <row r="4217" spans="2:3" x14ac:dyDescent="0.75">
      <c r="B4217" s="249">
        <v>4154</v>
      </c>
      <c r="C4217" s="248">
        <v>153.75150031696086</v>
      </c>
    </row>
    <row r="4218" spans="2:3" x14ac:dyDescent="0.75">
      <c r="B4218" s="249">
        <v>4155</v>
      </c>
      <c r="C4218" s="248">
        <v>71.858494809312759</v>
      </c>
    </row>
    <row r="4219" spans="2:3" x14ac:dyDescent="0.75">
      <c r="B4219" s="249">
        <v>4156</v>
      </c>
      <c r="C4219" s="248">
        <v>131.2489629687187</v>
      </c>
    </row>
    <row r="4220" spans="2:3" x14ac:dyDescent="0.75">
      <c r="B4220" s="249">
        <v>4157</v>
      </c>
      <c r="C4220" s="248">
        <v>111.8997347856284</v>
      </c>
    </row>
    <row r="4221" spans="2:3" x14ac:dyDescent="0.75">
      <c r="B4221" s="249">
        <v>4158</v>
      </c>
      <c r="C4221" s="248">
        <v>97.514000899906179</v>
      </c>
    </row>
    <row r="4222" spans="2:3" x14ac:dyDescent="0.75">
      <c r="B4222" s="249">
        <v>4159</v>
      </c>
      <c r="C4222" s="248">
        <v>122.34360244839651</v>
      </c>
    </row>
    <row r="4223" spans="2:3" x14ac:dyDescent="0.75">
      <c r="B4223" s="249">
        <v>4160</v>
      </c>
      <c r="C4223" s="248">
        <v>124.21158574246081</v>
      </c>
    </row>
    <row r="4224" spans="2:3" x14ac:dyDescent="0.75">
      <c r="B4224" s="249">
        <v>4161</v>
      </c>
      <c r="C4224" s="248">
        <v>162.87542880218538</v>
      </c>
    </row>
    <row r="4225" spans="2:3" x14ac:dyDescent="0.75">
      <c r="B4225" s="249">
        <v>4162</v>
      </c>
      <c r="C4225" s="248">
        <v>121.3296979154434</v>
      </c>
    </row>
    <row r="4226" spans="2:3" x14ac:dyDescent="0.75">
      <c r="B4226" s="249">
        <v>4163</v>
      </c>
      <c r="C4226" s="248">
        <v>117.44443827994961</v>
      </c>
    </row>
    <row r="4227" spans="2:3" x14ac:dyDescent="0.75">
      <c r="B4227" s="249">
        <v>4164</v>
      </c>
      <c r="C4227" s="248">
        <v>133.08769932957887</v>
      </c>
    </row>
    <row r="4228" spans="2:3" x14ac:dyDescent="0.75">
      <c r="B4228" s="249">
        <v>4165</v>
      </c>
      <c r="C4228" s="248">
        <v>123.07523171435446</v>
      </c>
    </row>
    <row r="4229" spans="2:3" x14ac:dyDescent="0.75">
      <c r="B4229" s="249">
        <v>4166</v>
      </c>
      <c r="C4229" s="248">
        <v>138.08554224730466</v>
      </c>
    </row>
    <row r="4230" spans="2:3" x14ac:dyDescent="0.75">
      <c r="B4230" s="249">
        <v>4167</v>
      </c>
      <c r="C4230" s="248">
        <v>117.29800077959148</v>
      </c>
    </row>
    <row r="4231" spans="2:3" x14ac:dyDescent="0.75">
      <c r="B4231" s="249">
        <v>4168</v>
      </c>
      <c r="C4231" s="248">
        <v>115.53877744037331</v>
      </c>
    </row>
    <row r="4232" spans="2:3" x14ac:dyDescent="0.75">
      <c r="B4232" s="249">
        <v>4169</v>
      </c>
      <c r="C4232" s="248">
        <v>140.35468983347437</v>
      </c>
    </row>
    <row r="4233" spans="2:3" x14ac:dyDescent="0.75">
      <c r="B4233" s="249">
        <v>4170</v>
      </c>
      <c r="C4233" s="248">
        <v>99.860509036187693</v>
      </c>
    </row>
    <row r="4234" spans="2:3" x14ac:dyDescent="0.75">
      <c r="B4234" s="249">
        <v>4171</v>
      </c>
      <c r="C4234" s="248">
        <v>151.46758258760025</v>
      </c>
    </row>
    <row r="4235" spans="2:3" x14ac:dyDescent="0.75">
      <c r="B4235" s="249">
        <v>4172</v>
      </c>
      <c r="C4235" s="248">
        <v>159.15477803834892</v>
      </c>
    </row>
    <row r="4236" spans="2:3" x14ac:dyDescent="0.75">
      <c r="B4236" s="249">
        <v>4173</v>
      </c>
      <c r="C4236" s="248">
        <v>105.58197218555723</v>
      </c>
    </row>
    <row r="4237" spans="2:3" x14ac:dyDescent="0.75">
      <c r="B4237" s="249">
        <v>4174</v>
      </c>
      <c r="C4237" s="248">
        <v>95.658770491902345</v>
      </c>
    </row>
    <row r="4238" spans="2:3" x14ac:dyDescent="0.75">
      <c r="B4238" s="249">
        <v>4175</v>
      </c>
      <c r="C4238" s="248">
        <v>114.0206901335017</v>
      </c>
    </row>
    <row r="4239" spans="2:3" x14ac:dyDescent="0.75">
      <c r="B4239" s="249">
        <v>4176</v>
      </c>
      <c r="C4239" s="248">
        <v>101.58940407904484</v>
      </c>
    </row>
    <row r="4240" spans="2:3" x14ac:dyDescent="0.75">
      <c r="B4240" s="249">
        <v>4177</v>
      </c>
      <c r="C4240" s="248">
        <v>127.71968823712419</v>
      </c>
    </row>
    <row r="4241" spans="2:3" x14ac:dyDescent="0.75">
      <c r="B4241" s="249">
        <v>4178</v>
      </c>
      <c r="C4241" s="248">
        <v>86.977102494859253</v>
      </c>
    </row>
    <row r="4242" spans="2:3" x14ac:dyDescent="0.75">
      <c r="B4242" s="249">
        <v>4179</v>
      </c>
      <c r="C4242" s="248">
        <v>95.090911950750453</v>
      </c>
    </row>
    <row r="4243" spans="2:3" x14ac:dyDescent="0.75">
      <c r="B4243" s="249">
        <v>4180</v>
      </c>
      <c r="C4243" s="248">
        <v>139.50005601413548</v>
      </c>
    </row>
    <row r="4244" spans="2:3" x14ac:dyDescent="0.75">
      <c r="B4244" s="249">
        <v>4181</v>
      </c>
      <c r="C4244" s="248">
        <v>173.99521631363302</v>
      </c>
    </row>
    <row r="4245" spans="2:3" x14ac:dyDescent="0.75">
      <c r="B4245" s="249">
        <v>4182</v>
      </c>
      <c r="C4245" s="248">
        <v>126.81669898271804</v>
      </c>
    </row>
    <row r="4246" spans="2:3" x14ac:dyDescent="0.75">
      <c r="B4246" s="249">
        <v>4183</v>
      </c>
      <c r="C4246" s="248">
        <v>151.12546139276367</v>
      </c>
    </row>
    <row r="4247" spans="2:3" x14ac:dyDescent="0.75">
      <c r="B4247" s="249">
        <v>4184</v>
      </c>
      <c r="C4247" s="248">
        <v>132.66657950564712</v>
      </c>
    </row>
    <row r="4248" spans="2:3" x14ac:dyDescent="0.75">
      <c r="B4248" s="249">
        <v>4185</v>
      </c>
      <c r="C4248" s="248">
        <v>100.51960993969871</v>
      </c>
    </row>
    <row r="4249" spans="2:3" x14ac:dyDescent="0.75">
      <c r="B4249" s="249">
        <v>4186</v>
      </c>
      <c r="C4249" s="248">
        <v>135.08611386981246</v>
      </c>
    </row>
    <row r="4250" spans="2:3" x14ac:dyDescent="0.75">
      <c r="B4250" s="249">
        <v>4187</v>
      </c>
      <c r="C4250" s="248">
        <v>85.907318754606649</v>
      </c>
    </row>
    <row r="4251" spans="2:3" x14ac:dyDescent="0.75">
      <c r="B4251" s="249">
        <v>4188</v>
      </c>
      <c r="C4251" s="248">
        <v>135.47898760730627</v>
      </c>
    </row>
    <row r="4252" spans="2:3" x14ac:dyDescent="0.75">
      <c r="B4252" s="249">
        <v>4189</v>
      </c>
      <c r="C4252" s="248">
        <v>109.485635278942</v>
      </c>
    </row>
    <row r="4253" spans="2:3" x14ac:dyDescent="0.75">
      <c r="B4253" s="249">
        <v>4190</v>
      </c>
      <c r="C4253" s="248">
        <v>145.05437144178427</v>
      </c>
    </row>
    <row r="4254" spans="2:3" x14ac:dyDescent="0.75">
      <c r="B4254" s="249">
        <v>4191</v>
      </c>
      <c r="C4254" s="248">
        <v>87.985823664515095</v>
      </c>
    </row>
    <row r="4255" spans="2:3" x14ac:dyDescent="0.75">
      <c r="B4255" s="249">
        <v>4192</v>
      </c>
      <c r="C4255" s="248">
        <v>209.93955546363014</v>
      </c>
    </row>
    <row r="4256" spans="2:3" x14ac:dyDescent="0.75">
      <c r="B4256" s="249">
        <v>4193</v>
      </c>
      <c r="C4256" s="248">
        <v>108.87821746149392</v>
      </c>
    </row>
    <row r="4257" spans="2:3" x14ac:dyDescent="0.75">
      <c r="B4257" s="249">
        <v>4194</v>
      </c>
      <c r="C4257" s="248">
        <v>109.48061155698269</v>
      </c>
    </row>
    <row r="4258" spans="2:3" x14ac:dyDescent="0.75">
      <c r="B4258" s="249">
        <v>4195</v>
      </c>
      <c r="C4258" s="248">
        <v>111.18348411145894</v>
      </c>
    </row>
    <row r="4259" spans="2:3" x14ac:dyDescent="0.75">
      <c r="B4259" s="249">
        <v>4196</v>
      </c>
      <c r="C4259" s="248">
        <v>134.89808954297663</v>
      </c>
    </row>
    <row r="4260" spans="2:3" x14ac:dyDescent="0.75">
      <c r="B4260" s="249">
        <v>4197</v>
      </c>
      <c r="C4260" s="248">
        <v>96.926216247691485</v>
      </c>
    </row>
    <row r="4261" spans="2:3" x14ac:dyDescent="0.75">
      <c r="B4261" s="249">
        <v>4198</v>
      </c>
      <c r="C4261" s="248">
        <v>144.9126043953396</v>
      </c>
    </row>
    <row r="4262" spans="2:3" x14ac:dyDescent="0.75">
      <c r="B4262" s="249">
        <v>4199</v>
      </c>
      <c r="C4262" s="248">
        <v>125.18460724737473</v>
      </c>
    </row>
    <row r="4263" spans="2:3" x14ac:dyDescent="0.75">
      <c r="B4263" s="249">
        <v>4200</v>
      </c>
      <c r="C4263" s="248">
        <v>125.64121819513578</v>
      </c>
    </row>
    <row r="4264" spans="2:3" x14ac:dyDescent="0.75">
      <c r="B4264" s="249">
        <v>4201</v>
      </c>
      <c r="C4264" s="248">
        <v>113.36520305605117</v>
      </c>
    </row>
    <row r="4265" spans="2:3" x14ac:dyDescent="0.75">
      <c r="B4265" s="249">
        <v>4202</v>
      </c>
      <c r="C4265" s="248">
        <v>114.21176296722943</v>
      </c>
    </row>
    <row r="4266" spans="2:3" x14ac:dyDescent="0.75">
      <c r="B4266" s="249">
        <v>4203</v>
      </c>
      <c r="C4266" s="248">
        <v>97.759915963746437</v>
      </c>
    </row>
    <row r="4267" spans="2:3" x14ac:dyDescent="0.75">
      <c r="B4267" s="249">
        <v>4204</v>
      </c>
      <c r="C4267" s="248">
        <v>160.7176905979444</v>
      </c>
    </row>
    <row r="4268" spans="2:3" x14ac:dyDescent="0.75">
      <c r="B4268" s="249">
        <v>4205</v>
      </c>
      <c r="C4268" s="248">
        <v>109.2875420019935</v>
      </c>
    </row>
    <row r="4269" spans="2:3" x14ac:dyDescent="0.75">
      <c r="B4269" s="249">
        <v>4206</v>
      </c>
      <c r="C4269" s="248">
        <v>103.93677924855592</v>
      </c>
    </row>
    <row r="4270" spans="2:3" x14ac:dyDescent="0.75">
      <c r="B4270" s="249">
        <v>4207</v>
      </c>
      <c r="C4270" s="248">
        <v>121.39373534191945</v>
      </c>
    </row>
    <row r="4271" spans="2:3" x14ac:dyDescent="0.75">
      <c r="B4271" s="249">
        <v>4208</v>
      </c>
      <c r="C4271" s="248">
        <v>104.48069010264371</v>
      </c>
    </row>
    <row r="4272" spans="2:3" x14ac:dyDescent="0.75">
      <c r="B4272" s="249">
        <v>4209</v>
      </c>
      <c r="C4272" s="248">
        <v>91.028265859208332</v>
      </c>
    </row>
    <row r="4273" spans="2:3" x14ac:dyDescent="0.75">
      <c r="B4273" s="249">
        <v>4210</v>
      </c>
      <c r="C4273" s="248">
        <v>74.646880973844247</v>
      </c>
    </row>
    <row r="4274" spans="2:3" x14ac:dyDescent="0.75">
      <c r="B4274" s="249">
        <v>4211</v>
      </c>
      <c r="C4274" s="248">
        <v>152.19881721325049</v>
      </c>
    </row>
    <row r="4275" spans="2:3" x14ac:dyDescent="0.75">
      <c r="B4275" s="249">
        <v>4212</v>
      </c>
      <c r="C4275" s="248">
        <v>131.69161198712399</v>
      </c>
    </row>
    <row r="4276" spans="2:3" x14ac:dyDescent="0.75">
      <c r="B4276" s="249">
        <v>4213</v>
      </c>
      <c r="C4276" s="248">
        <v>96.239424404006627</v>
      </c>
    </row>
    <row r="4277" spans="2:3" x14ac:dyDescent="0.75">
      <c r="B4277" s="249">
        <v>4214</v>
      </c>
      <c r="C4277" s="248">
        <v>94.299508360745392</v>
      </c>
    </row>
    <row r="4278" spans="2:3" x14ac:dyDescent="0.75">
      <c r="B4278" s="249">
        <v>4215</v>
      </c>
      <c r="C4278" s="248">
        <v>91.00992411928334</v>
      </c>
    </row>
    <row r="4279" spans="2:3" x14ac:dyDescent="0.75">
      <c r="B4279" s="249">
        <v>4216</v>
      </c>
      <c r="C4279" s="248">
        <v>128.61608288951376</v>
      </c>
    </row>
    <row r="4280" spans="2:3" x14ac:dyDescent="0.75">
      <c r="B4280" s="249">
        <v>4217</v>
      </c>
      <c r="C4280" s="248">
        <v>118.37408538640751</v>
      </c>
    </row>
    <row r="4281" spans="2:3" x14ac:dyDescent="0.75">
      <c r="B4281" s="249">
        <v>4218</v>
      </c>
      <c r="C4281" s="248">
        <v>167.63040245231306</v>
      </c>
    </row>
    <row r="4282" spans="2:3" x14ac:dyDescent="0.75">
      <c r="B4282" s="249">
        <v>4219</v>
      </c>
      <c r="C4282" s="248">
        <v>148.42621981263693</v>
      </c>
    </row>
    <row r="4283" spans="2:3" x14ac:dyDescent="0.75">
      <c r="B4283" s="249">
        <v>4220</v>
      </c>
      <c r="C4283" s="248">
        <v>109.47173385432016</v>
      </c>
    </row>
    <row r="4284" spans="2:3" x14ac:dyDescent="0.75">
      <c r="B4284" s="249">
        <v>4221</v>
      </c>
      <c r="C4284" s="248">
        <v>143.3681074166827</v>
      </c>
    </row>
    <row r="4285" spans="2:3" x14ac:dyDescent="0.75">
      <c r="B4285" s="249">
        <v>4222</v>
      </c>
      <c r="C4285" s="248">
        <v>78.497083247389099</v>
      </c>
    </row>
    <row r="4286" spans="2:3" x14ac:dyDescent="0.75">
      <c r="B4286" s="249">
        <v>4223</v>
      </c>
      <c r="C4286" s="248">
        <v>122.0961579496793</v>
      </c>
    </row>
    <row r="4287" spans="2:3" x14ac:dyDescent="0.75">
      <c r="B4287" s="249">
        <v>4224</v>
      </c>
      <c r="C4287" s="248">
        <v>124.56598663246533</v>
      </c>
    </row>
    <row r="4288" spans="2:3" x14ac:dyDescent="0.75">
      <c r="B4288" s="249">
        <v>4225</v>
      </c>
      <c r="C4288" s="248">
        <v>93.781581323339651</v>
      </c>
    </row>
    <row r="4289" spans="2:3" x14ac:dyDescent="0.75">
      <c r="B4289" s="249">
        <v>4226</v>
      </c>
      <c r="C4289" s="248">
        <v>106.25777910140535</v>
      </c>
    </row>
    <row r="4290" spans="2:3" x14ac:dyDescent="0.75">
      <c r="B4290" s="249">
        <v>4227</v>
      </c>
      <c r="C4290" s="248">
        <v>115.03561740385751</v>
      </c>
    </row>
    <row r="4291" spans="2:3" x14ac:dyDescent="0.75">
      <c r="B4291" s="249">
        <v>4228</v>
      </c>
      <c r="C4291" s="248">
        <v>123.36165680350449</v>
      </c>
    </row>
    <row r="4292" spans="2:3" x14ac:dyDescent="0.75">
      <c r="B4292" s="249">
        <v>4229</v>
      </c>
      <c r="C4292" s="248">
        <v>154.32876239050813</v>
      </c>
    </row>
    <row r="4293" spans="2:3" x14ac:dyDescent="0.75">
      <c r="B4293" s="249">
        <v>4230</v>
      </c>
      <c r="C4293" s="248">
        <v>146.74905352181975</v>
      </c>
    </row>
    <row r="4294" spans="2:3" x14ac:dyDescent="0.75">
      <c r="B4294" s="249">
        <v>4231</v>
      </c>
      <c r="C4294" s="248">
        <v>183.0231044259078</v>
      </c>
    </row>
    <row r="4295" spans="2:3" x14ac:dyDescent="0.75">
      <c r="B4295" s="249">
        <v>4232</v>
      </c>
      <c r="C4295" s="248">
        <v>96.394655826088339</v>
      </c>
    </row>
    <row r="4296" spans="2:3" x14ac:dyDescent="0.75">
      <c r="B4296" s="249">
        <v>4233</v>
      </c>
      <c r="C4296" s="248">
        <v>163.36445293337528</v>
      </c>
    </row>
    <row r="4297" spans="2:3" x14ac:dyDescent="0.75">
      <c r="B4297" s="249">
        <v>4234</v>
      </c>
      <c r="C4297" s="248">
        <v>100.81644029851228</v>
      </c>
    </row>
    <row r="4298" spans="2:3" x14ac:dyDescent="0.75">
      <c r="B4298" s="249">
        <v>4235</v>
      </c>
      <c r="C4298" s="248">
        <v>119.49735803849204</v>
      </c>
    </row>
    <row r="4299" spans="2:3" x14ac:dyDescent="0.75">
      <c r="B4299" s="249">
        <v>4236</v>
      </c>
      <c r="C4299" s="248">
        <v>99.342649531193345</v>
      </c>
    </row>
    <row r="4300" spans="2:3" x14ac:dyDescent="0.75">
      <c r="B4300" s="249">
        <v>4237</v>
      </c>
      <c r="C4300" s="248">
        <v>102.16106229989612</v>
      </c>
    </row>
    <row r="4301" spans="2:3" x14ac:dyDescent="0.75">
      <c r="B4301" s="249">
        <v>4238</v>
      </c>
      <c r="C4301" s="248">
        <v>156.72661557549239</v>
      </c>
    </row>
    <row r="4302" spans="2:3" x14ac:dyDescent="0.75">
      <c r="B4302" s="249">
        <v>4239</v>
      </c>
      <c r="C4302" s="248">
        <v>110.75917894806649</v>
      </c>
    </row>
    <row r="4303" spans="2:3" x14ac:dyDescent="0.75">
      <c r="B4303" s="249">
        <v>4240</v>
      </c>
      <c r="C4303" s="248">
        <v>117.0832249806224</v>
      </c>
    </row>
    <row r="4304" spans="2:3" x14ac:dyDescent="0.75">
      <c r="B4304" s="249">
        <v>4241</v>
      </c>
      <c r="C4304" s="248">
        <v>133.1806280129619</v>
      </c>
    </row>
    <row r="4305" spans="2:3" x14ac:dyDescent="0.75">
      <c r="B4305" s="249">
        <v>4242</v>
      </c>
      <c r="C4305" s="248">
        <v>134.56884533809205</v>
      </c>
    </row>
    <row r="4306" spans="2:3" x14ac:dyDescent="0.75">
      <c r="B4306" s="249">
        <v>4243</v>
      </c>
      <c r="C4306" s="248">
        <v>125.57960312751706</v>
      </c>
    </row>
    <row r="4307" spans="2:3" x14ac:dyDescent="0.75">
      <c r="B4307" s="249">
        <v>4244</v>
      </c>
      <c r="C4307" s="248">
        <v>128.99632574446093</v>
      </c>
    </row>
    <row r="4308" spans="2:3" x14ac:dyDescent="0.75">
      <c r="B4308" s="249">
        <v>4245</v>
      </c>
      <c r="C4308" s="248">
        <v>113.96643730558476</v>
      </c>
    </row>
    <row r="4309" spans="2:3" x14ac:dyDescent="0.75">
      <c r="B4309" s="249">
        <v>4246</v>
      </c>
      <c r="C4309" s="248">
        <v>81.743349380050432</v>
      </c>
    </row>
    <row r="4310" spans="2:3" x14ac:dyDescent="0.75">
      <c r="B4310" s="249">
        <v>4247</v>
      </c>
      <c r="C4310" s="248">
        <v>122.63093392641322</v>
      </c>
    </row>
    <row r="4311" spans="2:3" x14ac:dyDescent="0.75">
      <c r="B4311" s="249">
        <v>4248</v>
      </c>
      <c r="C4311" s="248">
        <v>89.783614133859174</v>
      </c>
    </row>
    <row r="4312" spans="2:3" x14ac:dyDescent="0.75">
      <c r="B4312" s="249">
        <v>4249</v>
      </c>
      <c r="C4312" s="248">
        <v>95.388081495753738</v>
      </c>
    </row>
    <row r="4313" spans="2:3" x14ac:dyDescent="0.75">
      <c r="B4313" s="249">
        <v>4250</v>
      </c>
      <c r="C4313" s="248">
        <v>143.82161256313805</v>
      </c>
    </row>
    <row r="4314" spans="2:3" x14ac:dyDescent="0.75">
      <c r="B4314" s="249">
        <v>4251</v>
      </c>
      <c r="C4314" s="248">
        <v>132.01043048124623</v>
      </c>
    </row>
    <row r="4315" spans="2:3" x14ac:dyDescent="0.75">
      <c r="B4315" s="249">
        <v>4252</v>
      </c>
      <c r="C4315" s="248">
        <v>148.30978823590351</v>
      </c>
    </row>
    <row r="4316" spans="2:3" x14ac:dyDescent="0.75">
      <c r="B4316" s="249">
        <v>4253</v>
      </c>
      <c r="C4316" s="248">
        <v>153.10662088896433</v>
      </c>
    </row>
    <row r="4317" spans="2:3" x14ac:dyDescent="0.75">
      <c r="B4317" s="249">
        <v>4254</v>
      </c>
      <c r="C4317" s="248">
        <v>65.120423997936982</v>
      </c>
    </row>
    <row r="4318" spans="2:3" x14ac:dyDescent="0.75">
      <c r="B4318" s="249">
        <v>4255</v>
      </c>
      <c r="C4318" s="248">
        <v>113.72074013579235</v>
      </c>
    </row>
    <row r="4319" spans="2:3" x14ac:dyDescent="0.75">
      <c r="B4319" s="249">
        <v>4256</v>
      </c>
      <c r="C4319" s="248">
        <v>132.58632655553401</v>
      </c>
    </row>
    <row r="4320" spans="2:3" x14ac:dyDescent="0.75">
      <c r="B4320" s="249">
        <v>4257</v>
      </c>
      <c r="C4320" s="248">
        <v>123.46579360235432</v>
      </c>
    </row>
    <row r="4321" spans="2:3" x14ac:dyDescent="0.75">
      <c r="B4321" s="249">
        <v>4258</v>
      </c>
      <c r="C4321" s="248">
        <v>90.386600691221176</v>
      </c>
    </row>
    <row r="4322" spans="2:3" x14ac:dyDescent="0.75">
      <c r="B4322" s="249">
        <v>4259</v>
      </c>
      <c r="C4322" s="248">
        <v>126.62058566784795</v>
      </c>
    </row>
    <row r="4323" spans="2:3" x14ac:dyDescent="0.75">
      <c r="B4323" s="249">
        <v>4260</v>
      </c>
      <c r="C4323" s="248">
        <v>120.44549321375341</v>
      </c>
    </row>
    <row r="4324" spans="2:3" x14ac:dyDescent="0.75">
      <c r="B4324" s="249">
        <v>4261</v>
      </c>
      <c r="C4324" s="248">
        <v>160.06957795388848</v>
      </c>
    </row>
    <row r="4325" spans="2:3" x14ac:dyDescent="0.75">
      <c r="B4325" s="249">
        <v>4262</v>
      </c>
      <c r="C4325" s="248">
        <v>81.630701799031073</v>
      </c>
    </row>
    <row r="4326" spans="2:3" x14ac:dyDescent="0.75">
      <c r="B4326" s="249">
        <v>4263</v>
      </c>
      <c r="C4326" s="248">
        <v>139.09269182763001</v>
      </c>
    </row>
    <row r="4327" spans="2:3" x14ac:dyDescent="0.75">
      <c r="B4327" s="249">
        <v>4264</v>
      </c>
      <c r="C4327" s="248">
        <v>130.59552277632443</v>
      </c>
    </row>
    <row r="4328" spans="2:3" x14ac:dyDescent="0.75">
      <c r="B4328" s="249">
        <v>4265</v>
      </c>
      <c r="C4328" s="248">
        <v>121.2091296422382</v>
      </c>
    </row>
    <row r="4329" spans="2:3" x14ac:dyDescent="0.75">
      <c r="B4329" s="249">
        <v>4266</v>
      </c>
      <c r="C4329" s="248">
        <v>140.47001101597331</v>
      </c>
    </row>
    <row r="4330" spans="2:3" x14ac:dyDescent="0.75">
      <c r="B4330" s="249">
        <v>4267</v>
      </c>
      <c r="C4330" s="248">
        <v>134.0781859515894</v>
      </c>
    </row>
    <row r="4331" spans="2:3" x14ac:dyDescent="0.75">
      <c r="B4331" s="249">
        <v>4268</v>
      </c>
      <c r="C4331" s="248">
        <v>97.299224193158693</v>
      </c>
    </row>
    <row r="4332" spans="2:3" x14ac:dyDescent="0.75">
      <c r="B4332" s="249">
        <v>4269</v>
      </c>
      <c r="C4332" s="248">
        <v>125.49393153578986</v>
      </c>
    </row>
    <row r="4333" spans="2:3" x14ac:dyDescent="0.75">
      <c r="B4333" s="249">
        <v>4270</v>
      </c>
      <c r="C4333" s="248">
        <v>133.64557641059329</v>
      </c>
    </row>
    <row r="4334" spans="2:3" x14ac:dyDescent="0.75">
      <c r="B4334" s="249">
        <v>4271</v>
      </c>
      <c r="C4334" s="248">
        <v>150.35352357980446</v>
      </c>
    </row>
    <row r="4335" spans="2:3" x14ac:dyDescent="0.75">
      <c r="B4335" s="249">
        <v>4272</v>
      </c>
      <c r="C4335" s="248">
        <v>107.84280275257916</v>
      </c>
    </row>
    <row r="4336" spans="2:3" x14ac:dyDescent="0.75">
      <c r="B4336" s="249">
        <v>4273</v>
      </c>
      <c r="C4336" s="248">
        <v>89.835863140772645</v>
      </c>
    </row>
    <row r="4337" spans="2:3" x14ac:dyDescent="0.75">
      <c r="B4337" s="249">
        <v>4274</v>
      </c>
      <c r="C4337" s="248">
        <v>101.2504913421881</v>
      </c>
    </row>
    <row r="4338" spans="2:3" x14ac:dyDescent="0.75">
      <c r="B4338" s="249">
        <v>4275</v>
      </c>
      <c r="C4338" s="248">
        <v>81.57166817828444</v>
      </c>
    </row>
    <row r="4339" spans="2:3" x14ac:dyDescent="0.75">
      <c r="B4339" s="249">
        <v>4276</v>
      </c>
      <c r="C4339" s="248">
        <v>117.01450765811727</v>
      </c>
    </row>
    <row r="4340" spans="2:3" x14ac:dyDescent="0.75">
      <c r="B4340" s="249">
        <v>4277</v>
      </c>
      <c r="C4340" s="248">
        <v>194.48293010269731</v>
      </c>
    </row>
    <row r="4341" spans="2:3" x14ac:dyDescent="0.75">
      <c r="B4341" s="249">
        <v>4278</v>
      </c>
      <c r="C4341" s="248">
        <v>93.945877578161827</v>
      </c>
    </row>
    <row r="4342" spans="2:3" x14ac:dyDescent="0.75">
      <c r="B4342" s="249">
        <v>4279</v>
      </c>
      <c r="C4342" s="248">
        <v>129.24927004926269</v>
      </c>
    </row>
    <row r="4343" spans="2:3" x14ac:dyDescent="0.75">
      <c r="B4343" s="249">
        <v>4280</v>
      </c>
      <c r="C4343" s="248">
        <v>121.80728487497758</v>
      </c>
    </row>
    <row r="4344" spans="2:3" x14ac:dyDescent="0.75">
      <c r="B4344" s="249">
        <v>4281</v>
      </c>
      <c r="C4344" s="248">
        <v>181.02614402933557</v>
      </c>
    </row>
    <row r="4345" spans="2:3" x14ac:dyDescent="0.75">
      <c r="B4345" s="249">
        <v>4282</v>
      </c>
      <c r="C4345" s="248">
        <v>124.11859026061629</v>
      </c>
    </row>
    <row r="4346" spans="2:3" x14ac:dyDescent="0.75">
      <c r="B4346" s="249">
        <v>4283</v>
      </c>
      <c r="C4346" s="248">
        <v>139.5542478649763</v>
      </c>
    </row>
    <row r="4347" spans="2:3" x14ac:dyDescent="0.75">
      <c r="B4347" s="249">
        <v>4284</v>
      </c>
      <c r="C4347" s="248">
        <v>118.63030274145522</v>
      </c>
    </row>
    <row r="4348" spans="2:3" x14ac:dyDescent="0.75">
      <c r="B4348" s="249">
        <v>4285</v>
      </c>
      <c r="C4348" s="248">
        <v>122.13205868914496</v>
      </c>
    </row>
    <row r="4349" spans="2:3" x14ac:dyDescent="0.75">
      <c r="B4349" s="249">
        <v>4286</v>
      </c>
      <c r="C4349" s="248">
        <v>70.473290160776756</v>
      </c>
    </row>
    <row r="4350" spans="2:3" x14ac:dyDescent="0.75">
      <c r="B4350" s="249">
        <v>4287</v>
      </c>
      <c r="C4350" s="248">
        <v>109.9105042435927</v>
      </c>
    </row>
    <row r="4351" spans="2:3" x14ac:dyDescent="0.75">
      <c r="B4351" s="249">
        <v>4288</v>
      </c>
      <c r="C4351" s="248">
        <v>148.07921309181543</v>
      </c>
    </row>
    <row r="4352" spans="2:3" x14ac:dyDescent="0.75">
      <c r="B4352" s="249">
        <v>4289</v>
      </c>
      <c r="C4352" s="248">
        <v>138.98794812189058</v>
      </c>
    </row>
    <row r="4353" spans="2:3" x14ac:dyDescent="0.75">
      <c r="B4353" s="249">
        <v>4290</v>
      </c>
      <c r="C4353" s="248">
        <v>164.62764971414168</v>
      </c>
    </row>
    <row r="4354" spans="2:3" x14ac:dyDescent="0.75">
      <c r="B4354" s="249">
        <v>4291</v>
      </c>
      <c r="C4354" s="248">
        <v>137.52824836929045</v>
      </c>
    </row>
    <row r="4355" spans="2:3" x14ac:dyDescent="0.75">
      <c r="B4355" s="249">
        <v>4292</v>
      </c>
      <c r="C4355" s="248">
        <v>92.419628560808377</v>
      </c>
    </row>
    <row r="4356" spans="2:3" x14ac:dyDescent="0.75">
      <c r="B4356" s="249">
        <v>4293</v>
      </c>
      <c r="C4356" s="248">
        <v>115.04328800750034</v>
      </c>
    </row>
    <row r="4357" spans="2:3" x14ac:dyDescent="0.75">
      <c r="B4357" s="249">
        <v>4294</v>
      </c>
      <c r="C4357" s="248">
        <v>112.80062998804236</v>
      </c>
    </row>
    <row r="4358" spans="2:3" x14ac:dyDescent="0.75">
      <c r="B4358" s="249">
        <v>4295</v>
      </c>
      <c r="C4358" s="248">
        <v>142.04676563035579</v>
      </c>
    </row>
    <row r="4359" spans="2:3" x14ac:dyDescent="0.75">
      <c r="B4359" s="249">
        <v>4296</v>
      </c>
      <c r="C4359" s="248">
        <v>122.36631641269946</v>
      </c>
    </row>
    <row r="4360" spans="2:3" x14ac:dyDescent="0.75">
      <c r="B4360" s="249">
        <v>4297</v>
      </c>
      <c r="C4360" s="248">
        <v>128.1567427700333</v>
      </c>
    </row>
    <row r="4361" spans="2:3" x14ac:dyDescent="0.75">
      <c r="B4361" s="249">
        <v>4298</v>
      </c>
      <c r="C4361" s="248">
        <v>97.9780392462864</v>
      </c>
    </row>
    <row r="4362" spans="2:3" x14ac:dyDescent="0.75">
      <c r="B4362" s="249">
        <v>4299</v>
      </c>
      <c r="C4362" s="248">
        <v>94.41217402409498</v>
      </c>
    </row>
    <row r="4363" spans="2:3" x14ac:dyDescent="0.75">
      <c r="B4363" s="249">
        <v>4300</v>
      </c>
      <c r="C4363" s="248">
        <v>141.66334544662854</v>
      </c>
    </row>
    <row r="4364" spans="2:3" x14ac:dyDescent="0.75">
      <c r="B4364" s="249">
        <v>4301</v>
      </c>
      <c r="C4364" s="248">
        <v>92.789451568132534</v>
      </c>
    </row>
    <row r="4365" spans="2:3" x14ac:dyDescent="0.75">
      <c r="B4365" s="249">
        <v>4302</v>
      </c>
      <c r="C4365" s="248">
        <v>131.48163665748262</v>
      </c>
    </row>
    <row r="4366" spans="2:3" x14ac:dyDescent="0.75">
      <c r="B4366" s="249">
        <v>4303</v>
      </c>
      <c r="C4366" s="248">
        <v>78.940155053761387</v>
      </c>
    </row>
    <row r="4367" spans="2:3" x14ac:dyDescent="0.75">
      <c r="B4367" s="249">
        <v>4304</v>
      </c>
      <c r="C4367" s="248">
        <v>140.23775834748042</v>
      </c>
    </row>
    <row r="4368" spans="2:3" x14ac:dyDescent="0.75">
      <c r="B4368" s="249">
        <v>4305</v>
      </c>
      <c r="C4368" s="248">
        <v>47.520166594283808</v>
      </c>
    </row>
    <row r="4369" spans="2:3" x14ac:dyDescent="0.75">
      <c r="B4369" s="249">
        <v>4306</v>
      </c>
      <c r="C4369" s="248">
        <v>89.326855663917669</v>
      </c>
    </row>
    <row r="4370" spans="2:3" x14ac:dyDescent="0.75">
      <c r="B4370" s="249">
        <v>4307</v>
      </c>
      <c r="C4370" s="248">
        <v>148.85788060279043</v>
      </c>
    </row>
    <row r="4371" spans="2:3" x14ac:dyDescent="0.75">
      <c r="B4371" s="249">
        <v>4308</v>
      </c>
      <c r="C4371" s="248">
        <v>146.48987882137632</v>
      </c>
    </row>
    <row r="4372" spans="2:3" x14ac:dyDescent="0.75">
      <c r="B4372" s="249">
        <v>4309</v>
      </c>
      <c r="C4372" s="248">
        <v>111.79818137362794</v>
      </c>
    </row>
    <row r="4373" spans="2:3" x14ac:dyDescent="0.75">
      <c r="B4373" s="249">
        <v>4310</v>
      </c>
      <c r="C4373" s="248">
        <v>158.35288336838187</v>
      </c>
    </row>
    <row r="4374" spans="2:3" x14ac:dyDescent="0.75">
      <c r="B4374" s="249">
        <v>4311</v>
      </c>
      <c r="C4374" s="248">
        <v>90.412590239601769</v>
      </c>
    </row>
    <row r="4375" spans="2:3" x14ac:dyDescent="0.75">
      <c r="B4375" s="249">
        <v>4312</v>
      </c>
      <c r="C4375" s="248">
        <v>67.924683368289422</v>
      </c>
    </row>
    <row r="4376" spans="2:3" x14ac:dyDescent="0.75">
      <c r="B4376" s="249">
        <v>4313</v>
      </c>
      <c r="C4376" s="248">
        <v>104.80796818592148</v>
      </c>
    </row>
    <row r="4377" spans="2:3" x14ac:dyDescent="0.75">
      <c r="B4377" s="249">
        <v>4314</v>
      </c>
      <c r="C4377" s="248">
        <v>98.395491287821983</v>
      </c>
    </row>
    <row r="4378" spans="2:3" x14ac:dyDescent="0.75">
      <c r="B4378" s="249">
        <v>4315</v>
      </c>
      <c r="C4378" s="248">
        <v>137.75437624731427</v>
      </c>
    </row>
    <row r="4379" spans="2:3" x14ac:dyDescent="0.75">
      <c r="B4379" s="249">
        <v>4316</v>
      </c>
      <c r="C4379" s="248">
        <v>138.03849170559096</v>
      </c>
    </row>
    <row r="4380" spans="2:3" x14ac:dyDescent="0.75">
      <c r="B4380" s="249">
        <v>4317</v>
      </c>
      <c r="C4380" s="248">
        <v>133.89563816960521</v>
      </c>
    </row>
    <row r="4381" spans="2:3" x14ac:dyDescent="0.75">
      <c r="B4381" s="249">
        <v>4318</v>
      </c>
      <c r="C4381" s="248">
        <v>126.72263761381288</v>
      </c>
    </row>
    <row r="4382" spans="2:3" x14ac:dyDescent="0.75">
      <c r="B4382" s="249">
        <v>4319</v>
      </c>
      <c r="C4382" s="248">
        <v>159.23593084317233</v>
      </c>
    </row>
    <row r="4383" spans="2:3" x14ac:dyDescent="0.75">
      <c r="B4383" s="249">
        <v>4320</v>
      </c>
      <c r="C4383" s="248">
        <v>121.90346744555885</v>
      </c>
    </row>
    <row r="4384" spans="2:3" x14ac:dyDescent="0.75">
      <c r="B4384" s="249">
        <v>4321</v>
      </c>
      <c r="C4384" s="248">
        <v>134.91510328311495</v>
      </c>
    </row>
    <row r="4385" spans="2:3" x14ac:dyDescent="0.75">
      <c r="B4385" s="249">
        <v>4322</v>
      </c>
      <c r="C4385" s="248">
        <v>125.26912297835028</v>
      </c>
    </row>
    <row r="4386" spans="2:3" x14ac:dyDescent="0.75">
      <c r="B4386" s="249">
        <v>4323</v>
      </c>
      <c r="C4386" s="248">
        <v>137.40685674241467</v>
      </c>
    </row>
    <row r="4387" spans="2:3" x14ac:dyDescent="0.75">
      <c r="B4387" s="249">
        <v>4324</v>
      </c>
      <c r="C4387" s="248">
        <v>140.34596204298001</v>
      </c>
    </row>
    <row r="4388" spans="2:3" x14ac:dyDescent="0.75">
      <c r="B4388" s="249">
        <v>4325</v>
      </c>
      <c r="C4388" s="248">
        <v>126.8460461878138</v>
      </c>
    </row>
    <row r="4389" spans="2:3" x14ac:dyDescent="0.75">
      <c r="B4389" s="249">
        <v>4326</v>
      </c>
      <c r="C4389" s="248">
        <v>121.54658737561319</v>
      </c>
    </row>
    <row r="4390" spans="2:3" x14ac:dyDescent="0.75">
      <c r="B4390" s="249">
        <v>4327</v>
      </c>
      <c r="C4390" s="248">
        <v>108.85575892819088</v>
      </c>
    </row>
    <row r="4391" spans="2:3" x14ac:dyDescent="0.75">
      <c r="B4391" s="249">
        <v>4328</v>
      </c>
      <c r="C4391" s="248">
        <v>102.16867048543382</v>
      </c>
    </row>
    <row r="4392" spans="2:3" x14ac:dyDescent="0.75">
      <c r="B4392" s="249">
        <v>4329</v>
      </c>
      <c r="C4392" s="248">
        <v>114.37818236195362</v>
      </c>
    </row>
    <row r="4393" spans="2:3" x14ac:dyDescent="0.75">
      <c r="B4393" s="249">
        <v>4330</v>
      </c>
      <c r="C4393" s="248">
        <v>129.86147888514179</v>
      </c>
    </row>
    <row r="4394" spans="2:3" x14ac:dyDescent="0.75">
      <c r="B4394" s="249">
        <v>4331</v>
      </c>
      <c r="C4394" s="248">
        <v>140.20301535507556</v>
      </c>
    </row>
    <row r="4395" spans="2:3" x14ac:dyDescent="0.75">
      <c r="B4395" s="249">
        <v>4332</v>
      </c>
      <c r="C4395" s="248">
        <v>107.98472133501815</v>
      </c>
    </row>
    <row r="4396" spans="2:3" x14ac:dyDescent="0.75">
      <c r="B4396" s="249">
        <v>4333</v>
      </c>
      <c r="C4396" s="248">
        <v>124.26272050797122</v>
      </c>
    </row>
    <row r="4397" spans="2:3" x14ac:dyDescent="0.75">
      <c r="B4397" s="249">
        <v>4334</v>
      </c>
      <c r="C4397" s="248">
        <v>115.47372305500048</v>
      </c>
    </row>
    <row r="4398" spans="2:3" x14ac:dyDescent="0.75">
      <c r="B4398" s="249">
        <v>4335</v>
      </c>
      <c r="C4398" s="248">
        <v>84.728975070081191</v>
      </c>
    </row>
    <row r="4399" spans="2:3" x14ac:dyDescent="0.75">
      <c r="B4399" s="249">
        <v>4336</v>
      </c>
      <c r="C4399" s="248">
        <v>132.48940632382454</v>
      </c>
    </row>
    <row r="4400" spans="2:3" x14ac:dyDescent="0.75">
      <c r="B4400" s="249">
        <v>4337</v>
      </c>
      <c r="C4400" s="248">
        <v>116.1512303617274</v>
      </c>
    </row>
    <row r="4401" spans="2:3" x14ac:dyDescent="0.75">
      <c r="B4401" s="249">
        <v>4338</v>
      </c>
      <c r="C4401" s="248">
        <v>120.32447073566379</v>
      </c>
    </row>
    <row r="4402" spans="2:3" x14ac:dyDescent="0.75">
      <c r="B4402" s="249">
        <v>4339</v>
      </c>
      <c r="C4402" s="248">
        <v>140.15454836747315</v>
      </c>
    </row>
    <row r="4403" spans="2:3" x14ac:dyDescent="0.75">
      <c r="B4403" s="249">
        <v>4340</v>
      </c>
      <c r="C4403" s="248">
        <v>144.23537494082083</v>
      </c>
    </row>
    <row r="4404" spans="2:3" x14ac:dyDescent="0.75">
      <c r="B4404" s="249">
        <v>4341</v>
      </c>
      <c r="C4404" s="248">
        <v>72.839467953149239</v>
      </c>
    </row>
    <row r="4405" spans="2:3" x14ac:dyDescent="0.75">
      <c r="B4405" s="249">
        <v>4342</v>
      </c>
      <c r="C4405" s="248">
        <v>118.38579770511764</v>
      </c>
    </row>
    <row r="4406" spans="2:3" x14ac:dyDescent="0.75">
      <c r="B4406" s="249">
        <v>4343</v>
      </c>
      <c r="C4406" s="248">
        <v>76.587302593409248</v>
      </c>
    </row>
    <row r="4407" spans="2:3" x14ac:dyDescent="0.75">
      <c r="B4407" s="249">
        <v>4344</v>
      </c>
      <c r="C4407" s="248">
        <v>146.53653068817937</v>
      </c>
    </row>
    <row r="4408" spans="2:3" x14ac:dyDescent="0.75">
      <c r="B4408" s="249">
        <v>4345</v>
      </c>
      <c r="C4408" s="248">
        <v>134.65762226745852</v>
      </c>
    </row>
    <row r="4409" spans="2:3" x14ac:dyDescent="0.75">
      <c r="B4409" s="249">
        <v>4346</v>
      </c>
      <c r="C4409" s="248">
        <v>125.45391491192014</v>
      </c>
    </row>
    <row r="4410" spans="2:3" x14ac:dyDescent="0.75">
      <c r="B4410" s="249">
        <v>4347</v>
      </c>
      <c r="C4410" s="248">
        <v>117.75822769884805</v>
      </c>
    </row>
    <row r="4411" spans="2:3" x14ac:dyDescent="0.75">
      <c r="B4411" s="249">
        <v>4348</v>
      </c>
      <c r="C4411" s="248">
        <v>101.79670227076906</v>
      </c>
    </row>
    <row r="4412" spans="2:3" x14ac:dyDescent="0.75">
      <c r="B4412" s="249">
        <v>4349</v>
      </c>
      <c r="C4412" s="248">
        <v>102.37830938410126</v>
      </c>
    </row>
    <row r="4413" spans="2:3" x14ac:dyDescent="0.75">
      <c r="B4413" s="249">
        <v>4350</v>
      </c>
      <c r="C4413" s="248">
        <v>111.10163636239494</v>
      </c>
    </row>
    <row r="4414" spans="2:3" x14ac:dyDescent="0.75">
      <c r="B4414" s="249">
        <v>4351</v>
      </c>
      <c r="C4414" s="248">
        <v>85.025316079598312</v>
      </c>
    </row>
    <row r="4415" spans="2:3" x14ac:dyDescent="0.75">
      <c r="B4415" s="249">
        <v>4352</v>
      </c>
      <c r="C4415" s="248">
        <v>115.62725205258485</v>
      </c>
    </row>
    <row r="4416" spans="2:3" x14ac:dyDescent="0.75">
      <c r="B4416" s="249">
        <v>4353</v>
      </c>
      <c r="C4416" s="248">
        <v>97.076677006370801</v>
      </c>
    </row>
    <row r="4417" spans="2:3" x14ac:dyDescent="0.75">
      <c r="B4417" s="249">
        <v>4354</v>
      </c>
      <c r="C4417" s="248">
        <v>132.20159610625154</v>
      </c>
    </row>
    <row r="4418" spans="2:3" x14ac:dyDescent="0.75">
      <c r="B4418" s="249">
        <v>4355</v>
      </c>
      <c r="C4418" s="248">
        <v>94.771761329719851</v>
      </c>
    </row>
    <row r="4419" spans="2:3" x14ac:dyDescent="0.75">
      <c r="B4419" s="249">
        <v>4356</v>
      </c>
      <c r="C4419" s="248">
        <v>125.35594320587072</v>
      </c>
    </row>
    <row r="4420" spans="2:3" x14ac:dyDescent="0.75">
      <c r="B4420" s="249">
        <v>4357</v>
      </c>
      <c r="C4420" s="248">
        <v>99.348032723367822</v>
      </c>
    </row>
    <row r="4421" spans="2:3" x14ac:dyDescent="0.75">
      <c r="B4421" s="249">
        <v>4358</v>
      </c>
      <c r="C4421" s="248">
        <v>117.47330467832619</v>
      </c>
    </row>
    <row r="4422" spans="2:3" x14ac:dyDescent="0.75">
      <c r="B4422" s="249">
        <v>4359</v>
      </c>
      <c r="C4422" s="248">
        <v>159.38984638844215</v>
      </c>
    </row>
    <row r="4423" spans="2:3" x14ac:dyDescent="0.75">
      <c r="B4423" s="249">
        <v>4360</v>
      </c>
      <c r="C4423" s="248">
        <v>111.84766202042863</v>
      </c>
    </row>
    <row r="4424" spans="2:3" x14ac:dyDescent="0.75">
      <c r="B4424" s="249">
        <v>4361</v>
      </c>
      <c r="C4424" s="248">
        <v>115.59896695827752</v>
      </c>
    </row>
    <row r="4425" spans="2:3" x14ac:dyDescent="0.75">
      <c r="B4425" s="249">
        <v>4362</v>
      </c>
      <c r="C4425" s="248">
        <v>122.71878264757383</v>
      </c>
    </row>
    <row r="4426" spans="2:3" x14ac:dyDescent="0.75">
      <c r="B4426" s="249">
        <v>4363</v>
      </c>
      <c r="C4426" s="248">
        <v>146.4925982895187</v>
      </c>
    </row>
    <row r="4427" spans="2:3" x14ac:dyDescent="0.75">
      <c r="B4427" s="249">
        <v>4364</v>
      </c>
      <c r="C4427" s="248">
        <v>85.15327739256341</v>
      </c>
    </row>
    <row r="4428" spans="2:3" x14ac:dyDescent="0.75">
      <c r="B4428" s="249">
        <v>4365</v>
      </c>
      <c r="C4428" s="248">
        <v>117.19698100837263</v>
      </c>
    </row>
    <row r="4429" spans="2:3" x14ac:dyDescent="0.75">
      <c r="B4429" s="249">
        <v>4366</v>
      </c>
      <c r="C4429" s="248">
        <v>137.83683223355206</v>
      </c>
    </row>
    <row r="4430" spans="2:3" x14ac:dyDescent="0.75">
      <c r="B4430" s="249">
        <v>4367</v>
      </c>
      <c r="C4430" s="248">
        <v>125.62400877720341</v>
      </c>
    </row>
    <row r="4431" spans="2:3" x14ac:dyDescent="0.75">
      <c r="B4431" s="249">
        <v>4368</v>
      </c>
      <c r="C4431" s="248">
        <v>144.29848645955562</v>
      </c>
    </row>
    <row r="4432" spans="2:3" x14ac:dyDescent="0.75">
      <c r="B4432" s="249">
        <v>4369</v>
      </c>
      <c r="C4432" s="248">
        <v>146.37389953603969</v>
      </c>
    </row>
    <row r="4433" spans="2:3" x14ac:dyDescent="0.75">
      <c r="B4433" s="249">
        <v>4370</v>
      </c>
      <c r="C4433" s="248">
        <v>111.56986158944213</v>
      </c>
    </row>
    <row r="4434" spans="2:3" x14ac:dyDescent="0.75">
      <c r="B4434" s="249">
        <v>4371</v>
      </c>
      <c r="C4434" s="248">
        <v>112.80253065129178</v>
      </c>
    </row>
    <row r="4435" spans="2:3" x14ac:dyDescent="0.75">
      <c r="B4435" s="249">
        <v>4372</v>
      </c>
      <c r="C4435" s="248">
        <v>93.789527812370821</v>
      </c>
    </row>
    <row r="4436" spans="2:3" x14ac:dyDescent="0.75">
      <c r="B4436" s="249">
        <v>4373</v>
      </c>
      <c r="C4436" s="248">
        <v>136.5039019783664</v>
      </c>
    </row>
    <row r="4437" spans="2:3" x14ac:dyDescent="0.75">
      <c r="B4437" s="249">
        <v>4374</v>
      </c>
      <c r="C4437" s="248">
        <v>204.89143809181633</v>
      </c>
    </row>
    <row r="4438" spans="2:3" x14ac:dyDescent="0.75">
      <c r="B4438" s="249">
        <v>4375</v>
      </c>
      <c r="C4438" s="248">
        <v>143.95738879755353</v>
      </c>
    </row>
    <row r="4439" spans="2:3" x14ac:dyDescent="0.75">
      <c r="B4439" s="249">
        <v>4376</v>
      </c>
      <c r="C4439" s="248">
        <v>49.645988185352806</v>
      </c>
    </row>
    <row r="4440" spans="2:3" x14ac:dyDescent="0.75">
      <c r="B4440" s="249">
        <v>4377</v>
      </c>
      <c r="C4440" s="248">
        <v>94.900460442328352</v>
      </c>
    </row>
    <row r="4441" spans="2:3" x14ac:dyDescent="0.75">
      <c r="B4441" s="249">
        <v>4378</v>
      </c>
      <c r="C4441" s="248">
        <v>124.74022523570309</v>
      </c>
    </row>
    <row r="4442" spans="2:3" x14ac:dyDescent="0.75">
      <c r="B4442" s="249">
        <v>4379</v>
      </c>
      <c r="C4442" s="248">
        <v>166.94985451425651</v>
      </c>
    </row>
    <row r="4443" spans="2:3" x14ac:dyDescent="0.75">
      <c r="B4443" s="249">
        <v>4380</v>
      </c>
      <c r="C4443" s="248">
        <v>130.46022949596161</v>
      </c>
    </row>
    <row r="4444" spans="2:3" x14ac:dyDescent="0.75">
      <c r="B4444" s="249">
        <v>4381</v>
      </c>
      <c r="C4444" s="248">
        <v>118.27274439410385</v>
      </c>
    </row>
    <row r="4445" spans="2:3" x14ac:dyDescent="0.75">
      <c r="B4445" s="249">
        <v>4382</v>
      </c>
      <c r="C4445" s="248">
        <v>77.186446992223367</v>
      </c>
    </row>
    <row r="4446" spans="2:3" x14ac:dyDescent="0.75">
      <c r="B4446" s="249">
        <v>4383</v>
      </c>
      <c r="C4446" s="248">
        <v>140.10273437017776</v>
      </c>
    </row>
    <row r="4447" spans="2:3" x14ac:dyDescent="0.75">
      <c r="B4447" s="249">
        <v>4384</v>
      </c>
      <c r="C4447" s="248">
        <v>113.41481109299096</v>
      </c>
    </row>
    <row r="4448" spans="2:3" x14ac:dyDescent="0.75">
      <c r="B4448" s="249">
        <v>4385</v>
      </c>
      <c r="C4448" s="248">
        <v>87.558555611310766</v>
      </c>
    </row>
    <row r="4449" spans="2:3" x14ac:dyDescent="0.75">
      <c r="B4449" s="249">
        <v>4386</v>
      </c>
      <c r="C4449" s="248">
        <v>126.43681462312156</v>
      </c>
    </row>
    <row r="4450" spans="2:3" x14ac:dyDescent="0.75">
      <c r="B4450" s="249">
        <v>4387</v>
      </c>
      <c r="C4450" s="248">
        <v>146.10275360351903</v>
      </c>
    </row>
    <row r="4451" spans="2:3" x14ac:dyDescent="0.75">
      <c r="B4451" s="249">
        <v>4388</v>
      </c>
      <c r="C4451" s="248">
        <v>127.57693021287341</v>
      </c>
    </row>
    <row r="4452" spans="2:3" x14ac:dyDescent="0.75">
      <c r="B4452" s="249">
        <v>4389</v>
      </c>
      <c r="C4452" s="248">
        <v>138.46639580193713</v>
      </c>
    </row>
    <row r="4453" spans="2:3" x14ac:dyDescent="0.75">
      <c r="B4453" s="249">
        <v>4390</v>
      </c>
      <c r="C4453" s="248">
        <v>128.44332244434824</v>
      </c>
    </row>
    <row r="4454" spans="2:3" x14ac:dyDescent="0.75">
      <c r="B4454" s="249">
        <v>4391</v>
      </c>
      <c r="C4454" s="248">
        <v>165.45803659335158</v>
      </c>
    </row>
    <row r="4455" spans="2:3" x14ac:dyDescent="0.75">
      <c r="B4455" s="249">
        <v>4392</v>
      </c>
      <c r="C4455" s="248">
        <v>154.13386480583461</v>
      </c>
    </row>
    <row r="4456" spans="2:3" x14ac:dyDescent="0.75">
      <c r="B4456" s="249">
        <v>4393</v>
      </c>
      <c r="C4456" s="248">
        <v>117.21998684844361</v>
      </c>
    </row>
    <row r="4457" spans="2:3" x14ac:dyDescent="0.75">
      <c r="B4457" s="249">
        <v>4394</v>
      </c>
      <c r="C4457" s="248">
        <v>94.337693877635374</v>
      </c>
    </row>
    <row r="4458" spans="2:3" x14ac:dyDescent="0.75">
      <c r="B4458" s="249">
        <v>4395</v>
      </c>
      <c r="C4458" s="248">
        <v>80.216185751167956</v>
      </c>
    </row>
    <row r="4459" spans="2:3" x14ac:dyDescent="0.75">
      <c r="B4459" s="249">
        <v>4396</v>
      </c>
      <c r="C4459" s="248">
        <v>158.69481338700291</v>
      </c>
    </row>
    <row r="4460" spans="2:3" x14ac:dyDescent="0.75">
      <c r="B4460" s="249">
        <v>4397</v>
      </c>
      <c r="C4460" s="248">
        <v>152.48692577858031</v>
      </c>
    </row>
    <row r="4461" spans="2:3" x14ac:dyDescent="0.75">
      <c r="B4461" s="249">
        <v>4398</v>
      </c>
      <c r="C4461" s="248">
        <v>69.946458815343703</v>
      </c>
    </row>
    <row r="4462" spans="2:3" x14ac:dyDescent="0.75">
      <c r="B4462" s="249">
        <v>4399</v>
      </c>
      <c r="C4462" s="248">
        <v>99.504378247839554</v>
      </c>
    </row>
    <row r="4463" spans="2:3" x14ac:dyDescent="0.75">
      <c r="B4463" s="249">
        <v>4400</v>
      </c>
      <c r="C4463" s="248">
        <v>120.84234528309527</v>
      </c>
    </row>
    <row r="4464" spans="2:3" x14ac:dyDescent="0.75">
      <c r="B4464" s="249">
        <v>4401</v>
      </c>
      <c r="C4464" s="248">
        <v>66.031384342072812</v>
      </c>
    </row>
    <row r="4465" spans="2:3" x14ac:dyDescent="0.75">
      <c r="B4465" s="249">
        <v>4402</v>
      </c>
      <c r="C4465" s="248">
        <v>152.82368235190231</v>
      </c>
    </row>
    <row r="4466" spans="2:3" x14ac:dyDescent="0.75">
      <c r="B4466" s="249">
        <v>4403</v>
      </c>
      <c r="C4466" s="248">
        <v>121.84728767543012</v>
      </c>
    </row>
    <row r="4467" spans="2:3" x14ac:dyDescent="0.75">
      <c r="B4467" s="249">
        <v>4404</v>
      </c>
      <c r="C4467" s="248">
        <v>141.978645219236</v>
      </c>
    </row>
    <row r="4468" spans="2:3" x14ac:dyDescent="0.75">
      <c r="B4468" s="249">
        <v>4405</v>
      </c>
      <c r="C4468" s="248">
        <v>124.69160265470569</v>
      </c>
    </row>
    <row r="4469" spans="2:3" x14ac:dyDescent="0.75">
      <c r="B4469" s="249">
        <v>4406</v>
      </c>
      <c r="C4469" s="248">
        <v>159.07186830474345</v>
      </c>
    </row>
    <row r="4470" spans="2:3" x14ac:dyDescent="0.75">
      <c r="B4470" s="249">
        <v>4407</v>
      </c>
      <c r="C4470" s="248">
        <v>123.35564651046541</v>
      </c>
    </row>
    <row r="4471" spans="2:3" x14ac:dyDescent="0.75">
      <c r="B4471" s="249">
        <v>4408</v>
      </c>
      <c r="C4471" s="248">
        <v>142.87205913845881</v>
      </c>
    </row>
    <row r="4472" spans="2:3" x14ac:dyDescent="0.75">
      <c r="B4472" s="249">
        <v>4409</v>
      </c>
      <c r="C4472" s="248">
        <v>149.40354681781301</v>
      </c>
    </row>
    <row r="4473" spans="2:3" x14ac:dyDescent="0.75">
      <c r="B4473" s="249">
        <v>4410</v>
      </c>
      <c r="C4473" s="248">
        <v>116.90012416377084</v>
      </c>
    </row>
    <row r="4474" spans="2:3" x14ac:dyDescent="0.75">
      <c r="B4474" s="249">
        <v>4411</v>
      </c>
      <c r="C4474" s="248">
        <v>140.60901440125372</v>
      </c>
    </row>
    <row r="4475" spans="2:3" x14ac:dyDescent="0.75">
      <c r="B4475" s="249">
        <v>4412</v>
      </c>
      <c r="C4475" s="248">
        <v>123.85708934994088</v>
      </c>
    </row>
    <row r="4476" spans="2:3" x14ac:dyDescent="0.75">
      <c r="B4476" s="249">
        <v>4413</v>
      </c>
      <c r="C4476" s="248">
        <v>135.88682624434466</v>
      </c>
    </row>
    <row r="4477" spans="2:3" x14ac:dyDescent="0.75">
      <c r="B4477" s="249">
        <v>4414</v>
      </c>
      <c r="C4477" s="248">
        <v>105.14834026641907</v>
      </c>
    </row>
    <row r="4478" spans="2:3" x14ac:dyDescent="0.75">
      <c r="B4478" s="249">
        <v>4415</v>
      </c>
      <c r="C4478" s="248">
        <v>93.173373707152322</v>
      </c>
    </row>
    <row r="4479" spans="2:3" x14ac:dyDescent="0.75">
      <c r="B4479" s="249">
        <v>4416</v>
      </c>
      <c r="C4479" s="248">
        <v>155.42903564031798</v>
      </c>
    </row>
    <row r="4480" spans="2:3" x14ac:dyDescent="0.75">
      <c r="B4480" s="249">
        <v>4417</v>
      </c>
      <c r="C4480" s="248">
        <v>142.54335206632118</v>
      </c>
    </row>
    <row r="4481" spans="2:3" x14ac:dyDescent="0.75">
      <c r="B4481" s="249">
        <v>4418</v>
      </c>
      <c r="C4481" s="248">
        <v>138.54070776317923</v>
      </c>
    </row>
    <row r="4482" spans="2:3" x14ac:dyDescent="0.75">
      <c r="B4482" s="249">
        <v>4419</v>
      </c>
      <c r="C4482" s="248">
        <v>109.98586097800427</v>
      </c>
    </row>
    <row r="4483" spans="2:3" x14ac:dyDescent="0.75">
      <c r="B4483" s="249">
        <v>4420</v>
      </c>
      <c r="C4483" s="248">
        <v>117.16143484764046</v>
      </c>
    </row>
    <row r="4484" spans="2:3" x14ac:dyDescent="0.75">
      <c r="B4484" s="249">
        <v>4421</v>
      </c>
      <c r="C4484" s="248">
        <v>129.34875512761027</v>
      </c>
    </row>
    <row r="4485" spans="2:3" x14ac:dyDescent="0.75">
      <c r="B4485" s="249">
        <v>4422</v>
      </c>
      <c r="C4485" s="248">
        <v>118.22703452009752</v>
      </c>
    </row>
    <row r="4486" spans="2:3" x14ac:dyDescent="0.75">
      <c r="B4486" s="249">
        <v>4423</v>
      </c>
      <c r="C4486" s="248">
        <v>112.93922801967651</v>
      </c>
    </row>
    <row r="4487" spans="2:3" x14ac:dyDescent="0.75">
      <c r="B4487" s="249">
        <v>4424</v>
      </c>
      <c r="C4487" s="248">
        <v>116.27171501080123</v>
      </c>
    </row>
    <row r="4488" spans="2:3" x14ac:dyDescent="0.75">
      <c r="B4488" s="249">
        <v>4425</v>
      </c>
      <c r="C4488" s="248">
        <v>97.134602943371902</v>
      </c>
    </row>
    <row r="4489" spans="2:3" x14ac:dyDescent="0.75">
      <c r="B4489" s="249">
        <v>4426</v>
      </c>
      <c r="C4489" s="248">
        <v>132.4506925547258</v>
      </c>
    </row>
    <row r="4490" spans="2:3" x14ac:dyDescent="0.75">
      <c r="B4490" s="249">
        <v>4427</v>
      </c>
      <c r="C4490" s="248">
        <v>122.07131242434907</v>
      </c>
    </row>
    <row r="4491" spans="2:3" x14ac:dyDescent="0.75">
      <c r="B4491" s="249">
        <v>4428</v>
      </c>
      <c r="C4491" s="248">
        <v>126.09861375704173</v>
      </c>
    </row>
    <row r="4492" spans="2:3" x14ac:dyDescent="0.75">
      <c r="B4492" s="249">
        <v>4429</v>
      </c>
      <c r="C4492" s="248">
        <v>85.096037612242526</v>
      </c>
    </row>
    <row r="4493" spans="2:3" x14ac:dyDescent="0.75">
      <c r="B4493" s="249">
        <v>4430</v>
      </c>
      <c r="C4493" s="248">
        <v>130.84607376491763</v>
      </c>
    </row>
    <row r="4494" spans="2:3" x14ac:dyDescent="0.75">
      <c r="B4494" s="249">
        <v>4431</v>
      </c>
      <c r="C4494" s="248">
        <v>113.5898874550993</v>
      </c>
    </row>
    <row r="4495" spans="2:3" x14ac:dyDescent="0.75">
      <c r="B4495" s="249">
        <v>4432</v>
      </c>
      <c r="C4495" s="248">
        <v>98.551246607822677</v>
      </c>
    </row>
    <row r="4496" spans="2:3" x14ac:dyDescent="0.75">
      <c r="B4496" s="249">
        <v>4433</v>
      </c>
      <c r="C4496" s="248">
        <v>87.693883900268986</v>
      </c>
    </row>
    <row r="4497" spans="2:3" x14ac:dyDescent="0.75">
      <c r="B4497" s="249">
        <v>4434</v>
      </c>
      <c r="C4497" s="248">
        <v>145.89203025709145</v>
      </c>
    </row>
    <row r="4498" spans="2:3" x14ac:dyDescent="0.75">
      <c r="B4498" s="249">
        <v>4435</v>
      </c>
      <c r="C4498" s="248">
        <v>141.06415902807342</v>
      </c>
    </row>
    <row r="4499" spans="2:3" x14ac:dyDescent="0.75">
      <c r="B4499" s="249">
        <v>4436</v>
      </c>
      <c r="C4499" s="248">
        <v>99.428874234625908</v>
      </c>
    </row>
    <row r="4500" spans="2:3" x14ac:dyDescent="0.75">
      <c r="B4500" s="249">
        <v>4437</v>
      </c>
      <c r="C4500" s="248">
        <v>130.24473414952931</v>
      </c>
    </row>
    <row r="4501" spans="2:3" x14ac:dyDescent="0.75">
      <c r="B4501" s="249">
        <v>4438</v>
      </c>
      <c r="C4501" s="248">
        <v>145.66630617236254</v>
      </c>
    </row>
    <row r="4502" spans="2:3" x14ac:dyDescent="0.75">
      <c r="B4502" s="249">
        <v>4439</v>
      </c>
      <c r="C4502" s="248">
        <v>84.585315182289179</v>
      </c>
    </row>
    <row r="4503" spans="2:3" x14ac:dyDescent="0.75">
      <c r="B4503" s="249">
        <v>4440</v>
      </c>
      <c r="C4503" s="248">
        <v>109.39866618571725</v>
      </c>
    </row>
    <row r="4504" spans="2:3" x14ac:dyDescent="0.75">
      <c r="B4504" s="249">
        <v>4441</v>
      </c>
      <c r="C4504" s="248">
        <v>121.56633532364711</v>
      </c>
    </row>
    <row r="4505" spans="2:3" x14ac:dyDescent="0.75">
      <c r="B4505" s="249">
        <v>4442</v>
      </c>
      <c r="C4505" s="248">
        <v>106.52907418202255</v>
      </c>
    </row>
    <row r="4506" spans="2:3" x14ac:dyDescent="0.75">
      <c r="B4506" s="249">
        <v>4443</v>
      </c>
      <c r="C4506" s="248">
        <v>106.63892500241099</v>
      </c>
    </row>
    <row r="4507" spans="2:3" x14ac:dyDescent="0.75">
      <c r="B4507" s="249">
        <v>4444</v>
      </c>
      <c r="C4507" s="248">
        <v>152.86056704706917</v>
      </c>
    </row>
    <row r="4508" spans="2:3" x14ac:dyDescent="0.75">
      <c r="B4508" s="249">
        <v>4445</v>
      </c>
      <c r="C4508" s="248">
        <v>28.628992394227438</v>
      </c>
    </row>
    <row r="4509" spans="2:3" x14ac:dyDescent="0.75">
      <c r="B4509" s="249">
        <v>4446</v>
      </c>
      <c r="C4509" s="248">
        <v>98.513377984004507</v>
      </c>
    </row>
    <row r="4510" spans="2:3" x14ac:dyDescent="0.75">
      <c r="B4510" s="249">
        <v>4447</v>
      </c>
      <c r="C4510" s="248">
        <v>111.21973836658441</v>
      </c>
    </row>
    <row r="4511" spans="2:3" x14ac:dyDescent="0.75">
      <c r="B4511" s="249">
        <v>4448</v>
      </c>
      <c r="C4511" s="248">
        <v>120.36730526701267</v>
      </c>
    </row>
    <row r="4512" spans="2:3" x14ac:dyDescent="0.75">
      <c r="B4512" s="249">
        <v>4449</v>
      </c>
      <c r="C4512" s="248">
        <v>86.711469897456737</v>
      </c>
    </row>
    <row r="4513" spans="2:3" x14ac:dyDescent="0.75">
      <c r="B4513" s="249">
        <v>4450</v>
      </c>
      <c r="C4513" s="248">
        <v>81.201207849877605</v>
      </c>
    </row>
    <row r="4514" spans="2:3" x14ac:dyDescent="0.75">
      <c r="B4514" s="249">
        <v>4451</v>
      </c>
      <c r="C4514" s="248">
        <v>123.43580762126996</v>
      </c>
    </row>
    <row r="4515" spans="2:3" x14ac:dyDescent="0.75">
      <c r="B4515" s="249">
        <v>4452</v>
      </c>
      <c r="C4515" s="248">
        <v>132.45638061738322</v>
      </c>
    </row>
    <row r="4516" spans="2:3" x14ac:dyDescent="0.75">
      <c r="B4516" s="249">
        <v>4453</v>
      </c>
      <c r="C4516" s="248">
        <v>86.976109613851605</v>
      </c>
    </row>
    <row r="4517" spans="2:3" x14ac:dyDescent="0.75">
      <c r="B4517" s="249">
        <v>4454</v>
      </c>
      <c r="C4517" s="248">
        <v>101.92992385822238</v>
      </c>
    </row>
    <row r="4518" spans="2:3" x14ac:dyDescent="0.75">
      <c r="B4518" s="249">
        <v>4455</v>
      </c>
      <c r="C4518" s="248">
        <v>128.29753645117495</v>
      </c>
    </row>
    <row r="4519" spans="2:3" x14ac:dyDescent="0.75">
      <c r="B4519" s="249">
        <v>4456</v>
      </c>
      <c r="C4519" s="248">
        <v>156.07271661041398</v>
      </c>
    </row>
    <row r="4520" spans="2:3" x14ac:dyDescent="0.75">
      <c r="B4520" s="249">
        <v>4457</v>
      </c>
      <c r="C4520" s="248">
        <v>107.68695192080989</v>
      </c>
    </row>
    <row r="4521" spans="2:3" x14ac:dyDescent="0.75">
      <c r="B4521" s="249">
        <v>4458</v>
      </c>
      <c r="C4521" s="248">
        <v>92.831438056503174</v>
      </c>
    </row>
    <row r="4522" spans="2:3" x14ac:dyDescent="0.75">
      <c r="B4522" s="249">
        <v>4459</v>
      </c>
      <c r="C4522" s="248">
        <v>84.134726834845623</v>
      </c>
    </row>
    <row r="4523" spans="2:3" x14ac:dyDescent="0.75">
      <c r="B4523" s="249">
        <v>4460</v>
      </c>
      <c r="C4523" s="248">
        <v>153.29069965480463</v>
      </c>
    </row>
    <row r="4524" spans="2:3" x14ac:dyDescent="0.75">
      <c r="B4524" s="249">
        <v>4461</v>
      </c>
      <c r="C4524" s="248">
        <v>161.6020680037559</v>
      </c>
    </row>
    <row r="4525" spans="2:3" x14ac:dyDescent="0.75">
      <c r="B4525" s="249">
        <v>4462</v>
      </c>
      <c r="C4525" s="248">
        <v>157.86547163749094</v>
      </c>
    </row>
    <row r="4526" spans="2:3" x14ac:dyDescent="0.75">
      <c r="B4526" s="249">
        <v>4463</v>
      </c>
      <c r="C4526" s="248">
        <v>73.367439151284429</v>
      </c>
    </row>
    <row r="4527" spans="2:3" x14ac:dyDescent="0.75">
      <c r="B4527" s="249">
        <v>4464</v>
      </c>
      <c r="C4527" s="248">
        <v>102.68064118040934</v>
      </c>
    </row>
    <row r="4528" spans="2:3" x14ac:dyDescent="0.75">
      <c r="B4528" s="249">
        <v>4465</v>
      </c>
      <c r="C4528" s="248">
        <v>134.24189419321175</v>
      </c>
    </row>
    <row r="4529" spans="2:3" x14ac:dyDescent="0.75">
      <c r="B4529" s="249">
        <v>4466</v>
      </c>
      <c r="C4529" s="248">
        <v>123.74776098689534</v>
      </c>
    </row>
    <row r="4530" spans="2:3" x14ac:dyDescent="0.75">
      <c r="B4530" s="249">
        <v>4467</v>
      </c>
      <c r="C4530" s="248">
        <v>94.945331041670414</v>
      </c>
    </row>
    <row r="4531" spans="2:3" x14ac:dyDescent="0.75">
      <c r="B4531" s="249">
        <v>4468</v>
      </c>
      <c r="C4531" s="248">
        <v>127.82830768782787</v>
      </c>
    </row>
    <row r="4532" spans="2:3" x14ac:dyDescent="0.75">
      <c r="B4532" s="249">
        <v>4469</v>
      </c>
      <c r="C4532" s="248">
        <v>127.30231052914829</v>
      </c>
    </row>
    <row r="4533" spans="2:3" x14ac:dyDescent="0.75">
      <c r="B4533" s="249">
        <v>4470</v>
      </c>
      <c r="C4533" s="248">
        <v>170.40713925862826</v>
      </c>
    </row>
    <row r="4534" spans="2:3" x14ac:dyDescent="0.75">
      <c r="B4534" s="249">
        <v>4471</v>
      </c>
      <c r="C4534" s="248">
        <v>83.25098382594004</v>
      </c>
    </row>
    <row r="4535" spans="2:3" x14ac:dyDescent="0.75">
      <c r="B4535" s="249">
        <v>4472</v>
      </c>
      <c r="C4535" s="248">
        <v>100.27641232700145</v>
      </c>
    </row>
    <row r="4536" spans="2:3" x14ac:dyDescent="0.75">
      <c r="B4536" s="249">
        <v>4473</v>
      </c>
      <c r="C4536" s="248">
        <v>76.255823697431538</v>
      </c>
    </row>
    <row r="4537" spans="2:3" x14ac:dyDescent="0.75">
      <c r="B4537" s="249">
        <v>4474</v>
      </c>
      <c r="C4537" s="248">
        <v>103.88844037634871</v>
      </c>
    </row>
    <row r="4538" spans="2:3" x14ac:dyDescent="0.75">
      <c r="B4538" s="249">
        <v>4475</v>
      </c>
      <c r="C4538" s="248">
        <v>146.40293902314619</v>
      </c>
    </row>
    <row r="4539" spans="2:3" x14ac:dyDescent="0.75">
      <c r="B4539" s="249">
        <v>4476</v>
      </c>
      <c r="C4539" s="248">
        <v>151.01408508802183</v>
      </c>
    </row>
    <row r="4540" spans="2:3" x14ac:dyDescent="0.75">
      <c r="B4540" s="249">
        <v>4477</v>
      </c>
      <c r="C4540" s="248">
        <v>84.270568731290183</v>
      </c>
    </row>
    <row r="4541" spans="2:3" x14ac:dyDescent="0.75">
      <c r="B4541" s="249">
        <v>4478</v>
      </c>
      <c r="C4541" s="248">
        <v>104.6097703810795</v>
      </c>
    </row>
    <row r="4542" spans="2:3" x14ac:dyDescent="0.75">
      <c r="B4542" s="249">
        <v>4479</v>
      </c>
      <c r="C4542" s="248">
        <v>128.61111701701708</v>
      </c>
    </row>
    <row r="4543" spans="2:3" x14ac:dyDescent="0.75">
      <c r="B4543" s="249">
        <v>4480</v>
      </c>
      <c r="C4543" s="248">
        <v>150.93038815490303</v>
      </c>
    </row>
    <row r="4544" spans="2:3" x14ac:dyDescent="0.75">
      <c r="B4544" s="249">
        <v>4481</v>
      </c>
      <c r="C4544" s="248">
        <v>92.570675973466692</v>
      </c>
    </row>
    <row r="4545" spans="2:3" x14ac:dyDescent="0.75">
      <c r="B4545" s="249">
        <v>4482</v>
      </c>
      <c r="C4545" s="248">
        <v>93.541586508058401</v>
      </c>
    </row>
    <row r="4546" spans="2:3" x14ac:dyDescent="0.75">
      <c r="B4546" s="249">
        <v>4483</v>
      </c>
      <c r="C4546" s="248">
        <v>128.62913627970033</v>
      </c>
    </row>
    <row r="4547" spans="2:3" x14ac:dyDescent="0.75">
      <c r="B4547" s="249">
        <v>4484</v>
      </c>
      <c r="C4547" s="248">
        <v>116.92293145218903</v>
      </c>
    </row>
    <row r="4548" spans="2:3" x14ac:dyDescent="0.75">
      <c r="B4548" s="249">
        <v>4485</v>
      </c>
      <c r="C4548" s="248">
        <v>80.783750398139659</v>
      </c>
    </row>
    <row r="4549" spans="2:3" x14ac:dyDescent="0.75">
      <c r="B4549" s="249">
        <v>4486</v>
      </c>
      <c r="C4549" s="248">
        <v>168.47963199919417</v>
      </c>
    </row>
    <row r="4550" spans="2:3" x14ac:dyDescent="0.75">
      <c r="B4550" s="249">
        <v>4487</v>
      </c>
      <c r="C4550" s="248">
        <v>136.07834470357867</v>
      </c>
    </row>
    <row r="4551" spans="2:3" x14ac:dyDescent="0.75">
      <c r="B4551" s="249">
        <v>4488</v>
      </c>
      <c r="C4551" s="248">
        <v>84.982542322227729</v>
      </c>
    </row>
    <row r="4552" spans="2:3" x14ac:dyDescent="0.75">
      <c r="B4552" s="249">
        <v>4489</v>
      </c>
      <c r="C4552" s="248">
        <v>107.26315196131763</v>
      </c>
    </row>
    <row r="4553" spans="2:3" x14ac:dyDescent="0.75">
      <c r="B4553" s="249">
        <v>4490</v>
      </c>
      <c r="C4553" s="248">
        <v>96.707730403554777</v>
      </c>
    </row>
    <row r="4554" spans="2:3" x14ac:dyDescent="0.75">
      <c r="B4554" s="249">
        <v>4491</v>
      </c>
      <c r="C4554" s="248">
        <v>87.659774208381862</v>
      </c>
    </row>
    <row r="4555" spans="2:3" x14ac:dyDescent="0.75">
      <c r="B4555" s="249">
        <v>4492</v>
      </c>
      <c r="C4555" s="248">
        <v>117.35775859540017</v>
      </c>
    </row>
    <row r="4556" spans="2:3" x14ac:dyDescent="0.75">
      <c r="B4556" s="249">
        <v>4493</v>
      </c>
      <c r="C4556" s="248">
        <v>123.2169111168965</v>
      </c>
    </row>
    <row r="4557" spans="2:3" x14ac:dyDescent="0.75">
      <c r="B4557" s="249">
        <v>4494</v>
      </c>
      <c r="C4557" s="248">
        <v>130.42657384368491</v>
      </c>
    </row>
    <row r="4558" spans="2:3" x14ac:dyDescent="0.75">
      <c r="B4558" s="249">
        <v>4495</v>
      </c>
      <c r="C4558" s="248">
        <v>101.599134135588</v>
      </c>
    </row>
    <row r="4559" spans="2:3" x14ac:dyDescent="0.75">
      <c r="B4559" s="249">
        <v>4496</v>
      </c>
      <c r="C4559" s="248">
        <v>119.65343071965246</v>
      </c>
    </row>
    <row r="4560" spans="2:3" x14ac:dyDescent="0.75">
      <c r="B4560" s="249">
        <v>4497</v>
      </c>
      <c r="C4560" s="248">
        <v>102.78800454870922</v>
      </c>
    </row>
    <row r="4561" spans="2:3" x14ac:dyDescent="0.75">
      <c r="B4561" s="249">
        <v>4498</v>
      </c>
      <c r="C4561" s="248">
        <v>106.6900776856188</v>
      </c>
    </row>
    <row r="4562" spans="2:3" x14ac:dyDescent="0.75">
      <c r="B4562" s="249">
        <v>4499</v>
      </c>
      <c r="C4562" s="248">
        <v>80.653879668638353</v>
      </c>
    </row>
    <row r="4563" spans="2:3" x14ac:dyDescent="0.75">
      <c r="B4563" s="249">
        <v>4500</v>
      </c>
      <c r="C4563" s="248">
        <v>144.38652784705289</v>
      </c>
    </row>
    <row r="4564" spans="2:3" x14ac:dyDescent="0.75">
      <c r="B4564" s="249">
        <v>4501</v>
      </c>
      <c r="C4564" s="248">
        <v>132.46029612839322</v>
      </c>
    </row>
    <row r="4565" spans="2:3" x14ac:dyDescent="0.75">
      <c r="B4565" s="249">
        <v>4502</v>
      </c>
      <c r="C4565" s="248">
        <v>109.87645295161835</v>
      </c>
    </row>
    <row r="4566" spans="2:3" x14ac:dyDescent="0.75">
      <c r="B4566" s="249">
        <v>4503</v>
      </c>
      <c r="C4566" s="248">
        <v>88.969749359775605</v>
      </c>
    </row>
    <row r="4567" spans="2:3" x14ac:dyDescent="0.75">
      <c r="B4567" s="249">
        <v>4504</v>
      </c>
      <c r="C4567" s="248">
        <v>165.25863350918053</v>
      </c>
    </row>
    <row r="4568" spans="2:3" x14ac:dyDescent="0.75">
      <c r="B4568" s="249">
        <v>4505</v>
      </c>
      <c r="C4568" s="248">
        <v>117.72995654647508</v>
      </c>
    </row>
    <row r="4569" spans="2:3" x14ac:dyDescent="0.75">
      <c r="B4569" s="249">
        <v>4506</v>
      </c>
      <c r="C4569" s="248">
        <v>140.32431517282092</v>
      </c>
    </row>
    <row r="4570" spans="2:3" x14ac:dyDescent="0.75">
      <c r="B4570" s="249">
        <v>4507</v>
      </c>
      <c r="C4570" s="248">
        <v>151.89633136859607</v>
      </c>
    </row>
    <row r="4571" spans="2:3" x14ac:dyDescent="0.75">
      <c r="B4571" s="249">
        <v>4508</v>
      </c>
      <c r="C4571" s="248">
        <v>101.89087055687516</v>
      </c>
    </row>
    <row r="4572" spans="2:3" x14ac:dyDescent="0.75">
      <c r="B4572" s="249">
        <v>4509</v>
      </c>
      <c r="C4572" s="248">
        <v>136.43918831482281</v>
      </c>
    </row>
    <row r="4573" spans="2:3" x14ac:dyDescent="0.75">
      <c r="B4573" s="249">
        <v>4510</v>
      </c>
      <c r="C4573" s="248">
        <v>88.723355393612678</v>
      </c>
    </row>
    <row r="4574" spans="2:3" x14ac:dyDescent="0.75">
      <c r="B4574" s="249">
        <v>4511</v>
      </c>
      <c r="C4574" s="248">
        <v>91.22408746025917</v>
      </c>
    </row>
    <row r="4575" spans="2:3" x14ac:dyDescent="0.75">
      <c r="B4575" s="249">
        <v>4512</v>
      </c>
      <c r="C4575" s="248">
        <v>92.390166465679414</v>
      </c>
    </row>
    <row r="4576" spans="2:3" x14ac:dyDescent="0.75">
      <c r="B4576" s="249">
        <v>4513</v>
      </c>
      <c r="C4576" s="248">
        <v>108.95124383529642</v>
      </c>
    </row>
    <row r="4577" spans="2:3" x14ac:dyDescent="0.75">
      <c r="B4577" s="249">
        <v>4514</v>
      </c>
      <c r="C4577" s="248">
        <v>122.15161579198646</v>
      </c>
    </row>
    <row r="4578" spans="2:3" x14ac:dyDescent="0.75">
      <c r="B4578" s="249">
        <v>4515</v>
      </c>
      <c r="C4578" s="248">
        <v>134.83522894305659</v>
      </c>
    </row>
    <row r="4579" spans="2:3" x14ac:dyDescent="0.75">
      <c r="B4579" s="249">
        <v>4516</v>
      </c>
      <c r="C4579" s="248">
        <v>129.65156873144261</v>
      </c>
    </row>
    <row r="4580" spans="2:3" x14ac:dyDescent="0.75">
      <c r="B4580" s="249">
        <v>4517</v>
      </c>
      <c r="C4580" s="248">
        <v>139.80889614405666</v>
      </c>
    </row>
    <row r="4581" spans="2:3" x14ac:dyDescent="0.75">
      <c r="B4581" s="249">
        <v>4518</v>
      </c>
      <c r="C4581" s="248">
        <v>96.175231914568542</v>
      </c>
    </row>
    <row r="4582" spans="2:3" x14ac:dyDescent="0.75">
      <c r="B4582" s="249">
        <v>4519</v>
      </c>
      <c r="C4582" s="248">
        <v>142.33716557784115</v>
      </c>
    </row>
    <row r="4583" spans="2:3" x14ac:dyDescent="0.75">
      <c r="B4583" s="249">
        <v>4520</v>
      </c>
      <c r="C4583" s="248">
        <v>106.95165187711036</v>
      </c>
    </row>
    <row r="4584" spans="2:3" x14ac:dyDescent="0.75">
      <c r="B4584" s="249">
        <v>4521</v>
      </c>
      <c r="C4584" s="248">
        <v>139.59113361270482</v>
      </c>
    </row>
    <row r="4585" spans="2:3" x14ac:dyDescent="0.75">
      <c r="B4585" s="249">
        <v>4522</v>
      </c>
      <c r="C4585" s="248">
        <v>105.24126416046961</v>
      </c>
    </row>
    <row r="4586" spans="2:3" x14ac:dyDescent="0.75">
      <c r="B4586" s="249">
        <v>4523</v>
      </c>
      <c r="C4586" s="248">
        <v>127.5412790228041</v>
      </c>
    </row>
    <row r="4587" spans="2:3" x14ac:dyDescent="0.75">
      <c r="B4587" s="249">
        <v>4524</v>
      </c>
      <c r="C4587" s="248">
        <v>132.26290121997326</v>
      </c>
    </row>
    <row r="4588" spans="2:3" x14ac:dyDescent="0.75">
      <c r="B4588" s="249">
        <v>4525</v>
      </c>
      <c r="C4588" s="248">
        <v>145.4190028131905</v>
      </c>
    </row>
    <row r="4589" spans="2:3" x14ac:dyDescent="0.75">
      <c r="B4589" s="249">
        <v>4526</v>
      </c>
      <c r="C4589" s="248">
        <v>136.17654457318929</v>
      </c>
    </row>
    <row r="4590" spans="2:3" x14ac:dyDescent="0.75">
      <c r="B4590" s="249">
        <v>4527</v>
      </c>
      <c r="C4590" s="248">
        <v>118.57142473737981</v>
      </c>
    </row>
    <row r="4591" spans="2:3" x14ac:dyDescent="0.75">
      <c r="B4591" s="249">
        <v>4528</v>
      </c>
      <c r="C4591" s="248">
        <v>140.53783854677118</v>
      </c>
    </row>
    <row r="4592" spans="2:3" x14ac:dyDescent="0.75">
      <c r="B4592" s="249">
        <v>4529</v>
      </c>
      <c r="C4592" s="248">
        <v>119.24128072435792</v>
      </c>
    </row>
    <row r="4593" spans="2:3" x14ac:dyDescent="0.75">
      <c r="B4593" s="249">
        <v>4530</v>
      </c>
      <c r="C4593" s="248">
        <v>100.84807462125724</v>
      </c>
    </row>
    <row r="4594" spans="2:3" x14ac:dyDescent="0.75">
      <c r="B4594" s="249">
        <v>4531</v>
      </c>
      <c r="C4594" s="248">
        <v>80.650564338873693</v>
      </c>
    </row>
    <row r="4595" spans="2:3" x14ac:dyDescent="0.75">
      <c r="B4595" s="249">
        <v>4532</v>
      </c>
      <c r="C4595" s="248">
        <v>143.30012342883137</v>
      </c>
    </row>
    <row r="4596" spans="2:3" x14ac:dyDescent="0.75">
      <c r="B4596" s="249">
        <v>4533</v>
      </c>
      <c r="C4596" s="248">
        <v>89.429507968623241</v>
      </c>
    </row>
    <row r="4597" spans="2:3" x14ac:dyDescent="0.75">
      <c r="B4597" s="249">
        <v>4534</v>
      </c>
      <c r="C4597" s="248">
        <v>156.556659703272</v>
      </c>
    </row>
    <row r="4598" spans="2:3" x14ac:dyDescent="0.75">
      <c r="B4598" s="249">
        <v>4535</v>
      </c>
      <c r="C4598" s="248">
        <v>88.234272087494872</v>
      </c>
    </row>
    <row r="4599" spans="2:3" x14ac:dyDescent="0.75">
      <c r="B4599" s="249">
        <v>4536</v>
      </c>
      <c r="C4599" s="248">
        <v>83.829970281078502</v>
      </c>
    </row>
    <row r="4600" spans="2:3" x14ac:dyDescent="0.75">
      <c r="B4600" s="249">
        <v>4537</v>
      </c>
      <c r="C4600" s="248">
        <v>109.34183667479468</v>
      </c>
    </row>
    <row r="4601" spans="2:3" x14ac:dyDescent="0.75">
      <c r="B4601" s="249">
        <v>4538</v>
      </c>
      <c r="C4601" s="248">
        <v>121.81091576768509</v>
      </c>
    </row>
    <row r="4602" spans="2:3" x14ac:dyDescent="0.75">
      <c r="B4602" s="249">
        <v>4539</v>
      </c>
      <c r="C4602" s="248">
        <v>108.86809990618465</v>
      </c>
    </row>
    <row r="4603" spans="2:3" x14ac:dyDescent="0.75">
      <c r="B4603" s="249">
        <v>4540</v>
      </c>
      <c r="C4603" s="248">
        <v>135.38586752392291</v>
      </c>
    </row>
    <row r="4604" spans="2:3" x14ac:dyDescent="0.75">
      <c r="B4604" s="249">
        <v>4541</v>
      </c>
      <c r="C4604" s="248">
        <v>85.705374282482012</v>
      </c>
    </row>
    <row r="4605" spans="2:3" x14ac:dyDescent="0.75">
      <c r="B4605" s="249">
        <v>4542</v>
      </c>
      <c r="C4605" s="248">
        <v>122.95914179609051</v>
      </c>
    </row>
    <row r="4606" spans="2:3" x14ac:dyDescent="0.75">
      <c r="B4606" s="249">
        <v>4543</v>
      </c>
      <c r="C4606" s="248">
        <v>131.85925505478625</v>
      </c>
    </row>
    <row r="4607" spans="2:3" x14ac:dyDescent="0.75">
      <c r="B4607" s="249">
        <v>4544</v>
      </c>
      <c r="C4607" s="248">
        <v>118.29622787094665</v>
      </c>
    </row>
    <row r="4608" spans="2:3" x14ac:dyDescent="0.75">
      <c r="B4608" s="249">
        <v>4545</v>
      </c>
      <c r="C4608" s="248">
        <v>95.365069111038125</v>
      </c>
    </row>
    <row r="4609" spans="2:3" x14ac:dyDescent="0.75">
      <c r="B4609" s="249">
        <v>4546</v>
      </c>
      <c r="C4609" s="248">
        <v>88.921405975234393</v>
      </c>
    </row>
    <row r="4610" spans="2:3" x14ac:dyDescent="0.75">
      <c r="B4610" s="249">
        <v>4547</v>
      </c>
      <c r="C4610" s="248">
        <v>125.3225495715872</v>
      </c>
    </row>
    <row r="4611" spans="2:3" x14ac:dyDescent="0.75">
      <c r="B4611" s="249">
        <v>4548</v>
      </c>
      <c r="C4611" s="248">
        <v>150.51435248426475</v>
      </c>
    </row>
    <row r="4612" spans="2:3" x14ac:dyDescent="0.75">
      <c r="B4612" s="249">
        <v>4549</v>
      </c>
      <c r="C4612" s="248">
        <v>110.9304923291577</v>
      </c>
    </row>
    <row r="4613" spans="2:3" x14ac:dyDescent="0.75">
      <c r="B4613" s="249">
        <v>4550</v>
      </c>
      <c r="C4613" s="248">
        <v>138.37553100568869</v>
      </c>
    </row>
    <row r="4614" spans="2:3" x14ac:dyDescent="0.75">
      <c r="B4614" s="249">
        <v>4551</v>
      </c>
      <c r="C4614" s="248">
        <v>111.67874916557565</v>
      </c>
    </row>
    <row r="4615" spans="2:3" x14ac:dyDescent="0.75">
      <c r="B4615" s="249">
        <v>4552</v>
      </c>
      <c r="C4615" s="248">
        <v>143.50478875971072</v>
      </c>
    </row>
    <row r="4616" spans="2:3" x14ac:dyDescent="0.75">
      <c r="B4616" s="249">
        <v>4553</v>
      </c>
      <c r="C4616" s="248">
        <v>100.38818928480318</v>
      </c>
    </row>
    <row r="4617" spans="2:3" x14ac:dyDescent="0.75">
      <c r="B4617" s="249">
        <v>4554</v>
      </c>
      <c r="C4617" s="248">
        <v>124.06135371150829</v>
      </c>
    </row>
    <row r="4618" spans="2:3" x14ac:dyDescent="0.75">
      <c r="B4618" s="249">
        <v>4555</v>
      </c>
      <c r="C4618" s="248">
        <v>118.94378481684835</v>
      </c>
    </row>
    <row r="4619" spans="2:3" x14ac:dyDescent="0.75">
      <c r="B4619" s="249">
        <v>4556</v>
      </c>
      <c r="C4619" s="248">
        <v>98.578234285556604</v>
      </c>
    </row>
    <row r="4620" spans="2:3" x14ac:dyDescent="0.75">
      <c r="B4620" s="249">
        <v>4557</v>
      </c>
      <c r="C4620" s="248">
        <v>133.24165902539153</v>
      </c>
    </row>
    <row r="4621" spans="2:3" x14ac:dyDescent="0.75">
      <c r="B4621" s="249">
        <v>4558</v>
      </c>
      <c r="C4621" s="248">
        <v>153.29930796063445</v>
      </c>
    </row>
    <row r="4622" spans="2:3" x14ac:dyDescent="0.75">
      <c r="B4622" s="249">
        <v>4559</v>
      </c>
      <c r="C4622" s="248">
        <v>100.48080510749338</v>
      </c>
    </row>
    <row r="4623" spans="2:3" x14ac:dyDescent="0.75">
      <c r="B4623" s="249">
        <v>4560</v>
      </c>
      <c r="C4623" s="248">
        <v>112.55451106925082</v>
      </c>
    </row>
    <row r="4624" spans="2:3" x14ac:dyDescent="0.75">
      <c r="B4624" s="249">
        <v>4561</v>
      </c>
      <c r="C4624" s="248">
        <v>113.36407181976377</v>
      </c>
    </row>
    <row r="4625" spans="2:3" x14ac:dyDescent="0.75">
      <c r="B4625" s="249">
        <v>4562</v>
      </c>
      <c r="C4625" s="248">
        <v>138.61443336016734</v>
      </c>
    </row>
    <row r="4626" spans="2:3" x14ac:dyDescent="0.75">
      <c r="B4626" s="249">
        <v>4563</v>
      </c>
      <c r="C4626" s="248">
        <v>55.155478570488782</v>
      </c>
    </row>
    <row r="4627" spans="2:3" x14ac:dyDescent="0.75">
      <c r="B4627" s="249">
        <v>4564</v>
      </c>
      <c r="C4627" s="248">
        <v>68.062071710890763</v>
      </c>
    </row>
    <row r="4628" spans="2:3" x14ac:dyDescent="0.75">
      <c r="B4628" s="249">
        <v>4565</v>
      </c>
      <c r="C4628" s="248">
        <v>100.59936200427271</v>
      </c>
    </row>
    <row r="4629" spans="2:3" x14ac:dyDescent="0.75">
      <c r="B4629" s="249">
        <v>4566</v>
      </c>
      <c r="C4629" s="248">
        <v>167.71891525255464</v>
      </c>
    </row>
    <row r="4630" spans="2:3" x14ac:dyDescent="0.75">
      <c r="B4630" s="249">
        <v>4567</v>
      </c>
      <c r="C4630" s="248">
        <v>121.3163277802947</v>
      </c>
    </row>
    <row r="4631" spans="2:3" x14ac:dyDescent="0.75">
      <c r="B4631" s="249">
        <v>4568</v>
      </c>
      <c r="C4631" s="248">
        <v>162.57348635167841</v>
      </c>
    </row>
    <row r="4632" spans="2:3" x14ac:dyDescent="0.75">
      <c r="B4632" s="249">
        <v>4569</v>
      </c>
      <c r="C4632" s="248">
        <v>110.66290063890973</v>
      </c>
    </row>
    <row r="4633" spans="2:3" x14ac:dyDescent="0.75">
      <c r="B4633" s="249">
        <v>4570</v>
      </c>
      <c r="C4633" s="248">
        <v>115.88387079423657</v>
      </c>
    </row>
    <row r="4634" spans="2:3" x14ac:dyDescent="0.75">
      <c r="B4634" s="249">
        <v>4571</v>
      </c>
      <c r="C4634" s="248">
        <v>96.029405940328232</v>
      </c>
    </row>
    <row r="4635" spans="2:3" x14ac:dyDescent="0.75">
      <c r="B4635" s="249">
        <v>4572</v>
      </c>
      <c r="C4635" s="248">
        <v>113.72293107526646</v>
      </c>
    </row>
    <row r="4636" spans="2:3" x14ac:dyDescent="0.75">
      <c r="B4636" s="249">
        <v>4573</v>
      </c>
      <c r="C4636" s="248">
        <v>97.792894496556642</v>
      </c>
    </row>
    <row r="4637" spans="2:3" x14ac:dyDescent="0.75">
      <c r="B4637" s="249">
        <v>4574</v>
      </c>
      <c r="C4637" s="248">
        <v>146.13327431494787</v>
      </c>
    </row>
    <row r="4638" spans="2:3" x14ac:dyDescent="0.75">
      <c r="B4638" s="249">
        <v>4575</v>
      </c>
      <c r="C4638" s="248">
        <v>112.09384564675202</v>
      </c>
    </row>
    <row r="4639" spans="2:3" x14ac:dyDescent="0.75">
      <c r="B4639" s="249">
        <v>4576</v>
      </c>
      <c r="C4639" s="248">
        <v>138.30515618196924</v>
      </c>
    </row>
    <row r="4640" spans="2:3" x14ac:dyDescent="0.75">
      <c r="B4640" s="249">
        <v>4577</v>
      </c>
      <c r="C4640" s="248">
        <v>128.23570631984725</v>
      </c>
    </row>
    <row r="4641" spans="2:3" x14ac:dyDescent="0.75">
      <c r="B4641" s="249">
        <v>4578</v>
      </c>
      <c r="C4641" s="248">
        <v>94.500832364427509</v>
      </c>
    </row>
    <row r="4642" spans="2:3" x14ac:dyDescent="0.75">
      <c r="B4642" s="249">
        <v>4579</v>
      </c>
      <c r="C4642" s="248">
        <v>109.95754328258361</v>
      </c>
    </row>
    <row r="4643" spans="2:3" x14ac:dyDescent="0.75">
      <c r="B4643" s="249">
        <v>4580</v>
      </c>
      <c r="C4643" s="248">
        <v>127.23970416756686</v>
      </c>
    </row>
    <row r="4644" spans="2:3" x14ac:dyDescent="0.75">
      <c r="B4644" s="249">
        <v>4581</v>
      </c>
      <c r="C4644" s="248">
        <v>109.3544392820727</v>
      </c>
    </row>
    <row r="4645" spans="2:3" x14ac:dyDescent="0.75">
      <c r="B4645" s="249">
        <v>4582</v>
      </c>
      <c r="C4645" s="248">
        <v>185.40340218697852</v>
      </c>
    </row>
    <row r="4646" spans="2:3" x14ac:dyDescent="0.75">
      <c r="B4646" s="249">
        <v>4583</v>
      </c>
      <c r="C4646" s="248">
        <v>94.308753878992832</v>
      </c>
    </row>
    <row r="4647" spans="2:3" x14ac:dyDescent="0.75">
      <c r="B4647" s="249">
        <v>4584</v>
      </c>
      <c r="C4647" s="248">
        <v>132.51565005559516</v>
      </c>
    </row>
    <row r="4648" spans="2:3" x14ac:dyDescent="0.75">
      <c r="B4648" s="249">
        <v>4585</v>
      </c>
      <c r="C4648" s="248">
        <v>126.02333690385262</v>
      </c>
    </row>
    <row r="4649" spans="2:3" x14ac:dyDescent="0.75">
      <c r="B4649" s="249">
        <v>4586</v>
      </c>
      <c r="C4649" s="248">
        <v>120.78407283389026</v>
      </c>
    </row>
    <row r="4650" spans="2:3" x14ac:dyDescent="0.75">
      <c r="B4650" s="249">
        <v>4587</v>
      </c>
      <c r="C4650" s="248">
        <v>132.96915274242872</v>
      </c>
    </row>
    <row r="4651" spans="2:3" x14ac:dyDescent="0.75">
      <c r="B4651" s="249">
        <v>4588</v>
      </c>
      <c r="C4651" s="248">
        <v>124.79732097207369</v>
      </c>
    </row>
    <row r="4652" spans="2:3" x14ac:dyDescent="0.75">
      <c r="B4652" s="249">
        <v>4589</v>
      </c>
      <c r="C4652" s="248">
        <v>147.04004702982439</v>
      </c>
    </row>
    <row r="4653" spans="2:3" x14ac:dyDescent="0.75">
      <c r="B4653" s="249">
        <v>4590</v>
      </c>
      <c r="C4653" s="248">
        <v>115.70050930104958</v>
      </c>
    </row>
    <row r="4654" spans="2:3" x14ac:dyDescent="0.75">
      <c r="B4654" s="249">
        <v>4591</v>
      </c>
      <c r="C4654" s="248">
        <v>101.32324250465376</v>
      </c>
    </row>
    <row r="4655" spans="2:3" x14ac:dyDescent="0.75">
      <c r="B4655" s="249">
        <v>4592</v>
      </c>
      <c r="C4655" s="248">
        <v>150.08169402716797</v>
      </c>
    </row>
    <row r="4656" spans="2:3" x14ac:dyDescent="0.75">
      <c r="B4656" s="249">
        <v>4593</v>
      </c>
      <c r="C4656" s="248">
        <v>134.15434757110276</v>
      </c>
    </row>
    <row r="4657" spans="2:3" x14ac:dyDescent="0.75">
      <c r="B4657" s="249">
        <v>4594</v>
      </c>
      <c r="C4657" s="248">
        <v>120.27782918249837</v>
      </c>
    </row>
    <row r="4658" spans="2:3" x14ac:dyDescent="0.75">
      <c r="B4658" s="249">
        <v>4595</v>
      </c>
      <c r="C4658" s="248">
        <v>113.01717245743073</v>
      </c>
    </row>
    <row r="4659" spans="2:3" x14ac:dyDescent="0.75">
      <c r="B4659" s="249">
        <v>4596</v>
      </c>
      <c r="C4659" s="248">
        <v>78.26322363908892</v>
      </c>
    </row>
    <row r="4660" spans="2:3" x14ac:dyDescent="0.75">
      <c r="B4660" s="249">
        <v>4597</v>
      </c>
      <c r="C4660" s="248">
        <v>106.96286685404252</v>
      </c>
    </row>
    <row r="4661" spans="2:3" x14ac:dyDescent="0.75">
      <c r="B4661" s="249">
        <v>4598</v>
      </c>
      <c r="C4661" s="248">
        <v>120.75333808357973</v>
      </c>
    </row>
    <row r="4662" spans="2:3" x14ac:dyDescent="0.75">
      <c r="B4662" s="249">
        <v>4599</v>
      </c>
      <c r="C4662" s="248">
        <v>121.60157626149993</v>
      </c>
    </row>
    <row r="4663" spans="2:3" x14ac:dyDescent="0.75">
      <c r="B4663" s="249">
        <v>4600</v>
      </c>
      <c r="C4663" s="248">
        <v>122.60244667856939</v>
      </c>
    </row>
    <row r="4664" spans="2:3" x14ac:dyDescent="0.75">
      <c r="B4664" s="249">
        <v>4601</v>
      </c>
      <c r="C4664" s="248">
        <v>145.5675662734422</v>
      </c>
    </row>
    <row r="4665" spans="2:3" x14ac:dyDescent="0.75">
      <c r="B4665" s="249">
        <v>4602</v>
      </c>
      <c r="C4665" s="248">
        <v>92.721847056883007</v>
      </c>
    </row>
    <row r="4666" spans="2:3" x14ac:dyDescent="0.75">
      <c r="B4666" s="249">
        <v>4603</v>
      </c>
      <c r="C4666" s="248">
        <v>121.26712206769815</v>
      </c>
    </row>
    <row r="4667" spans="2:3" x14ac:dyDescent="0.75">
      <c r="B4667" s="249">
        <v>4604</v>
      </c>
      <c r="C4667" s="248">
        <v>133.35285052128947</v>
      </c>
    </row>
    <row r="4668" spans="2:3" x14ac:dyDescent="0.75">
      <c r="B4668" s="249">
        <v>4605</v>
      </c>
      <c r="C4668" s="248">
        <v>168.93329122818176</v>
      </c>
    </row>
    <row r="4669" spans="2:3" x14ac:dyDescent="0.75">
      <c r="B4669" s="249">
        <v>4606</v>
      </c>
      <c r="C4669" s="248">
        <v>108.52232680880704</v>
      </c>
    </row>
    <row r="4670" spans="2:3" x14ac:dyDescent="0.75">
      <c r="B4670" s="249">
        <v>4607</v>
      </c>
      <c r="C4670" s="248">
        <v>87.846743555059476</v>
      </c>
    </row>
    <row r="4671" spans="2:3" x14ac:dyDescent="0.75">
      <c r="B4671" s="249">
        <v>4608</v>
      </c>
      <c r="C4671" s="248">
        <v>120.54980704186779</v>
      </c>
    </row>
    <row r="4672" spans="2:3" x14ac:dyDescent="0.75">
      <c r="B4672" s="249">
        <v>4609</v>
      </c>
      <c r="C4672" s="248">
        <v>137.36655017666453</v>
      </c>
    </row>
    <row r="4673" spans="2:3" x14ac:dyDescent="0.75">
      <c r="B4673" s="249">
        <v>4610</v>
      </c>
      <c r="C4673" s="248">
        <v>134.81467753259645</v>
      </c>
    </row>
    <row r="4674" spans="2:3" x14ac:dyDescent="0.75">
      <c r="B4674" s="249">
        <v>4611</v>
      </c>
      <c r="C4674" s="248">
        <v>136.87575558520263</v>
      </c>
    </row>
    <row r="4675" spans="2:3" x14ac:dyDescent="0.75">
      <c r="B4675" s="249">
        <v>4612</v>
      </c>
      <c r="C4675" s="248">
        <v>123.95201953371284</v>
      </c>
    </row>
    <row r="4676" spans="2:3" x14ac:dyDescent="0.75">
      <c r="B4676" s="249">
        <v>4613</v>
      </c>
      <c r="C4676" s="248">
        <v>119.3672951263258</v>
      </c>
    </row>
    <row r="4677" spans="2:3" x14ac:dyDescent="0.75">
      <c r="B4677" s="249">
        <v>4614</v>
      </c>
      <c r="C4677" s="248">
        <v>99.906401706006477</v>
      </c>
    </row>
    <row r="4678" spans="2:3" x14ac:dyDescent="0.75">
      <c r="B4678" s="249">
        <v>4615</v>
      </c>
      <c r="C4678" s="248">
        <v>117.62263281163891</v>
      </c>
    </row>
    <row r="4679" spans="2:3" x14ac:dyDescent="0.75">
      <c r="B4679" s="249">
        <v>4616</v>
      </c>
      <c r="C4679" s="248">
        <v>75.352860955577853</v>
      </c>
    </row>
    <row r="4680" spans="2:3" x14ac:dyDescent="0.75">
      <c r="B4680" s="249">
        <v>4617</v>
      </c>
      <c r="C4680" s="248">
        <v>157.43533087594426</v>
      </c>
    </row>
    <row r="4681" spans="2:3" x14ac:dyDescent="0.75">
      <c r="B4681" s="249">
        <v>4618</v>
      </c>
      <c r="C4681" s="248">
        <v>107.53916539025795</v>
      </c>
    </row>
    <row r="4682" spans="2:3" x14ac:dyDescent="0.75">
      <c r="B4682" s="249">
        <v>4619</v>
      </c>
      <c r="C4682" s="248">
        <v>84.100569664551841</v>
      </c>
    </row>
    <row r="4683" spans="2:3" x14ac:dyDescent="0.75">
      <c r="B4683" s="249">
        <v>4620</v>
      </c>
      <c r="C4683" s="248">
        <v>134.17805196057921</v>
      </c>
    </row>
    <row r="4684" spans="2:3" x14ac:dyDescent="0.75">
      <c r="B4684" s="249">
        <v>4621</v>
      </c>
      <c r="C4684" s="248">
        <v>110.46298219088075</v>
      </c>
    </row>
    <row r="4685" spans="2:3" x14ac:dyDescent="0.75">
      <c r="B4685" s="249">
        <v>4622</v>
      </c>
      <c r="C4685" s="248">
        <v>145.55415769297244</v>
      </c>
    </row>
    <row r="4686" spans="2:3" x14ac:dyDescent="0.75">
      <c r="B4686" s="249">
        <v>4623</v>
      </c>
      <c r="C4686" s="248">
        <v>138.16669671573786</v>
      </c>
    </row>
    <row r="4687" spans="2:3" x14ac:dyDescent="0.75">
      <c r="B4687" s="249">
        <v>4624</v>
      </c>
      <c r="C4687" s="248">
        <v>95.981923302697538</v>
      </c>
    </row>
    <row r="4688" spans="2:3" x14ac:dyDescent="0.75">
      <c r="B4688" s="249">
        <v>4625</v>
      </c>
      <c r="C4688" s="248">
        <v>91.508702030287822</v>
      </c>
    </row>
    <row r="4689" spans="2:3" x14ac:dyDescent="0.75">
      <c r="B4689" s="249">
        <v>4626</v>
      </c>
      <c r="C4689" s="248">
        <v>125.16825105446406</v>
      </c>
    </row>
    <row r="4690" spans="2:3" x14ac:dyDescent="0.75">
      <c r="B4690" s="249">
        <v>4627</v>
      </c>
      <c r="C4690" s="248">
        <v>136.94211722398492</v>
      </c>
    </row>
    <row r="4691" spans="2:3" x14ac:dyDescent="0.75">
      <c r="B4691" s="249">
        <v>4628</v>
      </c>
      <c r="C4691" s="248">
        <v>84.498155843816505</v>
      </c>
    </row>
    <row r="4692" spans="2:3" x14ac:dyDescent="0.75">
      <c r="B4692" s="249">
        <v>4629</v>
      </c>
      <c r="C4692" s="248">
        <v>115.78776600322493</v>
      </c>
    </row>
    <row r="4693" spans="2:3" x14ac:dyDescent="0.75">
      <c r="B4693" s="249">
        <v>4630</v>
      </c>
      <c r="C4693" s="248">
        <v>119.45903707385693</v>
      </c>
    </row>
    <row r="4694" spans="2:3" x14ac:dyDescent="0.75">
      <c r="B4694" s="249">
        <v>4631</v>
      </c>
      <c r="C4694" s="248">
        <v>102.1870362307464</v>
      </c>
    </row>
    <row r="4695" spans="2:3" x14ac:dyDescent="0.75">
      <c r="B4695" s="249">
        <v>4632</v>
      </c>
      <c r="C4695" s="248">
        <v>114.00890211815332</v>
      </c>
    </row>
    <row r="4696" spans="2:3" x14ac:dyDescent="0.75">
      <c r="B4696" s="249">
        <v>4633</v>
      </c>
      <c r="C4696" s="248">
        <v>81.572784811481284</v>
      </c>
    </row>
    <row r="4697" spans="2:3" x14ac:dyDescent="0.75">
      <c r="B4697" s="249">
        <v>4634</v>
      </c>
      <c r="C4697" s="248">
        <v>96.060375223924424</v>
      </c>
    </row>
    <row r="4698" spans="2:3" x14ac:dyDescent="0.75">
      <c r="B4698" s="249">
        <v>4635</v>
      </c>
      <c r="C4698" s="248">
        <v>138.34392800819586</v>
      </c>
    </row>
    <row r="4699" spans="2:3" x14ac:dyDescent="0.75">
      <c r="B4699" s="249">
        <v>4636</v>
      </c>
      <c r="C4699" s="248">
        <v>152.47882132341789</v>
      </c>
    </row>
    <row r="4700" spans="2:3" x14ac:dyDescent="0.75">
      <c r="B4700" s="249">
        <v>4637</v>
      </c>
      <c r="C4700" s="248">
        <v>149.27563701624854</v>
      </c>
    </row>
    <row r="4701" spans="2:3" x14ac:dyDescent="0.75">
      <c r="B4701" s="249">
        <v>4638</v>
      </c>
      <c r="C4701" s="248">
        <v>163.91383082380361</v>
      </c>
    </row>
    <row r="4702" spans="2:3" x14ac:dyDescent="0.75">
      <c r="B4702" s="249">
        <v>4639</v>
      </c>
      <c r="C4702" s="248">
        <v>85.079528262460698</v>
      </c>
    </row>
    <row r="4703" spans="2:3" x14ac:dyDescent="0.75">
      <c r="B4703" s="249">
        <v>4640</v>
      </c>
      <c r="C4703" s="248">
        <v>118.3340661363101</v>
      </c>
    </row>
    <row r="4704" spans="2:3" x14ac:dyDescent="0.75">
      <c r="B4704" s="249">
        <v>4641</v>
      </c>
      <c r="C4704" s="248">
        <v>90.576498594400704</v>
      </c>
    </row>
    <row r="4705" spans="2:3" x14ac:dyDescent="0.75">
      <c r="B4705" s="249">
        <v>4642</v>
      </c>
      <c r="C4705" s="248">
        <v>162.11707460741863</v>
      </c>
    </row>
    <row r="4706" spans="2:3" x14ac:dyDescent="0.75">
      <c r="B4706" s="249">
        <v>4643</v>
      </c>
      <c r="C4706" s="248">
        <v>130.65687495128944</v>
      </c>
    </row>
    <row r="4707" spans="2:3" x14ac:dyDescent="0.75">
      <c r="B4707" s="249">
        <v>4644</v>
      </c>
      <c r="C4707" s="248">
        <v>105.50517051910525</v>
      </c>
    </row>
    <row r="4708" spans="2:3" x14ac:dyDescent="0.75">
      <c r="B4708" s="249">
        <v>4645</v>
      </c>
      <c r="C4708" s="248">
        <v>144.49789984934159</v>
      </c>
    </row>
    <row r="4709" spans="2:3" x14ac:dyDescent="0.75">
      <c r="B4709" s="249">
        <v>4646</v>
      </c>
      <c r="C4709" s="248">
        <v>152.99026910887738</v>
      </c>
    </row>
    <row r="4710" spans="2:3" x14ac:dyDescent="0.75">
      <c r="B4710" s="249">
        <v>4647</v>
      </c>
      <c r="C4710" s="248">
        <v>143.72531036281887</v>
      </c>
    </row>
    <row r="4711" spans="2:3" x14ac:dyDescent="0.75">
      <c r="B4711" s="249">
        <v>4648</v>
      </c>
      <c r="C4711" s="248">
        <v>111.66713261538057</v>
      </c>
    </row>
    <row r="4712" spans="2:3" x14ac:dyDescent="0.75">
      <c r="B4712" s="249">
        <v>4649</v>
      </c>
      <c r="C4712" s="248">
        <v>135.94954892232494</v>
      </c>
    </row>
    <row r="4713" spans="2:3" x14ac:dyDescent="0.75">
      <c r="B4713" s="249">
        <v>4650</v>
      </c>
      <c r="C4713" s="248">
        <v>108.80897560829403</v>
      </c>
    </row>
    <row r="4714" spans="2:3" x14ac:dyDescent="0.75">
      <c r="B4714" s="249">
        <v>4651</v>
      </c>
      <c r="C4714" s="248">
        <v>164.78757135006521</v>
      </c>
    </row>
    <row r="4715" spans="2:3" x14ac:dyDescent="0.75">
      <c r="B4715" s="249">
        <v>4652</v>
      </c>
      <c r="C4715" s="248">
        <v>115.72777039430648</v>
      </c>
    </row>
    <row r="4716" spans="2:3" x14ac:dyDescent="0.75">
      <c r="B4716" s="249">
        <v>4653</v>
      </c>
      <c r="C4716" s="248">
        <v>117.98041991235171</v>
      </c>
    </row>
    <row r="4717" spans="2:3" x14ac:dyDescent="0.75">
      <c r="B4717" s="249">
        <v>4654</v>
      </c>
      <c r="C4717" s="248">
        <v>149.04754874719669</v>
      </c>
    </row>
    <row r="4718" spans="2:3" x14ac:dyDescent="0.75">
      <c r="B4718" s="249">
        <v>4655</v>
      </c>
      <c r="C4718" s="248">
        <v>135.24658951204032</v>
      </c>
    </row>
    <row r="4719" spans="2:3" x14ac:dyDescent="0.75">
      <c r="B4719" s="249">
        <v>4656</v>
      </c>
      <c r="C4719" s="248">
        <v>117.23798861246603</v>
      </c>
    </row>
    <row r="4720" spans="2:3" x14ac:dyDescent="0.75">
      <c r="B4720" s="249">
        <v>4657</v>
      </c>
      <c r="C4720" s="248">
        <v>110.77598401325776</v>
      </c>
    </row>
    <row r="4721" spans="2:3" x14ac:dyDescent="0.75">
      <c r="B4721" s="249">
        <v>4658</v>
      </c>
      <c r="C4721" s="248">
        <v>137.38198452650664</v>
      </c>
    </row>
    <row r="4722" spans="2:3" x14ac:dyDescent="0.75">
      <c r="B4722" s="249">
        <v>4659</v>
      </c>
      <c r="C4722" s="248">
        <v>118.65576853732003</v>
      </c>
    </row>
    <row r="4723" spans="2:3" x14ac:dyDescent="0.75">
      <c r="B4723" s="249">
        <v>4660</v>
      </c>
      <c r="C4723" s="248">
        <v>102.15993545373405</v>
      </c>
    </row>
    <row r="4724" spans="2:3" x14ac:dyDescent="0.75">
      <c r="B4724" s="249">
        <v>4661</v>
      </c>
      <c r="C4724" s="248">
        <v>120.15596844854018</v>
      </c>
    </row>
    <row r="4725" spans="2:3" x14ac:dyDescent="0.75">
      <c r="B4725" s="249">
        <v>4662</v>
      </c>
      <c r="C4725" s="248">
        <v>138.66091633674</v>
      </c>
    </row>
    <row r="4726" spans="2:3" x14ac:dyDescent="0.75">
      <c r="B4726" s="249">
        <v>4663</v>
      </c>
      <c r="C4726" s="248">
        <v>109.37296894861429</v>
      </c>
    </row>
    <row r="4727" spans="2:3" x14ac:dyDescent="0.75">
      <c r="B4727" s="249">
        <v>4664</v>
      </c>
      <c r="C4727" s="248">
        <v>149.70906117227605</v>
      </c>
    </row>
    <row r="4728" spans="2:3" x14ac:dyDescent="0.75">
      <c r="B4728" s="249">
        <v>4665</v>
      </c>
      <c r="C4728" s="248">
        <v>125.0540987700862</v>
      </c>
    </row>
    <row r="4729" spans="2:3" x14ac:dyDescent="0.75">
      <c r="B4729" s="249">
        <v>4666</v>
      </c>
      <c r="C4729" s="248">
        <v>112.53599873749268</v>
      </c>
    </row>
    <row r="4730" spans="2:3" x14ac:dyDescent="0.75">
      <c r="B4730" s="249">
        <v>4667</v>
      </c>
      <c r="C4730" s="248">
        <v>126.92391510711985</v>
      </c>
    </row>
    <row r="4731" spans="2:3" x14ac:dyDescent="0.75">
      <c r="B4731" s="249">
        <v>4668</v>
      </c>
      <c r="C4731" s="248">
        <v>145.79009222871085</v>
      </c>
    </row>
    <row r="4732" spans="2:3" x14ac:dyDescent="0.75">
      <c r="B4732" s="249">
        <v>4669</v>
      </c>
      <c r="C4732" s="248">
        <v>116.70416978084936</v>
      </c>
    </row>
    <row r="4733" spans="2:3" x14ac:dyDescent="0.75">
      <c r="B4733" s="249">
        <v>4670</v>
      </c>
      <c r="C4733" s="248">
        <v>81.098304366423676</v>
      </c>
    </row>
    <row r="4734" spans="2:3" x14ac:dyDescent="0.75">
      <c r="B4734" s="249">
        <v>4671</v>
      </c>
      <c r="C4734" s="248">
        <v>119.17686585217693</v>
      </c>
    </row>
    <row r="4735" spans="2:3" x14ac:dyDescent="0.75">
      <c r="B4735" s="249">
        <v>4672</v>
      </c>
      <c r="C4735" s="248">
        <v>124.08407060506039</v>
      </c>
    </row>
    <row r="4736" spans="2:3" x14ac:dyDescent="0.75">
      <c r="B4736" s="249">
        <v>4673</v>
      </c>
      <c r="C4736" s="248">
        <v>110.71374401696274</v>
      </c>
    </row>
    <row r="4737" spans="2:3" x14ac:dyDescent="0.75">
      <c r="B4737" s="249">
        <v>4674</v>
      </c>
      <c r="C4737" s="248">
        <v>93.967900462778431</v>
      </c>
    </row>
    <row r="4738" spans="2:3" x14ac:dyDescent="0.75">
      <c r="B4738" s="249">
        <v>4675</v>
      </c>
      <c r="C4738" s="248">
        <v>94.489715959413445</v>
      </c>
    </row>
    <row r="4739" spans="2:3" x14ac:dyDescent="0.75">
      <c r="B4739" s="249">
        <v>4676</v>
      </c>
      <c r="C4739" s="248">
        <v>150.06043785285544</v>
      </c>
    </row>
    <row r="4740" spans="2:3" x14ac:dyDescent="0.75">
      <c r="B4740" s="249">
        <v>4677</v>
      </c>
      <c r="C4740" s="248">
        <v>145.2409437225196</v>
      </c>
    </row>
    <row r="4741" spans="2:3" x14ac:dyDescent="0.75">
      <c r="B4741" s="249">
        <v>4678</v>
      </c>
      <c r="C4741" s="248">
        <v>104.32740679401138</v>
      </c>
    </row>
    <row r="4742" spans="2:3" x14ac:dyDescent="0.75">
      <c r="B4742" s="249">
        <v>4679</v>
      </c>
      <c r="C4742" s="248">
        <v>127.13544923824266</v>
      </c>
    </row>
    <row r="4743" spans="2:3" x14ac:dyDescent="0.75">
      <c r="B4743" s="249">
        <v>4680</v>
      </c>
      <c r="C4743" s="248">
        <v>55.930905175555409</v>
      </c>
    </row>
    <row r="4744" spans="2:3" x14ac:dyDescent="0.75">
      <c r="B4744" s="249">
        <v>4681</v>
      </c>
      <c r="C4744" s="248">
        <v>129.5962504093963</v>
      </c>
    </row>
    <row r="4745" spans="2:3" x14ac:dyDescent="0.75">
      <c r="B4745" s="249">
        <v>4682</v>
      </c>
      <c r="C4745" s="248">
        <v>127.5561046709023</v>
      </c>
    </row>
    <row r="4746" spans="2:3" x14ac:dyDescent="0.75">
      <c r="B4746" s="249">
        <v>4683</v>
      </c>
      <c r="C4746" s="248">
        <v>155.73862133102892</v>
      </c>
    </row>
    <row r="4747" spans="2:3" x14ac:dyDescent="0.75">
      <c r="B4747" s="249">
        <v>4684</v>
      </c>
      <c r="C4747" s="248">
        <v>88.987524174057782</v>
      </c>
    </row>
    <row r="4748" spans="2:3" x14ac:dyDescent="0.75">
      <c r="B4748" s="249">
        <v>4685</v>
      </c>
      <c r="C4748" s="248">
        <v>107.31843427627442</v>
      </c>
    </row>
    <row r="4749" spans="2:3" x14ac:dyDescent="0.75">
      <c r="B4749" s="249">
        <v>4686</v>
      </c>
      <c r="C4749" s="248">
        <v>126.73371026440648</v>
      </c>
    </row>
    <row r="4750" spans="2:3" x14ac:dyDescent="0.75">
      <c r="B4750" s="249">
        <v>4687</v>
      </c>
      <c r="C4750" s="248">
        <v>76.526684806011829</v>
      </c>
    </row>
    <row r="4751" spans="2:3" x14ac:dyDescent="0.75">
      <c r="B4751" s="249">
        <v>4688</v>
      </c>
      <c r="C4751" s="248">
        <v>111.99866807333323</v>
      </c>
    </row>
    <row r="4752" spans="2:3" x14ac:dyDescent="0.75">
      <c r="B4752" s="249">
        <v>4689</v>
      </c>
      <c r="C4752" s="248">
        <v>67.557151709523112</v>
      </c>
    </row>
    <row r="4753" spans="2:3" x14ac:dyDescent="0.75">
      <c r="B4753" s="249">
        <v>4690</v>
      </c>
      <c r="C4753" s="248">
        <v>97.339985807641398</v>
      </c>
    </row>
    <row r="4754" spans="2:3" x14ac:dyDescent="0.75">
      <c r="B4754" s="249">
        <v>4691</v>
      </c>
      <c r="C4754" s="248">
        <v>157.63991185334828</v>
      </c>
    </row>
    <row r="4755" spans="2:3" x14ac:dyDescent="0.75">
      <c r="B4755" s="249">
        <v>4692</v>
      </c>
      <c r="C4755" s="248">
        <v>118.87650214103537</v>
      </c>
    </row>
    <row r="4756" spans="2:3" x14ac:dyDescent="0.75">
      <c r="B4756" s="249">
        <v>4693</v>
      </c>
      <c r="C4756" s="248">
        <v>134.13146818514065</v>
      </c>
    </row>
    <row r="4757" spans="2:3" x14ac:dyDescent="0.75">
      <c r="B4757" s="249">
        <v>4694</v>
      </c>
      <c r="C4757" s="248">
        <v>130.84538301362792</v>
      </c>
    </row>
    <row r="4758" spans="2:3" x14ac:dyDescent="0.75">
      <c r="B4758" s="249">
        <v>4695</v>
      </c>
      <c r="C4758" s="248">
        <v>136.62986134645266</v>
      </c>
    </row>
    <row r="4759" spans="2:3" x14ac:dyDescent="0.75">
      <c r="B4759" s="249">
        <v>4696</v>
      </c>
      <c r="C4759" s="248">
        <v>132.887388626633</v>
      </c>
    </row>
    <row r="4760" spans="2:3" x14ac:dyDescent="0.75">
      <c r="B4760" s="249">
        <v>4697</v>
      </c>
      <c r="C4760" s="248">
        <v>130.75996981417222</v>
      </c>
    </row>
    <row r="4761" spans="2:3" x14ac:dyDescent="0.75">
      <c r="B4761" s="249">
        <v>4698</v>
      </c>
      <c r="C4761" s="248">
        <v>133.04852338360087</v>
      </c>
    </row>
    <row r="4762" spans="2:3" x14ac:dyDescent="0.75">
      <c r="B4762" s="249">
        <v>4699</v>
      </c>
      <c r="C4762" s="248">
        <v>133.77180172017194</v>
      </c>
    </row>
    <row r="4763" spans="2:3" x14ac:dyDescent="0.75">
      <c r="B4763" s="249">
        <v>4700</v>
      </c>
      <c r="C4763" s="248">
        <v>155.45684305170082</v>
      </c>
    </row>
    <row r="4764" spans="2:3" x14ac:dyDescent="0.75">
      <c r="B4764" s="249">
        <v>4701</v>
      </c>
      <c r="C4764" s="248">
        <v>94.505836655147391</v>
      </c>
    </row>
    <row r="4765" spans="2:3" x14ac:dyDescent="0.75">
      <c r="B4765" s="249">
        <v>4702</v>
      </c>
      <c r="C4765" s="248">
        <v>120.74340120490709</v>
      </c>
    </row>
    <row r="4766" spans="2:3" x14ac:dyDescent="0.75">
      <c r="B4766" s="249">
        <v>4703</v>
      </c>
      <c r="C4766" s="248">
        <v>133.1202068970664</v>
      </c>
    </row>
    <row r="4767" spans="2:3" x14ac:dyDescent="0.75">
      <c r="B4767" s="249">
        <v>4704</v>
      </c>
      <c r="C4767" s="248">
        <v>83.360741016479636</v>
      </c>
    </row>
    <row r="4768" spans="2:3" x14ac:dyDescent="0.75">
      <c r="B4768" s="249">
        <v>4705</v>
      </c>
      <c r="C4768" s="248">
        <v>148.79888513278206</v>
      </c>
    </row>
    <row r="4769" spans="2:3" x14ac:dyDescent="0.75">
      <c r="B4769" s="249">
        <v>4706</v>
      </c>
      <c r="C4769" s="248">
        <v>105.68145488543782</v>
      </c>
    </row>
    <row r="4770" spans="2:3" x14ac:dyDescent="0.75">
      <c r="B4770" s="249">
        <v>4707</v>
      </c>
      <c r="C4770" s="248">
        <v>143.35380522421957</v>
      </c>
    </row>
    <row r="4771" spans="2:3" x14ac:dyDescent="0.75">
      <c r="B4771" s="249">
        <v>4708</v>
      </c>
      <c r="C4771" s="248">
        <v>146.17139015128711</v>
      </c>
    </row>
    <row r="4772" spans="2:3" x14ac:dyDescent="0.75">
      <c r="B4772" s="249">
        <v>4709</v>
      </c>
      <c r="C4772" s="248">
        <v>121.22546725765451</v>
      </c>
    </row>
    <row r="4773" spans="2:3" x14ac:dyDescent="0.75">
      <c r="B4773" s="249">
        <v>4710</v>
      </c>
      <c r="C4773" s="248">
        <v>134.86094786684572</v>
      </c>
    </row>
    <row r="4774" spans="2:3" x14ac:dyDescent="0.75">
      <c r="B4774" s="249">
        <v>4711</v>
      </c>
      <c r="C4774" s="248">
        <v>136.65603462619069</v>
      </c>
    </row>
    <row r="4775" spans="2:3" x14ac:dyDescent="0.75">
      <c r="B4775" s="249">
        <v>4712</v>
      </c>
      <c r="C4775" s="248">
        <v>112.21762198844061</v>
      </c>
    </row>
    <row r="4776" spans="2:3" x14ac:dyDescent="0.75">
      <c r="B4776" s="249">
        <v>4713</v>
      </c>
      <c r="C4776" s="248">
        <v>89.314202601628523</v>
      </c>
    </row>
    <row r="4777" spans="2:3" x14ac:dyDescent="0.75">
      <c r="B4777" s="249">
        <v>4714</v>
      </c>
      <c r="C4777" s="248">
        <v>125.71478315185745</v>
      </c>
    </row>
    <row r="4778" spans="2:3" x14ac:dyDescent="0.75">
      <c r="B4778" s="249">
        <v>4715</v>
      </c>
      <c r="C4778" s="248">
        <v>101.83767016438129</v>
      </c>
    </row>
    <row r="4779" spans="2:3" x14ac:dyDescent="0.75">
      <c r="B4779" s="249">
        <v>4716</v>
      </c>
      <c r="C4779" s="248">
        <v>122.23844497900053</v>
      </c>
    </row>
    <row r="4780" spans="2:3" x14ac:dyDescent="0.75">
      <c r="B4780" s="249">
        <v>4717</v>
      </c>
      <c r="C4780" s="248">
        <v>132.19585807139117</v>
      </c>
    </row>
    <row r="4781" spans="2:3" x14ac:dyDescent="0.75">
      <c r="B4781" s="249">
        <v>4718</v>
      </c>
      <c r="C4781" s="248">
        <v>96.936781427581565</v>
      </c>
    </row>
    <row r="4782" spans="2:3" x14ac:dyDescent="0.75">
      <c r="B4782" s="249">
        <v>4719</v>
      </c>
      <c r="C4782" s="248">
        <v>89.261579241052956</v>
      </c>
    </row>
    <row r="4783" spans="2:3" x14ac:dyDescent="0.75">
      <c r="B4783" s="249">
        <v>4720</v>
      </c>
      <c r="C4783" s="248">
        <v>163.90926680845757</v>
      </c>
    </row>
    <row r="4784" spans="2:3" x14ac:dyDescent="0.75">
      <c r="B4784" s="249">
        <v>4721</v>
      </c>
      <c r="C4784" s="248">
        <v>124.39416014014728</v>
      </c>
    </row>
    <row r="4785" spans="2:3" x14ac:dyDescent="0.75">
      <c r="B4785" s="249">
        <v>4722</v>
      </c>
      <c r="C4785" s="248">
        <v>104.66337081916346</v>
      </c>
    </row>
    <row r="4786" spans="2:3" x14ac:dyDescent="0.75">
      <c r="B4786" s="249">
        <v>4723</v>
      </c>
      <c r="C4786" s="248">
        <v>131.23671750941904</v>
      </c>
    </row>
    <row r="4787" spans="2:3" x14ac:dyDescent="0.75">
      <c r="B4787" s="249">
        <v>4724</v>
      </c>
      <c r="C4787" s="248">
        <v>148.41261638036741</v>
      </c>
    </row>
    <row r="4788" spans="2:3" x14ac:dyDescent="0.75">
      <c r="B4788" s="249">
        <v>4725</v>
      </c>
      <c r="C4788" s="248">
        <v>92.662427064021443</v>
      </c>
    </row>
    <row r="4789" spans="2:3" x14ac:dyDescent="0.75">
      <c r="B4789" s="249">
        <v>4726</v>
      </c>
      <c r="C4789" s="248">
        <v>117.82715090665876</v>
      </c>
    </row>
    <row r="4790" spans="2:3" x14ac:dyDescent="0.75">
      <c r="B4790" s="249">
        <v>4727</v>
      </c>
      <c r="C4790" s="248">
        <v>113.43555882463454</v>
      </c>
    </row>
    <row r="4791" spans="2:3" x14ac:dyDescent="0.75">
      <c r="B4791" s="249">
        <v>4728</v>
      </c>
      <c r="C4791" s="248">
        <v>137.88691738484201</v>
      </c>
    </row>
    <row r="4792" spans="2:3" x14ac:dyDescent="0.75">
      <c r="B4792" s="249">
        <v>4729</v>
      </c>
      <c r="C4792" s="248">
        <v>128.57995131248904</v>
      </c>
    </row>
    <row r="4793" spans="2:3" x14ac:dyDescent="0.75">
      <c r="B4793" s="249">
        <v>4730</v>
      </c>
      <c r="C4793" s="248">
        <v>94.01685767746001</v>
      </c>
    </row>
    <row r="4794" spans="2:3" x14ac:dyDescent="0.75">
      <c r="B4794" s="249">
        <v>4731</v>
      </c>
      <c r="C4794" s="248">
        <v>125.05221369001337</v>
      </c>
    </row>
    <row r="4795" spans="2:3" x14ac:dyDescent="0.75">
      <c r="B4795" s="249">
        <v>4732</v>
      </c>
      <c r="C4795" s="248">
        <v>130.73557657855929</v>
      </c>
    </row>
    <row r="4796" spans="2:3" x14ac:dyDescent="0.75">
      <c r="B4796" s="249">
        <v>4733</v>
      </c>
      <c r="C4796" s="248">
        <v>125.5492950559395</v>
      </c>
    </row>
    <row r="4797" spans="2:3" x14ac:dyDescent="0.75">
      <c r="B4797" s="249">
        <v>4734</v>
      </c>
      <c r="C4797" s="248">
        <v>97.477414615106142</v>
      </c>
    </row>
    <row r="4798" spans="2:3" x14ac:dyDescent="0.75">
      <c r="B4798" s="249">
        <v>4735</v>
      </c>
      <c r="C4798" s="248">
        <v>88.406348393822967</v>
      </c>
    </row>
    <row r="4799" spans="2:3" x14ac:dyDescent="0.75">
      <c r="B4799" s="249">
        <v>4736</v>
      </c>
      <c r="C4799" s="248">
        <v>92.801209023008838</v>
      </c>
    </row>
    <row r="4800" spans="2:3" x14ac:dyDescent="0.75">
      <c r="B4800" s="249">
        <v>4737</v>
      </c>
      <c r="C4800" s="248">
        <v>125.88904859084853</v>
      </c>
    </row>
    <row r="4801" spans="2:3" x14ac:dyDescent="0.75">
      <c r="B4801" s="249">
        <v>4738</v>
      </c>
      <c r="C4801" s="248">
        <v>144.59386175098101</v>
      </c>
    </row>
    <row r="4802" spans="2:3" x14ac:dyDescent="0.75">
      <c r="B4802" s="249">
        <v>4739</v>
      </c>
      <c r="C4802" s="248">
        <v>107.22097862457154</v>
      </c>
    </row>
    <row r="4803" spans="2:3" x14ac:dyDescent="0.75">
      <c r="B4803" s="249">
        <v>4740</v>
      </c>
      <c r="C4803" s="248">
        <v>112.37789395981505</v>
      </c>
    </row>
    <row r="4804" spans="2:3" x14ac:dyDescent="0.75">
      <c r="B4804" s="249">
        <v>4741</v>
      </c>
      <c r="C4804" s="248">
        <v>133.20158800785731</v>
      </c>
    </row>
    <row r="4805" spans="2:3" x14ac:dyDescent="0.75">
      <c r="B4805" s="249">
        <v>4742</v>
      </c>
      <c r="C4805" s="248">
        <v>94.459862162899498</v>
      </c>
    </row>
    <row r="4806" spans="2:3" x14ac:dyDescent="0.75">
      <c r="B4806" s="249">
        <v>4743</v>
      </c>
      <c r="C4806" s="248">
        <v>159.62670758198692</v>
      </c>
    </row>
    <row r="4807" spans="2:3" x14ac:dyDescent="0.75">
      <c r="B4807" s="249">
        <v>4744</v>
      </c>
      <c r="C4807" s="248">
        <v>126.69400484984544</v>
      </c>
    </row>
    <row r="4808" spans="2:3" x14ac:dyDescent="0.75">
      <c r="B4808" s="249">
        <v>4745</v>
      </c>
      <c r="C4808" s="248">
        <v>87.152032421327561</v>
      </c>
    </row>
    <row r="4809" spans="2:3" x14ac:dyDescent="0.75">
      <c r="B4809" s="249">
        <v>4746</v>
      </c>
      <c r="C4809" s="248">
        <v>112.81559089937581</v>
      </c>
    </row>
    <row r="4810" spans="2:3" x14ac:dyDescent="0.75">
      <c r="B4810" s="249">
        <v>4747</v>
      </c>
      <c r="C4810" s="248">
        <v>158.90310978207626</v>
      </c>
    </row>
    <row r="4811" spans="2:3" x14ac:dyDescent="0.75">
      <c r="B4811" s="249">
        <v>4748</v>
      </c>
      <c r="C4811" s="248">
        <v>80.679406674679285</v>
      </c>
    </row>
    <row r="4812" spans="2:3" x14ac:dyDescent="0.75">
      <c r="B4812" s="249">
        <v>4749</v>
      </c>
      <c r="C4812" s="248">
        <v>138.92466137626411</v>
      </c>
    </row>
    <row r="4813" spans="2:3" x14ac:dyDescent="0.75">
      <c r="B4813" s="249">
        <v>4750</v>
      </c>
      <c r="C4813" s="248">
        <v>171.27105663563376</v>
      </c>
    </row>
    <row r="4814" spans="2:3" x14ac:dyDescent="0.75">
      <c r="B4814" s="249">
        <v>4751</v>
      </c>
      <c r="C4814" s="248">
        <v>131.52559878761062</v>
      </c>
    </row>
    <row r="4815" spans="2:3" x14ac:dyDescent="0.75">
      <c r="B4815" s="249">
        <v>4752</v>
      </c>
      <c r="C4815" s="248">
        <v>134.31714388310016</v>
      </c>
    </row>
    <row r="4816" spans="2:3" x14ac:dyDescent="0.75">
      <c r="B4816" s="249">
        <v>4753</v>
      </c>
      <c r="C4816" s="248">
        <v>132.31340861681954</v>
      </c>
    </row>
    <row r="4817" spans="2:3" x14ac:dyDescent="0.75">
      <c r="B4817" s="249">
        <v>4754</v>
      </c>
      <c r="C4817" s="248">
        <v>141.24166887907467</v>
      </c>
    </row>
    <row r="4818" spans="2:3" x14ac:dyDescent="0.75">
      <c r="B4818" s="249">
        <v>4755</v>
      </c>
      <c r="C4818" s="248">
        <v>131.03854152196823</v>
      </c>
    </row>
    <row r="4819" spans="2:3" x14ac:dyDescent="0.75">
      <c r="B4819" s="249">
        <v>4756</v>
      </c>
      <c r="C4819" s="248">
        <v>125.04200444957553</v>
      </c>
    </row>
    <row r="4820" spans="2:3" x14ac:dyDescent="0.75">
      <c r="B4820" s="249">
        <v>4757</v>
      </c>
      <c r="C4820" s="248">
        <v>102.86179982953476</v>
      </c>
    </row>
    <row r="4821" spans="2:3" x14ac:dyDescent="0.75">
      <c r="B4821" s="249">
        <v>4758</v>
      </c>
      <c r="C4821" s="248">
        <v>110.24914380656924</v>
      </c>
    </row>
    <row r="4822" spans="2:3" x14ac:dyDescent="0.75">
      <c r="B4822" s="249">
        <v>4759</v>
      </c>
      <c r="C4822" s="248">
        <v>97.752821517574802</v>
      </c>
    </row>
    <row r="4823" spans="2:3" x14ac:dyDescent="0.75">
      <c r="B4823" s="249">
        <v>4760</v>
      </c>
      <c r="C4823" s="248">
        <v>122.79691682046671</v>
      </c>
    </row>
    <row r="4824" spans="2:3" x14ac:dyDescent="0.75">
      <c r="B4824" s="249">
        <v>4761</v>
      </c>
      <c r="C4824" s="248">
        <v>110.99741281568788</v>
      </c>
    </row>
    <row r="4825" spans="2:3" x14ac:dyDescent="0.75">
      <c r="B4825" s="249">
        <v>4762</v>
      </c>
      <c r="C4825" s="248">
        <v>131.43912892727889</v>
      </c>
    </row>
    <row r="4826" spans="2:3" x14ac:dyDescent="0.75">
      <c r="B4826" s="249">
        <v>4763</v>
      </c>
      <c r="C4826" s="248">
        <v>94.730796413519656</v>
      </c>
    </row>
    <row r="4827" spans="2:3" x14ac:dyDescent="0.75">
      <c r="B4827" s="249">
        <v>4764</v>
      </c>
      <c r="C4827" s="248">
        <v>96.497001873289747</v>
      </c>
    </row>
    <row r="4828" spans="2:3" x14ac:dyDescent="0.75">
      <c r="B4828" s="249">
        <v>4765</v>
      </c>
      <c r="C4828" s="248">
        <v>63.053514208861465</v>
      </c>
    </row>
    <row r="4829" spans="2:3" x14ac:dyDescent="0.75">
      <c r="B4829" s="249">
        <v>4766</v>
      </c>
      <c r="C4829" s="248">
        <v>127.92237812773865</v>
      </c>
    </row>
    <row r="4830" spans="2:3" x14ac:dyDescent="0.75">
      <c r="B4830" s="249">
        <v>4767</v>
      </c>
      <c r="C4830" s="248">
        <v>101.59342114512812</v>
      </c>
    </row>
    <row r="4831" spans="2:3" x14ac:dyDescent="0.75">
      <c r="B4831" s="249">
        <v>4768</v>
      </c>
      <c r="C4831" s="248">
        <v>97.334690157264276</v>
      </c>
    </row>
    <row r="4832" spans="2:3" x14ac:dyDescent="0.75">
      <c r="B4832" s="249">
        <v>4769</v>
      </c>
      <c r="C4832" s="248">
        <v>123.90859439341935</v>
      </c>
    </row>
    <row r="4833" spans="2:3" x14ac:dyDescent="0.75">
      <c r="B4833" s="249">
        <v>4770</v>
      </c>
      <c r="C4833" s="248">
        <v>79.807481694208093</v>
      </c>
    </row>
    <row r="4834" spans="2:3" x14ac:dyDescent="0.75">
      <c r="B4834" s="249">
        <v>4771</v>
      </c>
      <c r="C4834" s="248">
        <v>118.06603993905972</v>
      </c>
    </row>
    <row r="4835" spans="2:3" x14ac:dyDescent="0.75">
      <c r="B4835" s="249">
        <v>4772</v>
      </c>
      <c r="C4835" s="248">
        <v>125.12616780403846</v>
      </c>
    </row>
    <row r="4836" spans="2:3" x14ac:dyDescent="0.75">
      <c r="B4836" s="249">
        <v>4773</v>
      </c>
      <c r="C4836" s="248">
        <v>126.21756329994285</v>
      </c>
    </row>
    <row r="4837" spans="2:3" x14ac:dyDescent="0.75">
      <c r="B4837" s="249">
        <v>4774</v>
      </c>
      <c r="C4837" s="248">
        <v>129.77752552513257</v>
      </c>
    </row>
    <row r="4838" spans="2:3" x14ac:dyDescent="0.75">
      <c r="B4838" s="249">
        <v>4775</v>
      </c>
      <c r="C4838" s="248">
        <v>125.81123794901293</v>
      </c>
    </row>
    <row r="4839" spans="2:3" x14ac:dyDescent="0.75">
      <c r="B4839" s="249">
        <v>4776</v>
      </c>
      <c r="C4839" s="248">
        <v>88.703859076310223</v>
      </c>
    </row>
    <row r="4840" spans="2:3" x14ac:dyDescent="0.75">
      <c r="B4840" s="249">
        <v>4777</v>
      </c>
      <c r="C4840" s="248">
        <v>127.32819923711865</v>
      </c>
    </row>
    <row r="4841" spans="2:3" x14ac:dyDescent="0.75">
      <c r="B4841" s="249">
        <v>4778</v>
      </c>
      <c r="C4841" s="248">
        <v>101.70658455122422</v>
      </c>
    </row>
    <row r="4842" spans="2:3" x14ac:dyDescent="0.75">
      <c r="B4842" s="249">
        <v>4779</v>
      </c>
      <c r="C4842" s="248">
        <v>153.02305562493746</v>
      </c>
    </row>
    <row r="4843" spans="2:3" x14ac:dyDescent="0.75">
      <c r="B4843" s="249">
        <v>4780</v>
      </c>
      <c r="C4843" s="248">
        <v>127.61984732871187</v>
      </c>
    </row>
    <row r="4844" spans="2:3" x14ac:dyDescent="0.75">
      <c r="B4844" s="249">
        <v>4781</v>
      </c>
      <c r="C4844" s="248">
        <v>122.2653263825417</v>
      </c>
    </row>
    <row r="4845" spans="2:3" x14ac:dyDescent="0.75">
      <c r="B4845" s="249">
        <v>4782</v>
      </c>
      <c r="C4845" s="248">
        <v>136.50194190621824</v>
      </c>
    </row>
    <row r="4846" spans="2:3" x14ac:dyDescent="0.75">
      <c r="B4846" s="249">
        <v>4783</v>
      </c>
      <c r="C4846" s="248">
        <v>143.50823824594522</v>
      </c>
    </row>
    <row r="4847" spans="2:3" x14ac:dyDescent="0.75">
      <c r="B4847" s="249">
        <v>4784</v>
      </c>
      <c r="C4847" s="248">
        <v>118.48974799303684</v>
      </c>
    </row>
    <row r="4848" spans="2:3" x14ac:dyDescent="0.75">
      <c r="B4848" s="249">
        <v>4785</v>
      </c>
      <c r="C4848" s="248">
        <v>115.23129702557137</v>
      </c>
    </row>
    <row r="4849" spans="2:3" x14ac:dyDescent="0.75">
      <c r="B4849" s="249">
        <v>4786</v>
      </c>
      <c r="C4849" s="248">
        <v>126.29296570407919</v>
      </c>
    </row>
    <row r="4850" spans="2:3" x14ac:dyDescent="0.75">
      <c r="B4850" s="249">
        <v>4787</v>
      </c>
      <c r="C4850" s="248">
        <v>111.73485894067818</v>
      </c>
    </row>
    <row r="4851" spans="2:3" x14ac:dyDescent="0.75">
      <c r="B4851" s="249">
        <v>4788</v>
      </c>
      <c r="C4851" s="248">
        <v>109.70869041445712</v>
      </c>
    </row>
    <row r="4852" spans="2:3" x14ac:dyDescent="0.75">
      <c r="B4852" s="249">
        <v>4789</v>
      </c>
      <c r="C4852" s="248">
        <v>108.69826477962604</v>
      </c>
    </row>
    <row r="4853" spans="2:3" x14ac:dyDescent="0.75">
      <c r="B4853" s="249">
        <v>4790</v>
      </c>
      <c r="C4853" s="248">
        <v>99.347356245631403</v>
      </c>
    </row>
    <row r="4854" spans="2:3" x14ac:dyDescent="0.75">
      <c r="B4854" s="249">
        <v>4791</v>
      </c>
      <c r="C4854" s="248">
        <v>121.21528177288126</v>
      </c>
    </row>
    <row r="4855" spans="2:3" x14ac:dyDescent="0.75">
      <c r="B4855" s="249">
        <v>4792</v>
      </c>
      <c r="C4855" s="248">
        <v>153.92721078543389</v>
      </c>
    </row>
    <row r="4856" spans="2:3" x14ac:dyDescent="0.75">
      <c r="B4856" s="249">
        <v>4793</v>
      </c>
      <c r="C4856" s="248">
        <v>152.78919003582394</v>
      </c>
    </row>
    <row r="4857" spans="2:3" x14ac:dyDescent="0.75">
      <c r="B4857" s="249">
        <v>4794</v>
      </c>
      <c r="C4857" s="248">
        <v>142.45436597124709</v>
      </c>
    </row>
    <row r="4858" spans="2:3" x14ac:dyDescent="0.75">
      <c r="B4858" s="249">
        <v>4795</v>
      </c>
      <c r="C4858" s="248">
        <v>113.05853602314673</v>
      </c>
    </row>
    <row r="4859" spans="2:3" x14ac:dyDescent="0.75">
      <c r="B4859" s="249">
        <v>4796</v>
      </c>
      <c r="C4859" s="248">
        <v>145.2853921446692</v>
      </c>
    </row>
    <row r="4860" spans="2:3" x14ac:dyDescent="0.75">
      <c r="B4860" s="249">
        <v>4797</v>
      </c>
      <c r="C4860" s="248">
        <v>110.47599008033649</v>
      </c>
    </row>
    <row r="4861" spans="2:3" x14ac:dyDescent="0.75">
      <c r="B4861" s="249">
        <v>4798</v>
      </c>
      <c r="C4861" s="248">
        <v>160.71227052399934</v>
      </c>
    </row>
    <row r="4862" spans="2:3" x14ac:dyDescent="0.75">
      <c r="B4862" s="249">
        <v>4799</v>
      </c>
      <c r="C4862" s="248">
        <v>140.67711473647063</v>
      </c>
    </row>
    <row r="4863" spans="2:3" x14ac:dyDescent="0.75">
      <c r="B4863" s="249">
        <v>4800</v>
      </c>
      <c r="C4863" s="248">
        <v>135.41385881374018</v>
      </c>
    </row>
    <row r="4864" spans="2:3" x14ac:dyDescent="0.75">
      <c r="B4864" s="249">
        <v>4801</v>
      </c>
      <c r="C4864" s="248">
        <v>76.083870048860987</v>
      </c>
    </row>
    <row r="4865" spans="2:3" x14ac:dyDescent="0.75">
      <c r="B4865" s="249">
        <v>4802</v>
      </c>
      <c r="C4865" s="248">
        <v>101.79478726628759</v>
      </c>
    </row>
    <row r="4866" spans="2:3" x14ac:dyDescent="0.75">
      <c r="B4866" s="249">
        <v>4803</v>
      </c>
      <c r="C4866" s="248">
        <v>143.79666298624304</v>
      </c>
    </row>
    <row r="4867" spans="2:3" x14ac:dyDescent="0.75">
      <c r="B4867" s="249">
        <v>4804</v>
      </c>
      <c r="C4867" s="248">
        <v>97.319078462001173</v>
      </c>
    </row>
    <row r="4868" spans="2:3" x14ac:dyDescent="0.75">
      <c r="B4868" s="249">
        <v>4805</v>
      </c>
      <c r="C4868" s="248">
        <v>122.84087883720075</v>
      </c>
    </row>
    <row r="4869" spans="2:3" x14ac:dyDescent="0.75">
      <c r="B4869" s="249">
        <v>4806</v>
      </c>
      <c r="C4869" s="248">
        <v>86.019633253933563</v>
      </c>
    </row>
    <row r="4870" spans="2:3" x14ac:dyDescent="0.75">
      <c r="B4870" s="249">
        <v>4807</v>
      </c>
      <c r="C4870" s="248">
        <v>123.50596182533589</v>
      </c>
    </row>
    <row r="4871" spans="2:3" x14ac:dyDescent="0.75">
      <c r="B4871" s="249">
        <v>4808</v>
      </c>
      <c r="C4871" s="248">
        <v>118.68366804294078</v>
      </c>
    </row>
    <row r="4872" spans="2:3" x14ac:dyDescent="0.75">
      <c r="B4872" s="249">
        <v>4809</v>
      </c>
      <c r="C4872" s="248">
        <v>135.80413422390146</v>
      </c>
    </row>
    <row r="4873" spans="2:3" x14ac:dyDescent="0.75">
      <c r="B4873" s="249">
        <v>4810</v>
      </c>
      <c r="C4873" s="248">
        <v>119.5291981557158</v>
      </c>
    </row>
    <row r="4874" spans="2:3" x14ac:dyDescent="0.75">
      <c r="B4874" s="249">
        <v>4811</v>
      </c>
      <c r="C4874" s="248">
        <v>108.12395077196467</v>
      </c>
    </row>
    <row r="4875" spans="2:3" x14ac:dyDescent="0.75">
      <c r="B4875" s="249">
        <v>4812</v>
      </c>
      <c r="C4875" s="248">
        <v>122.81718151931973</v>
      </c>
    </row>
    <row r="4876" spans="2:3" x14ac:dyDescent="0.75">
      <c r="B4876" s="249">
        <v>4813</v>
      </c>
      <c r="C4876" s="248">
        <v>136.61079590100508</v>
      </c>
    </row>
    <row r="4877" spans="2:3" x14ac:dyDescent="0.75">
      <c r="B4877" s="249">
        <v>4814</v>
      </c>
      <c r="C4877" s="248">
        <v>166.16500924191195</v>
      </c>
    </row>
    <row r="4878" spans="2:3" x14ac:dyDescent="0.75">
      <c r="B4878" s="249">
        <v>4815</v>
      </c>
      <c r="C4878" s="248">
        <v>114.14156930684896</v>
      </c>
    </row>
    <row r="4879" spans="2:3" x14ac:dyDescent="0.75">
      <c r="B4879" s="249">
        <v>4816</v>
      </c>
      <c r="C4879" s="248">
        <v>119.27584378996653</v>
      </c>
    </row>
    <row r="4880" spans="2:3" x14ac:dyDescent="0.75">
      <c r="B4880" s="249">
        <v>4817</v>
      </c>
      <c r="C4880" s="248">
        <v>80.861798138071805</v>
      </c>
    </row>
    <row r="4881" spans="2:3" x14ac:dyDescent="0.75">
      <c r="B4881" s="249">
        <v>4818</v>
      </c>
      <c r="C4881" s="248">
        <v>109.77760200729331</v>
      </c>
    </row>
    <row r="4882" spans="2:3" x14ac:dyDescent="0.75">
      <c r="B4882" s="249">
        <v>4819</v>
      </c>
      <c r="C4882" s="248">
        <v>102.47074762175521</v>
      </c>
    </row>
    <row r="4883" spans="2:3" x14ac:dyDescent="0.75">
      <c r="B4883" s="249">
        <v>4820</v>
      </c>
      <c r="C4883" s="248">
        <v>119.75207845974661</v>
      </c>
    </row>
    <row r="4884" spans="2:3" x14ac:dyDescent="0.75">
      <c r="B4884" s="249">
        <v>4821</v>
      </c>
      <c r="C4884" s="248">
        <v>143.79799244539907</v>
      </c>
    </row>
    <row r="4885" spans="2:3" x14ac:dyDescent="0.75">
      <c r="B4885" s="249">
        <v>4822</v>
      </c>
      <c r="C4885" s="248">
        <v>150.0511479397135</v>
      </c>
    </row>
    <row r="4886" spans="2:3" x14ac:dyDescent="0.75">
      <c r="B4886" s="249">
        <v>4823</v>
      </c>
      <c r="C4886" s="248">
        <v>106.98819514506424</v>
      </c>
    </row>
    <row r="4887" spans="2:3" x14ac:dyDescent="0.75">
      <c r="B4887" s="249">
        <v>4824</v>
      </c>
      <c r="C4887" s="248">
        <v>114.06955074919992</v>
      </c>
    </row>
    <row r="4888" spans="2:3" x14ac:dyDescent="0.75">
      <c r="B4888" s="249">
        <v>4825</v>
      </c>
      <c r="C4888" s="248">
        <v>152.51130197465164</v>
      </c>
    </row>
    <row r="4889" spans="2:3" x14ac:dyDescent="0.75">
      <c r="B4889" s="249">
        <v>4826</v>
      </c>
      <c r="C4889" s="248">
        <v>97.265282520291393</v>
      </c>
    </row>
    <row r="4890" spans="2:3" x14ac:dyDescent="0.75">
      <c r="B4890" s="249">
        <v>4827</v>
      </c>
      <c r="C4890" s="248">
        <v>110.33070039277638</v>
      </c>
    </row>
    <row r="4891" spans="2:3" x14ac:dyDescent="0.75">
      <c r="B4891" s="249">
        <v>4828</v>
      </c>
      <c r="C4891" s="248">
        <v>141.32931082619569</v>
      </c>
    </row>
    <row r="4892" spans="2:3" x14ac:dyDescent="0.75">
      <c r="B4892" s="249">
        <v>4829</v>
      </c>
      <c r="C4892" s="248">
        <v>107.25521485460814</v>
      </c>
    </row>
    <row r="4893" spans="2:3" x14ac:dyDescent="0.75">
      <c r="B4893" s="249">
        <v>4830</v>
      </c>
      <c r="C4893" s="248">
        <v>117.60908778264425</v>
      </c>
    </row>
    <row r="4894" spans="2:3" x14ac:dyDescent="0.75">
      <c r="B4894" s="249">
        <v>4831</v>
      </c>
      <c r="C4894" s="248">
        <v>96.396947053433166</v>
      </c>
    </row>
    <row r="4895" spans="2:3" x14ac:dyDescent="0.75">
      <c r="B4895" s="249">
        <v>4832</v>
      </c>
      <c r="C4895" s="248">
        <v>123.06793232348402</v>
      </c>
    </row>
    <row r="4896" spans="2:3" x14ac:dyDescent="0.75">
      <c r="B4896" s="249">
        <v>4833</v>
      </c>
      <c r="C4896" s="248">
        <v>115.04708369396604</v>
      </c>
    </row>
    <row r="4897" spans="2:3" x14ac:dyDescent="0.75">
      <c r="B4897" s="249">
        <v>4834</v>
      </c>
      <c r="C4897" s="248">
        <v>122.42820722804211</v>
      </c>
    </row>
    <row r="4898" spans="2:3" x14ac:dyDescent="0.75">
      <c r="B4898" s="249">
        <v>4835</v>
      </c>
      <c r="C4898" s="248">
        <v>154.67850069804106</v>
      </c>
    </row>
    <row r="4899" spans="2:3" x14ac:dyDescent="0.75">
      <c r="B4899" s="249">
        <v>4836</v>
      </c>
      <c r="C4899" s="248">
        <v>105.76782239808128</v>
      </c>
    </row>
    <row r="4900" spans="2:3" x14ac:dyDescent="0.75">
      <c r="B4900" s="249">
        <v>4837</v>
      </c>
      <c r="C4900" s="248">
        <v>112.00165401396022</v>
      </c>
    </row>
    <row r="4901" spans="2:3" x14ac:dyDescent="0.75">
      <c r="B4901" s="249">
        <v>4838</v>
      </c>
      <c r="C4901" s="248">
        <v>113.3425033189892</v>
      </c>
    </row>
    <row r="4902" spans="2:3" x14ac:dyDescent="0.75">
      <c r="B4902" s="249">
        <v>4839</v>
      </c>
      <c r="C4902" s="248">
        <v>106.93898396967514</v>
      </c>
    </row>
    <row r="4903" spans="2:3" x14ac:dyDescent="0.75">
      <c r="B4903" s="249">
        <v>4840</v>
      </c>
      <c r="C4903" s="248">
        <v>126.50649201494952</v>
      </c>
    </row>
    <row r="4904" spans="2:3" x14ac:dyDescent="0.75">
      <c r="B4904" s="249">
        <v>4841</v>
      </c>
      <c r="C4904" s="248">
        <v>153.79829333335312</v>
      </c>
    </row>
    <row r="4905" spans="2:3" x14ac:dyDescent="0.75">
      <c r="B4905" s="249">
        <v>4842</v>
      </c>
      <c r="C4905" s="248">
        <v>109.59490215380404</v>
      </c>
    </row>
    <row r="4906" spans="2:3" x14ac:dyDescent="0.75">
      <c r="B4906" s="249">
        <v>4843</v>
      </c>
      <c r="C4906" s="248">
        <v>67.692245750812262</v>
      </c>
    </row>
    <row r="4907" spans="2:3" x14ac:dyDescent="0.75">
      <c r="B4907" s="249">
        <v>4844</v>
      </c>
      <c r="C4907" s="248">
        <v>106.57738212506823</v>
      </c>
    </row>
    <row r="4908" spans="2:3" x14ac:dyDescent="0.75">
      <c r="B4908" s="249">
        <v>4845</v>
      </c>
      <c r="C4908" s="248">
        <v>116.22361569371989</v>
      </c>
    </row>
    <row r="4909" spans="2:3" x14ac:dyDescent="0.75">
      <c r="B4909" s="249">
        <v>4846</v>
      </c>
      <c r="C4909" s="248">
        <v>162.49848595202866</v>
      </c>
    </row>
    <row r="4910" spans="2:3" x14ac:dyDescent="0.75">
      <c r="B4910" s="249">
        <v>4847</v>
      </c>
      <c r="C4910" s="248">
        <v>84.997537505883884</v>
      </c>
    </row>
    <row r="4911" spans="2:3" x14ac:dyDescent="0.75">
      <c r="B4911" s="249">
        <v>4848</v>
      </c>
      <c r="C4911" s="248">
        <v>148.29055205732683</v>
      </c>
    </row>
    <row r="4912" spans="2:3" x14ac:dyDescent="0.75">
      <c r="B4912" s="249">
        <v>4849</v>
      </c>
      <c r="C4912" s="248">
        <v>135.52679495307211</v>
      </c>
    </row>
    <row r="4913" spans="2:3" x14ac:dyDescent="0.75">
      <c r="B4913" s="249">
        <v>4850</v>
      </c>
      <c r="C4913" s="248">
        <v>139.9304256171381</v>
      </c>
    </row>
    <row r="4914" spans="2:3" x14ac:dyDescent="0.75">
      <c r="B4914" s="249">
        <v>4851</v>
      </c>
      <c r="C4914" s="248">
        <v>153.94091892569401</v>
      </c>
    </row>
    <row r="4915" spans="2:3" x14ac:dyDescent="0.75">
      <c r="B4915" s="249">
        <v>4852</v>
      </c>
      <c r="C4915" s="248">
        <v>109.68376443077706</v>
      </c>
    </row>
    <row r="4916" spans="2:3" x14ac:dyDescent="0.75">
      <c r="B4916" s="249">
        <v>4853</v>
      </c>
      <c r="C4916" s="248">
        <v>132.16369562620446</v>
      </c>
    </row>
    <row r="4917" spans="2:3" x14ac:dyDescent="0.75">
      <c r="B4917" s="249">
        <v>4854</v>
      </c>
      <c r="C4917" s="248">
        <v>115.3343365389008</v>
      </c>
    </row>
    <row r="4918" spans="2:3" x14ac:dyDescent="0.75">
      <c r="B4918" s="249">
        <v>4855</v>
      </c>
      <c r="C4918" s="248">
        <v>120.6816280812795</v>
      </c>
    </row>
    <row r="4919" spans="2:3" x14ac:dyDescent="0.75">
      <c r="B4919" s="249">
        <v>4856</v>
      </c>
      <c r="C4919" s="248">
        <v>104.23192055970954</v>
      </c>
    </row>
    <row r="4920" spans="2:3" x14ac:dyDescent="0.75">
      <c r="B4920" s="249">
        <v>4857</v>
      </c>
      <c r="C4920" s="248">
        <v>101.27982838512555</v>
      </c>
    </row>
    <row r="4921" spans="2:3" x14ac:dyDescent="0.75">
      <c r="B4921" s="249">
        <v>4858</v>
      </c>
      <c r="C4921" s="248">
        <v>108.69904613771006</v>
      </c>
    </row>
    <row r="4922" spans="2:3" x14ac:dyDescent="0.75">
      <c r="B4922" s="249">
        <v>4859</v>
      </c>
      <c r="C4922" s="248">
        <v>130.69697176985235</v>
      </c>
    </row>
    <row r="4923" spans="2:3" x14ac:dyDescent="0.75">
      <c r="B4923" s="249">
        <v>4860</v>
      </c>
      <c r="C4923" s="248">
        <v>90.969818784119468</v>
      </c>
    </row>
    <row r="4924" spans="2:3" x14ac:dyDescent="0.75">
      <c r="B4924" s="249">
        <v>4861</v>
      </c>
      <c r="C4924" s="248">
        <v>156.39339587273361</v>
      </c>
    </row>
    <row r="4925" spans="2:3" x14ac:dyDescent="0.75">
      <c r="B4925" s="249">
        <v>4862</v>
      </c>
      <c r="C4925" s="248">
        <v>93.485567418506832</v>
      </c>
    </row>
    <row r="4926" spans="2:3" x14ac:dyDescent="0.75">
      <c r="B4926" s="249">
        <v>4863</v>
      </c>
      <c r="C4926" s="248">
        <v>119.80816861028262</v>
      </c>
    </row>
    <row r="4927" spans="2:3" x14ac:dyDescent="0.75">
      <c r="B4927" s="249">
        <v>4864</v>
      </c>
      <c r="C4927" s="248">
        <v>113.72738231210188</v>
      </c>
    </row>
    <row r="4928" spans="2:3" x14ac:dyDescent="0.75">
      <c r="B4928" s="249">
        <v>4865</v>
      </c>
      <c r="C4928" s="248">
        <v>114.14636377210738</v>
      </c>
    </row>
    <row r="4929" spans="2:3" x14ac:dyDescent="0.75">
      <c r="B4929" s="249">
        <v>4866</v>
      </c>
      <c r="C4929" s="248">
        <v>101.31083740928096</v>
      </c>
    </row>
    <row r="4930" spans="2:3" x14ac:dyDescent="0.75">
      <c r="B4930" s="249">
        <v>4867</v>
      </c>
      <c r="C4930" s="248">
        <v>106.83875167780621</v>
      </c>
    </row>
    <row r="4931" spans="2:3" x14ac:dyDescent="0.75">
      <c r="B4931" s="249">
        <v>4868</v>
      </c>
      <c r="C4931" s="248">
        <v>133.18524604730035</v>
      </c>
    </row>
    <row r="4932" spans="2:3" x14ac:dyDescent="0.75">
      <c r="B4932" s="249">
        <v>4869</v>
      </c>
      <c r="C4932" s="248">
        <v>111.89616360728057</v>
      </c>
    </row>
    <row r="4933" spans="2:3" x14ac:dyDescent="0.75">
      <c r="B4933" s="249">
        <v>4870</v>
      </c>
      <c r="C4933" s="248">
        <v>114.46300285134828</v>
      </c>
    </row>
    <row r="4934" spans="2:3" x14ac:dyDescent="0.75">
      <c r="B4934" s="249">
        <v>4871</v>
      </c>
      <c r="C4934" s="248">
        <v>118.74084724115616</v>
      </c>
    </row>
    <row r="4935" spans="2:3" x14ac:dyDescent="0.75">
      <c r="B4935" s="249">
        <v>4872</v>
      </c>
      <c r="C4935" s="248">
        <v>135.76208699256517</v>
      </c>
    </row>
    <row r="4936" spans="2:3" x14ac:dyDescent="0.75">
      <c r="B4936" s="249">
        <v>4873</v>
      </c>
      <c r="C4936" s="248">
        <v>86.809112869898186</v>
      </c>
    </row>
    <row r="4937" spans="2:3" x14ac:dyDescent="0.75">
      <c r="B4937" s="249">
        <v>4874</v>
      </c>
      <c r="C4937" s="248">
        <v>111.66563985947846</v>
      </c>
    </row>
    <row r="4938" spans="2:3" x14ac:dyDescent="0.75">
      <c r="B4938" s="249">
        <v>4875</v>
      </c>
      <c r="C4938" s="248">
        <v>70.063279904899616</v>
      </c>
    </row>
    <row r="4939" spans="2:3" x14ac:dyDescent="0.75">
      <c r="B4939" s="249">
        <v>4876</v>
      </c>
      <c r="C4939" s="248">
        <v>116.43530552763835</v>
      </c>
    </row>
    <row r="4940" spans="2:3" x14ac:dyDescent="0.75">
      <c r="B4940" s="249">
        <v>4877</v>
      </c>
      <c r="C4940" s="248">
        <v>114.4624519707444</v>
      </c>
    </row>
    <row r="4941" spans="2:3" x14ac:dyDescent="0.75">
      <c r="B4941" s="249">
        <v>4878</v>
      </c>
      <c r="C4941" s="248">
        <v>120.69872207641329</v>
      </c>
    </row>
    <row r="4942" spans="2:3" x14ac:dyDescent="0.75">
      <c r="B4942" s="249">
        <v>4879</v>
      </c>
      <c r="C4942" s="248">
        <v>136.80480746951392</v>
      </c>
    </row>
    <row r="4943" spans="2:3" x14ac:dyDescent="0.75">
      <c r="B4943" s="249">
        <v>4880</v>
      </c>
      <c r="C4943" s="248">
        <v>136.61925254770043</v>
      </c>
    </row>
    <row r="4944" spans="2:3" x14ac:dyDescent="0.75">
      <c r="B4944" s="249">
        <v>4881</v>
      </c>
      <c r="C4944" s="248">
        <v>131.18819025801486</v>
      </c>
    </row>
    <row r="4945" spans="2:3" x14ac:dyDescent="0.75">
      <c r="B4945" s="249">
        <v>4882</v>
      </c>
      <c r="C4945" s="248">
        <v>113.27823294982312</v>
      </c>
    </row>
    <row r="4946" spans="2:3" x14ac:dyDescent="0.75">
      <c r="B4946" s="249">
        <v>4883</v>
      </c>
      <c r="C4946" s="248">
        <v>74.247329542776498</v>
      </c>
    </row>
    <row r="4947" spans="2:3" x14ac:dyDescent="0.75">
      <c r="B4947" s="249">
        <v>4884</v>
      </c>
      <c r="C4947" s="248">
        <v>132.70301173625731</v>
      </c>
    </row>
    <row r="4948" spans="2:3" x14ac:dyDescent="0.75">
      <c r="B4948" s="249">
        <v>4885</v>
      </c>
      <c r="C4948" s="248">
        <v>127.57702033844808</v>
      </c>
    </row>
    <row r="4949" spans="2:3" x14ac:dyDescent="0.75">
      <c r="B4949" s="249">
        <v>4886</v>
      </c>
      <c r="C4949" s="248">
        <v>97.28448436441829</v>
      </c>
    </row>
    <row r="4950" spans="2:3" x14ac:dyDescent="0.75">
      <c r="B4950" s="249">
        <v>4887</v>
      </c>
      <c r="C4950" s="248">
        <v>108.50159302345862</v>
      </c>
    </row>
    <row r="4951" spans="2:3" x14ac:dyDescent="0.75">
      <c r="B4951" s="249">
        <v>4888</v>
      </c>
      <c r="C4951" s="248">
        <v>146.94157925363643</v>
      </c>
    </row>
    <row r="4952" spans="2:3" x14ac:dyDescent="0.75">
      <c r="B4952" s="249">
        <v>4889</v>
      </c>
      <c r="C4952" s="248">
        <v>92.496777086538259</v>
      </c>
    </row>
    <row r="4953" spans="2:3" x14ac:dyDescent="0.75">
      <c r="B4953" s="249">
        <v>4890</v>
      </c>
      <c r="C4953" s="248">
        <v>104.09435287245628</v>
      </c>
    </row>
    <row r="4954" spans="2:3" x14ac:dyDescent="0.75">
      <c r="B4954" s="249">
        <v>4891</v>
      </c>
      <c r="C4954" s="248">
        <v>68.975193226298842</v>
      </c>
    </row>
    <row r="4955" spans="2:3" x14ac:dyDescent="0.75">
      <c r="B4955" s="249">
        <v>4892</v>
      </c>
      <c r="C4955" s="248">
        <v>115.92491622747687</v>
      </c>
    </row>
    <row r="4956" spans="2:3" x14ac:dyDescent="0.75">
      <c r="B4956" s="249">
        <v>4893</v>
      </c>
      <c r="C4956" s="248">
        <v>107.92688534594686</v>
      </c>
    </row>
    <row r="4957" spans="2:3" x14ac:dyDescent="0.75">
      <c r="B4957" s="249">
        <v>4894</v>
      </c>
      <c r="C4957" s="248">
        <v>154.54979084059804</v>
      </c>
    </row>
    <row r="4958" spans="2:3" x14ac:dyDescent="0.75">
      <c r="B4958" s="249">
        <v>4895</v>
      </c>
      <c r="C4958" s="248">
        <v>115.9458613196278</v>
      </c>
    </row>
    <row r="4959" spans="2:3" x14ac:dyDescent="0.75">
      <c r="B4959" s="249">
        <v>4896</v>
      </c>
      <c r="C4959" s="248">
        <v>112.90517711025943</v>
      </c>
    </row>
    <row r="4960" spans="2:3" x14ac:dyDescent="0.75">
      <c r="B4960" s="249">
        <v>4897</v>
      </c>
      <c r="C4960" s="248">
        <v>118.99972858667392</v>
      </c>
    </row>
    <row r="4961" spans="2:3" x14ac:dyDescent="0.75">
      <c r="B4961" s="249">
        <v>4898</v>
      </c>
      <c r="C4961" s="248">
        <v>102.05302160304886</v>
      </c>
    </row>
    <row r="4962" spans="2:3" x14ac:dyDescent="0.75">
      <c r="B4962" s="249">
        <v>4899</v>
      </c>
      <c r="C4962" s="248">
        <v>130.44034406329885</v>
      </c>
    </row>
    <row r="4963" spans="2:3" x14ac:dyDescent="0.75">
      <c r="B4963" s="249">
        <v>4900</v>
      </c>
      <c r="C4963" s="248">
        <v>101.14949531384684</v>
      </c>
    </row>
    <row r="4964" spans="2:3" x14ac:dyDescent="0.75">
      <c r="B4964" s="249">
        <v>4901</v>
      </c>
      <c r="C4964" s="248">
        <v>122.22872898437109</v>
      </c>
    </row>
    <row r="4965" spans="2:3" x14ac:dyDescent="0.75">
      <c r="B4965" s="249">
        <v>4902</v>
      </c>
      <c r="C4965" s="248">
        <v>113.01148618000512</v>
      </c>
    </row>
    <row r="4966" spans="2:3" x14ac:dyDescent="0.75">
      <c r="B4966" s="249">
        <v>4903</v>
      </c>
      <c r="C4966" s="248">
        <v>114.36117805323426</v>
      </c>
    </row>
    <row r="4967" spans="2:3" x14ac:dyDescent="0.75">
      <c r="B4967" s="249">
        <v>4904</v>
      </c>
      <c r="C4967" s="248">
        <v>78.333617015014354</v>
      </c>
    </row>
    <row r="4968" spans="2:3" x14ac:dyDescent="0.75">
      <c r="B4968" s="249">
        <v>4905</v>
      </c>
      <c r="C4968" s="248">
        <v>71.52842728278695</v>
      </c>
    </row>
    <row r="4969" spans="2:3" x14ac:dyDescent="0.75">
      <c r="B4969" s="249">
        <v>4906</v>
      </c>
      <c r="C4969" s="248">
        <v>125.64386454796609</v>
      </c>
    </row>
    <row r="4970" spans="2:3" x14ac:dyDescent="0.75">
      <c r="B4970" s="249">
        <v>4907</v>
      </c>
      <c r="C4970" s="248">
        <v>144.90111758876077</v>
      </c>
    </row>
    <row r="4971" spans="2:3" x14ac:dyDescent="0.75">
      <c r="B4971" s="249">
        <v>4908</v>
      </c>
      <c r="C4971" s="248">
        <v>153.42155959995461</v>
      </c>
    </row>
    <row r="4972" spans="2:3" x14ac:dyDescent="0.75">
      <c r="B4972" s="249">
        <v>4909</v>
      </c>
      <c r="C4972" s="248">
        <v>118.35111809806558</v>
      </c>
    </row>
    <row r="4973" spans="2:3" x14ac:dyDescent="0.75">
      <c r="B4973" s="249">
        <v>4910</v>
      </c>
      <c r="C4973" s="248">
        <v>133.2513628402387</v>
      </c>
    </row>
    <row r="4974" spans="2:3" x14ac:dyDescent="0.75">
      <c r="B4974" s="249">
        <v>4911</v>
      </c>
      <c r="C4974" s="248">
        <v>96.810416117711071</v>
      </c>
    </row>
    <row r="4975" spans="2:3" x14ac:dyDescent="0.75">
      <c r="B4975" s="249">
        <v>4912</v>
      </c>
      <c r="C4975" s="248">
        <v>94.37443654854556</v>
      </c>
    </row>
    <row r="4976" spans="2:3" x14ac:dyDescent="0.75">
      <c r="B4976" s="249">
        <v>4913</v>
      </c>
      <c r="C4976" s="248">
        <v>110.61897047968796</v>
      </c>
    </row>
    <row r="4977" spans="2:3" x14ac:dyDescent="0.75">
      <c r="B4977" s="249">
        <v>4914</v>
      </c>
      <c r="C4977" s="248">
        <v>125.09571883329491</v>
      </c>
    </row>
    <row r="4978" spans="2:3" x14ac:dyDescent="0.75">
      <c r="B4978" s="249">
        <v>4915</v>
      </c>
      <c r="C4978" s="248">
        <v>140.86015829521128</v>
      </c>
    </row>
    <row r="4979" spans="2:3" x14ac:dyDescent="0.75">
      <c r="B4979" s="249">
        <v>4916</v>
      </c>
      <c r="C4979" s="248">
        <v>120.78968460864711</v>
      </c>
    </row>
    <row r="4980" spans="2:3" x14ac:dyDescent="0.75">
      <c r="B4980" s="249">
        <v>4917</v>
      </c>
      <c r="C4980" s="248">
        <v>104.55714928524733</v>
      </c>
    </row>
    <row r="4981" spans="2:3" x14ac:dyDescent="0.75">
      <c r="B4981" s="249">
        <v>4918</v>
      </c>
      <c r="C4981" s="248">
        <v>76.374623948412705</v>
      </c>
    </row>
    <row r="4982" spans="2:3" x14ac:dyDescent="0.75">
      <c r="B4982" s="249">
        <v>4919</v>
      </c>
      <c r="C4982" s="248">
        <v>131.42776218958096</v>
      </c>
    </row>
    <row r="4983" spans="2:3" x14ac:dyDescent="0.75">
      <c r="B4983" s="249">
        <v>4920</v>
      </c>
      <c r="C4983" s="248">
        <v>114.59559005004964</v>
      </c>
    </row>
    <row r="4984" spans="2:3" x14ac:dyDescent="0.75">
      <c r="B4984" s="249">
        <v>4921</v>
      </c>
      <c r="C4984" s="248">
        <v>115.2118181226639</v>
      </c>
    </row>
    <row r="4985" spans="2:3" x14ac:dyDescent="0.75">
      <c r="B4985" s="249">
        <v>4922</v>
      </c>
      <c r="C4985" s="248">
        <v>80.672509617113789</v>
      </c>
    </row>
    <row r="4986" spans="2:3" x14ac:dyDescent="0.75">
      <c r="B4986" s="249">
        <v>4923</v>
      </c>
      <c r="C4986" s="248">
        <v>146.98024089690307</v>
      </c>
    </row>
    <row r="4987" spans="2:3" x14ac:dyDescent="0.75">
      <c r="B4987" s="249">
        <v>4924</v>
      </c>
      <c r="C4987" s="248">
        <v>118.71782250192874</v>
      </c>
    </row>
    <row r="4988" spans="2:3" x14ac:dyDescent="0.75">
      <c r="B4988" s="249">
        <v>4925</v>
      </c>
      <c r="C4988" s="248">
        <v>120.82281298178907</v>
      </c>
    </row>
    <row r="4989" spans="2:3" x14ac:dyDescent="0.75">
      <c r="B4989" s="249">
        <v>4926</v>
      </c>
      <c r="C4989" s="248">
        <v>116.33985349493142</v>
      </c>
    </row>
    <row r="4990" spans="2:3" x14ac:dyDescent="0.75">
      <c r="B4990" s="249">
        <v>4927</v>
      </c>
      <c r="C4990" s="248">
        <v>105.85590143579986</v>
      </c>
    </row>
    <row r="4991" spans="2:3" x14ac:dyDescent="0.75">
      <c r="B4991" s="249">
        <v>4928</v>
      </c>
      <c r="C4991" s="248">
        <v>116.40372518163952</v>
      </c>
    </row>
    <row r="4992" spans="2:3" x14ac:dyDescent="0.75">
      <c r="B4992" s="249">
        <v>4929</v>
      </c>
      <c r="C4992" s="248">
        <v>111.06086960477627</v>
      </c>
    </row>
    <row r="4993" spans="2:3" x14ac:dyDescent="0.75">
      <c r="B4993" s="249">
        <v>4930</v>
      </c>
      <c r="C4993" s="248">
        <v>94.516318743677289</v>
      </c>
    </row>
    <row r="4994" spans="2:3" x14ac:dyDescent="0.75">
      <c r="B4994" s="249">
        <v>4931</v>
      </c>
      <c r="C4994" s="248">
        <v>156.03131394711465</v>
      </c>
    </row>
    <row r="4995" spans="2:3" x14ac:dyDescent="0.75">
      <c r="B4995" s="249">
        <v>4932</v>
      </c>
      <c r="C4995" s="248">
        <v>108.93117296117913</v>
      </c>
    </row>
    <row r="4996" spans="2:3" x14ac:dyDescent="0.75">
      <c r="B4996" s="249">
        <v>4933</v>
      </c>
      <c r="C4996" s="248">
        <v>103.60817015922714</v>
      </c>
    </row>
    <row r="4997" spans="2:3" x14ac:dyDescent="0.75">
      <c r="B4997" s="249">
        <v>4934</v>
      </c>
      <c r="C4997" s="248">
        <v>116.74151525788487</v>
      </c>
    </row>
    <row r="4998" spans="2:3" x14ac:dyDescent="0.75">
      <c r="B4998" s="249">
        <v>4935</v>
      </c>
      <c r="C4998" s="248">
        <v>114.93255473633542</v>
      </c>
    </row>
    <row r="4999" spans="2:3" x14ac:dyDescent="0.75">
      <c r="B4999" s="249">
        <v>4936</v>
      </c>
      <c r="C4999" s="248">
        <v>121.17864188142897</v>
      </c>
    </row>
    <row r="5000" spans="2:3" x14ac:dyDescent="0.75">
      <c r="B5000" s="249">
        <v>4937</v>
      </c>
      <c r="C5000" s="248">
        <v>147.27535951818666</v>
      </c>
    </row>
    <row r="5001" spans="2:3" x14ac:dyDescent="0.75">
      <c r="B5001" s="249">
        <v>4938</v>
      </c>
      <c r="C5001" s="248">
        <v>105.58966351421243</v>
      </c>
    </row>
    <row r="5002" spans="2:3" x14ac:dyDescent="0.75">
      <c r="B5002" s="249">
        <v>4939</v>
      </c>
      <c r="C5002" s="248">
        <v>173.12352006142183</v>
      </c>
    </row>
    <row r="5003" spans="2:3" x14ac:dyDescent="0.75">
      <c r="B5003" s="249">
        <v>4940</v>
      </c>
      <c r="C5003" s="248">
        <v>97.316179482839743</v>
      </c>
    </row>
    <row r="5004" spans="2:3" x14ac:dyDescent="0.75">
      <c r="B5004" s="249">
        <v>4941</v>
      </c>
      <c r="C5004" s="248">
        <v>109.56163859354305</v>
      </c>
    </row>
    <row r="5005" spans="2:3" x14ac:dyDescent="0.75">
      <c r="B5005" s="249">
        <v>4942</v>
      </c>
      <c r="C5005" s="248">
        <v>107.29477615236164</v>
      </c>
    </row>
    <row r="5006" spans="2:3" x14ac:dyDescent="0.75">
      <c r="B5006" s="249">
        <v>4943</v>
      </c>
      <c r="C5006" s="248">
        <v>137.68448893321712</v>
      </c>
    </row>
    <row r="5007" spans="2:3" x14ac:dyDescent="0.75">
      <c r="B5007" s="249">
        <v>4944</v>
      </c>
      <c r="C5007" s="248">
        <v>74.324202057133988</v>
      </c>
    </row>
    <row r="5008" spans="2:3" x14ac:dyDescent="0.75">
      <c r="B5008" s="249">
        <v>4945</v>
      </c>
      <c r="C5008" s="248">
        <v>128.02553640533355</v>
      </c>
    </row>
    <row r="5009" spans="2:3" x14ac:dyDescent="0.75">
      <c r="B5009" s="249">
        <v>4946</v>
      </c>
      <c r="C5009" s="248">
        <v>135.24956522874427</v>
      </c>
    </row>
    <row r="5010" spans="2:3" x14ac:dyDescent="0.75">
      <c r="B5010" s="249">
        <v>4947</v>
      </c>
      <c r="C5010" s="248">
        <v>149.14011245962533</v>
      </c>
    </row>
    <row r="5011" spans="2:3" x14ac:dyDescent="0.75">
      <c r="B5011" s="249">
        <v>4948</v>
      </c>
      <c r="C5011" s="248">
        <v>104.6536289474416</v>
      </c>
    </row>
    <row r="5012" spans="2:3" x14ac:dyDescent="0.75">
      <c r="B5012" s="249">
        <v>4949</v>
      </c>
      <c r="C5012" s="248">
        <v>125.8214131713577</v>
      </c>
    </row>
    <row r="5013" spans="2:3" x14ac:dyDescent="0.75">
      <c r="B5013" s="249">
        <v>4950</v>
      </c>
      <c r="C5013" s="248">
        <v>131.9571868474205</v>
      </c>
    </row>
    <row r="5014" spans="2:3" x14ac:dyDescent="0.75">
      <c r="B5014" s="249">
        <v>4951</v>
      </c>
      <c r="C5014" s="248">
        <v>82.200364959088176</v>
      </c>
    </row>
    <row r="5015" spans="2:3" x14ac:dyDescent="0.75">
      <c r="B5015" s="249">
        <v>4952</v>
      </c>
      <c r="C5015" s="248">
        <v>143.55977811742986</v>
      </c>
    </row>
    <row r="5016" spans="2:3" x14ac:dyDescent="0.75">
      <c r="B5016" s="249">
        <v>4953</v>
      </c>
      <c r="C5016" s="248">
        <v>151.79943269756566</v>
      </c>
    </row>
    <row r="5017" spans="2:3" x14ac:dyDescent="0.75">
      <c r="B5017" s="249">
        <v>4954</v>
      </c>
      <c r="C5017" s="248">
        <v>167.00133283575227</v>
      </c>
    </row>
    <row r="5018" spans="2:3" x14ac:dyDescent="0.75">
      <c r="B5018" s="249">
        <v>4955</v>
      </c>
      <c r="C5018" s="248">
        <v>139.34516848518092</v>
      </c>
    </row>
    <row r="5019" spans="2:3" x14ac:dyDescent="0.75">
      <c r="B5019" s="249">
        <v>4956</v>
      </c>
      <c r="C5019" s="248">
        <v>108.50749692467959</v>
      </c>
    </row>
    <row r="5020" spans="2:3" x14ac:dyDescent="0.75">
      <c r="B5020" s="249">
        <v>4957</v>
      </c>
      <c r="C5020" s="248">
        <v>128.92687041406373</v>
      </c>
    </row>
    <row r="5021" spans="2:3" x14ac:dyDescent="0.75">
      <c r="B5021" s="249">
        <v>4958</v>
      </c>
      <c r="C5021" s="248">
        <v>115.47392669773031</v>
      </c>
    </row>
    <row r="5022" spans="2:3" x14ac:dyDescent="0.75">
      <c r="B5022" s="249">
        <v>4959</v>
      </c>
      <c r="C5022" s="248">
        <v>141.42560729341778</v>
      </c>
    </row>
    <row r="5023" spans="2:3" x14ac:dyDescent="0.75">
      <c r="B5023" s="249">
        <v>4960</v>
      </c>
      <c r="C5023" s="248">
        <v>120.80415848658957</v>
      </c>
    </row>
    <row r="5024" spans="2:3" x14ac:dyDescent="0.75">
      <c r="B5024" s="249">
        <v>4961</v>
      </c>
      <c r="C5024" s="248">
        <v>61.87218873610388</v>
      </c>
    </row>
    <row r="5025" spans="2:3" x14ac:dyDescent="0.75">
      <c r="B5025" s="249">
        <v>4962</v>
      </c>
      <c r="C5025" s="248">
        <v>115.54431393753268</v>
      </c>
    </row>
    <row r="5026" spans="2:3" x14ac:dyDescent="0.75">
      <c r="B5026" s="249">
        <v>4963</v>
      </c>
      <c r="C5026" s="248">
        <v>137.63789484770643</v>
      </c>
    </row>
    <row r="5027" spans="2:3" x14ac:dyDescent="0.75">
      <c r="B5027" s="249">
        <v>4964</v>
      </c>
      <c r="C5027" s="248">
        <v>158.34556103580272</v>
      </c>
    </row>
    <row r="5028" spans="2:3" x14ac:dyDescent="0.75">
      <c r="B5028" s="249">
        <v>4965</v>
      </c>
      <c r="C5028" s="248">
        <v>89.670633940896778</v>
      </c>
    </row>
    <row r="5029" spans="2:3" x14ac:dyDescent="0.75">
      <c r="B5029" s="249">
        <v>4966</v>
      </c>
      <c r="C5029" s="248">
        <v>128.52362598827884</v>
      </c>
    </row>
    <row r="5030" spans="2:3" x14ac:dyDescent="0.75">
      <c r="B5030" s="249">
        <v>4967</v>
      </c>
      <c r="C5030" s="248">
        <v>89.467705868419401</v>
      </c>
    </row>
    <row r="5031" spans="2:3" x14ac:dyDescent="0.75">
      <c r="B5031" s="249">
        <v>4968</v>
      </c>
      <c r="C5031" s="248">
        <v>116.99610924460657</v>
      </c>
    </row>
    <row r="5032" spans="2:3" x14ac:dyDescent="0.75">
      <c r="B5032" s="249">
        <v>4969</v>
      </c>
      <c r="C5032" s="248">
        <v>140.04440388302245</v>
      </c>
    </row>
    <row r="5033" spans="2:3" x14ac:dyDescent="0.75">
      <c r="B5033" s="249">
        <v>4970</v>
      </c>
      <c r="C5033" s="248">
        <v>131.11133516239644</v>
      </c>
    </row>
    <row r="5034" spans="2:3" x14ac:dyDescent="0.75">
      <c r="B5034" s="249">
        <v>4971</v>
      </c>
      <c r="C5034" s="248">
        <v>83.006235123759609</v>
      </c>
    </row>
    <row r="5035" spans="2:3" x14ac:dyDescent="0.75">
      <c r="B5035" s="249">
        <v>4972</v>
      </c>
      <c r="C5035" s="248">
        <v>113.85404543836952</v>
      </c>
    </row>
    <row r="5036" spans="2:3" x14ac:dyDescent="0.75">
      <c r="B5036" s="249">
        <v>4973</v>
      </c>
      <c r="C5036" s="248">
        <v>191.49187219785017</v>
      </c>
    </row>
    <row r="5037" spans="2:3" x14ac:dyDescent="0.75">
      <c r="B5037" s="249">
        <v>4974</v>
      </c>
      <c r="C5037" s="248">
        <v>106.00395195456105</v>
      </c>
    </row>
    <row r="5038" spans="2:3" x14ac:dyDescent="0.75">
      <c r="B5038" s="249">
        <v>4975</v>
      </c>
      <c r="C5038" s="248">
        <v>140.72176826260667</v>
      </c>
    </row>
    <row r="5039" spans="2:3" x14ac:dyDescent="0.75">
      <c r="B5039" s="249">
        <v>4976</v>
      </c>
      <c r="C5039" s="248">
        <v>127.79797452131966</v>
      </c>
    </row>
    <row r="5040" spans="2:3" x14ac:dyDescent="0.75">
      <c r="B5040" s="249">
        <v>4977</v>
      </c>
      <c r="C5040" s="248">
        <v>143.21068416829641</v>
      </c>
    </row>
    <row r="5041" spans="2:3" x14ac:dyDescent="0.75">
      <c r="B5041" s="249">
        <v>4978</v>
      </c>
      <c r="C5041" s="248">
        <v>115.95761571878256</v>
      </c>
    </row>
    <row r="5042" spans="2:3" x14ac:dyDescent="0.75">
      <c r="B5042" s="249">
        <v>4979</v>
      </c>
      <c r="C5042" s="248">
        <v>127.66764692723572</v>
      </c>
    </row>
    <row r="5043" spans="2:3" x14ac:dyDescent="0.75">
      <c r="B5043" s="249">
        <v>4980</v>
      </c>
      <c r="C5043" s="248">
        <v>59.657693779434851</v>
      </c>
    </row>
    <row r="5044" spans="2:3" x14ac:dyDescent="0.75">
      <c r="B5044" s="249">
        <v>4981</v>
      </c>
      <c r="C5044" s="248">
        <v>110.00117343613279</v>
      </c>
    </row>
    <row r="5045" spans="2:3" x14ac:dyDescent="0.75">
      <c r="B5045" s="249">
        <v>4982</v>
      </c>
      <c r="C5045" s="248">
        <v>162.18167182847486</v>
      </c>
    </row>
    <row r="5046" spans="2:3" x14ac:dyDescent="0.75">
      <c r="B5046" s="249">
        <v>4983</v>
      </c>
      <c r="C5046" s="248">
        <v>133.92454831120818</v>
      </c>
    </row>
    <row r="5047" spans="2:3" x14ac:dyDescent="0.75">
      <c r="B5047" s="249">
        <v>4984</v>
      </c>
      <c r="C5047" s="248">
        <v>160.37723489851666</v>
      </c>
    </row>
    <row r="5048" spans="2:3" x14ac:dyDescent="0.75">
      <c r="B5048" s="249">
        <v>4985</v>
      </c>
      <c r="C5048" s="248">
        <v>141.6718744999572</v>
      </c>
    </row>
    <row r="5049" spans="2:3" x14ac:dyDescent="0.75">
      <c r="B5049" s="249">
        <v>4986</v>
      </c>
      <c r="C5049" s="248">
        <v>132.2777230240967</v>
      </c>
    </row>
    <row r="5050" spans="2:3" x14ac:dyDescent="0.75">
      <c r="B5050" s="249">
        <v>4987</v>
      </c>
      <c r="C5050" s="248">
        <v>90.336676072796138</v>
      </c>
    </row>
    <row r="5051" spans="2:3" x14ac:dyDescent="0.75">
      <c r="B5051" s="249">
        <v>4988</v>
      </c>
      <c r="C5051" s="248">
        <v>113.08142235886</v>
      </c>
    </row>
    <row r="5052" spans="2:3" x14ac:dyDescent="0.75">
      <c r="B5052" s="249">
        <v>4989</v>
      </c>
      <c r="C5052" s="248">
        <v>118.92371584285878</v>
      </c>
    </row>
    <row r="5053" spans="2:3" x14ac:dyDescent="0.75">
      <c r="B5053" s="249">
        <v>4990</v>
      </c>
      <c r="C5053" s="248">
        <v>128.56754958599737</v>
      </c>
    </row>
    <row r="5054" spans="2:3" x14ac:dyDescent="0.75">
      <c r="B5054" s="249">
        <v>4991</v>
      </c>
      <c r="C5054" s="248">
        <v>115.5722043837677</v>
      </c>
    </row>
    <row r="5055" spans="2:3" x14ac:dyDescent="0.75">
      <c r="B5055" s="249">
        <v>4992</v>
      </c>
      <c r="C5055" s="248">
        <v>115.57837645787336</v>
      </c>
    </row>
    <row r="5056" spans="2:3" x14ac:dyDescent="0.75">
      <c r="B5056" s="249">
        <v>4993</v>
      </c>
      <c r="C5056" s="248">
        <v>138.38808911608069</v>
      </c>
    </row>
    <row r="5057" spans="2:3" x14ac:dyDescent="0.75">
      <c r="B5057" s="249">
        <v>4994</v>
      </c>
      <c r="C5057" s="248">
        <v>97.660941060374611</v>
      </c>
    </row>
    <row r="5058" spans="2:3" x14ac:dyDescent="0.75">
      <c r="B5058" s="249">
        <v>4995</v>
      </c>
      <c r="C5058" s="248">
        <v>81.509721841629371</v>
      </c>
    </row>
    <row r="5059" spans="2:3" x14ac:dyDescent="0.75">
      <c r="B5059" s="249">
        <v>4996</v>
      </c>
      <c r="C5059" s="248">
        <v>149.71755202241701</v>
      </c>
    </row>
    <row r="5060" spans="2:3" x14ac:dyDescent="0.75">
      <c r="B5060" s="249">
        <v>4997</v>
      </c>
      <c r="C5060" s="248">
        <v>110.32753314809128</v>
      </c>
    </row>
    <row r="5061" spans="2:3" x14ac:dyDescent="0.75">
      <c r="B5061" s="249">
        <v>4998</v>
      </c>
      <c r="C5061" s="248">
        <v>96.794742391158735</v>
      </c>
    </row>
    <row r="5062" spans="2:3" x14ac:dyDescent="0.75">
      <c r="B5062" s="249">
        <v>4999</v>
      </c>
      <c r="C5062" s="248">
        <v>107.85158731838101</v>
      </c>
    </row>
    <row r="5063" spans="2:3" x14ac:dyDescent="0.75">
      <c r="B5063" s="249">
        <v>5000</v>
      </c>
      <c r="C5063" s="248">
        <v>97.278603788071933</v>
      </c>
    </row>
    <row r="5064" spans="2:3" x14ac:dyDescent="0.75">
      <c r="B5064" s="249">
        <v>5001</v>
      </c>
      <c r="C5064" s="248">
        <v>97.138776498195554</v>
      </c>
    </row>
    <row r="5065" spans="2:3" x14ac:dyDescent="0.75">
      <c r="B5065" s="249">
        <v>5002</v>
      </c>
      <c r="C5065" s="248">
        <v>142.79946644092624</v>
      </c>
    </row>
    <row r="5066" spans="2:3" x14ac:dyDescent="0.75">
      <c r="B5066" s="249">
        <v>5003</v>
      </c>
      <c r="C5066" s="248">
        <v>133.20378638381752</v>
      </c>
    </row>
    <row r="5067" spans="2:3" x14ac:dyDescent="0.75">
      <c r="B5067" s="249">
        <v>5004</v>
      </c>
      <c r="C5067" s="248">
        <v>131.80537622633872</v>
      </c>
    </row>
    <row r="5068" spans="2:3" x14ac:dyDescent="0.75">
      <c r="B5068" s="249">
        <v>5005</v>
      </c>
      <c r="C5068" s="248">
        <v>133.58001208281183</v>
      </c>
    </row>
    <row r="5069" spans="2:3" x14ac:dyDescent="0.75">
      <c r="B5069" s="249">
        <v>5006</v>
      </c>
      <c r="C5069" s="248">
        <v>113.9363925915786</v>
      </c>
    </row>
    <row r="5070" spans="2:3" x14ac:dyDescent="0.75">
      <c r="B5070" s="249">
        <v>5007</v>
      </c>
      <c r="C5070" s="248">
        <v>74.787610123471921</v>
      </c>
    </row>
    <row r="5071" spans="2:3" x14ac:dyDescent="0.75">
      <c r="B5071" s="249">
        <v>5008</v>
      </c>
      <c r="C5071" s="248">
        <v>82.11565649783256</v>
      </c>
    </row>
    <row r="5072" spans="2:3" x14ac:dyDescent="0.75">
      <c r="B5072" s="249">
        <v>5009</v>
      </c>
      <c r="C5072" s="248">
        <v>108.27167091264315</v>
      </c>
    </row>
    <row r="5073" spans="2:3" x14ac:dyDescent="0.75">
      <c r="B5073" s="249">
        <v>5010</v>
      </c>
      <c r="C5073" s="248">
        <v>130.98979465681808</v>
      </c>
    </row>
    <row r="5074" spans="2:3" x14ac:dyDescent="0.75">
      <c r="B5074" s="249">
        <v>5011</v>
      </c>
      <c r="C5074" s="248">
        <v>141.58910863589597</v>
      </c>
    </row>
    <row r="5075" spans="2:3" x14ac:dyDescent="0.75">
      <c r="B5075" s="249">
        <v>5012</v>
      </c>
      <c r="C5075" s="248">
        <v>123.69490240126024</v>
      </c>
    </row>
    <row r="5076" spans="2:3" x14ac:dyDescent="0.75">
      <c r="B5076" s="249">
        <v>5013</v>
      </c>
      <c r="C5076" s="248">
        <v>125.27070764557463</v>
      </c>
    </row>
    <row r="5077" spans="2:3" x14ac:dyDescent="0.75">
      <c r="B5077" s="249">
        <v>5014</v>
      </c>
      <c r="C5077" s="248">
        <v>136.64970691332337</v>
      </c>
    </row>
    <row r="5078" spans="2:3" x14ac:dyDescent="0.75">
      <c r="B5078" s="249">
        <v>5015</v>
      </c>
      <c r="C5078" s="248">
        <v>149.1622244951017</v>
      </c>
    </row>
    <row r="5079" spans="2:3" x14ac:dyDescent="0.75">
      <c r="B5079" s="249">
        <v>5016</v>
      </c>
      <c r="C5079" s="248">
        <v>128.63826718844652</v>
      </c>
    </row>
    <row r="5080" spans="2:3" x14ac:dyDescent="0.75">
      <c r="B5080" s="249">
        <v>5017</v>
      </c>
      <c r="C5080" s="248">
        <v>85.972572537233589</v>
      </c>
    </row>
    <row r="5081" spans="2:3" x14ac:dyDescent="0.75">
      <c r="B5081" s="249">
        <v>5018</v>
      </c>
      <c r="C5081" s="248">
        <v>119.57659892583459</v>
      </c>
    </row>
    <row r="5082" spans="2:3" x14ac:dyDescent="0.75">
      <c r="B5082" s="249">
        <v>5019</v>
      </c>
      <c r="C5082" s="248">
        <v>126.42168065381827</v>
      </c>
    </row>
    <row r="5083" spans="2:3" x14ac:dyDescent="0.75">
      <c r="B5083" s="249">
        <v>5020</v>
      </c>
      <c r="C5083" s="248">
        <v>139.80510850345593</v>
      </c>
    </row>
    <row r="5084" spans="2:3" x14ac:dyDescent="0.75">
      <c r="B5084" s="249">
        <v>5021</v>
      </c>
      <c r="C5084" s="248">
        <v>127.86726710035546</v>
      </c>
    </row>
    <row r="5085" spans="2:3" x14ac:dyDescent="0.75">
      <c r="B5085" s="249">
        <v>5022</v>
      </c>
      <c r="C5085" s="248">
        <v>119.72150538862884</v>
      </c>
    </row>
    <row r="5086" spans="2:3" x14ac:dyDescent="0.75">
      <c r="B5086" s="249">
        <v>5023</v>
      </c>
      <c r="C5086" s="248">
        <v>148.0807689715395</v>
      </c>
    </row>
    <row r="5087" spans="2:3" x14ac:dyDescent="0.75">
      <c r="B5087" s="249">
        <v>5024</v>
      </c>
      <c r="C5087" s="248">
        <v>126.25578539246926</v>
      </c>
    </row>
    <row r="5088" spans="2:3" x14ac:dyDescent="0.75">
      <c r="B5088" s="249">
        <v>5025</v>
      </c>
      <c r="C5088" s="248">
        <v>94.921155365270053</v>
      </c>
    </row>
    <row r="5089" spans="2:3" x14ac:dyDescent="0.75">
      <c r="B5089" s="249">
        <v>5026</v>
      </c>
      <c r="C5089" s="248">
        <v>136.86060062524828</v>
      </c>
    </row>
    <row r="5090" spans="2:3" x14ac:dyDescent="0.75">
      <c r="B5090" s="249">
        <v>5027</v>
      </c>
      <c r="C5090" s="248">
        <v>113.63408374653855</v>
      </c>
    </row>
    <row r="5091" spans="2:3" x14ac:dyDescent="0.75">
      <c r="B5091" s="249">
        <v>5028</v>
      </c>
      <c r="C5091" s="248">
        <v>143.80568447166451</v>
      </c>
    </row>
    <row r="5092" spans="2:3" x14ac:dyDescent="0.75">
      <c r="B5092" s="249">
        <v>5029</v>
      </c>
      <c r="C5092" s="248">
        <v>130.45745463063281</v>
      </c>
    </row>
    <row r="5093" spans="2:3" x14ac:dyDescent="0.75">
      <c r="B5093" s="249">
        <v>5030</v>
      </c>
      <c r="C5093" s="248">
        <v>104.55846918022881</v>
      </c>
    </row>
    <row r="5094" spans="2:3" x14ac:dyDescent="0.75">
      <c r="B5094" s="249">
        <v>5031</v>
      </c>
      <c r="C5094" s="248">
        <v>90.132417307903395</v>
      </c>
    </row>
    <row r="5095" spans="2:3" x14ac:dyDescent="0.75">
      <c r="B5095" s="249">
        <v>5032</v>
      </c>
      <c r="C5095" s="248">
        <v>115.05281045764924</v>
      </c>
    </row>
    <row r="5096" spans="2:3" x14ac:dyDescent="0.75">
      <c r="B5096" s="249">
        <v>5033</v>
      </c>
      <c r="C5096" s="248">
        <v>102.44900939126714</v>
      </c>
    </row>
    <row r="5097" spans="2:3" x14ac:dyDescent="0.75">
      <c r="B5097" s="249">
        <v>5034</v>
      </c>
      <c r="C5097" s="248">
        <v>95.546155572359254</v>
      </c>
    </row>
    <row r="5098" spans="2:3" x14ac:dyDescent="0.75">
      <c r="B5098" s="249">
        <v>5035</v>
      </c>
      <c r="C5098" s="248">
        <v>133.99060118749696</v>
      </c>
    </row>
    <row r="5099" spans="2:3" x14ac:dyDescent="0.75">
      <c r="B5099" s="249">
        <v>5036</v>
      </c>
      <c r="C5099" s="248">
        <v>153.68729779734235</v>
      </c>
    </row>
    <row r="5100" spans="2:3" x14ac:dyDescent="0.75">
      <c r="B5100" s="249">
        <v>5037</v>
      </c>
      <c r="C5100" s="248">
        <v>127.93230688704278</v>
      </c>
    </row>
    <row r="5101" spans="2:3" x14ac:dyDescent="0.75">
      <c r="B5101" s="249">
        <v>5038</v>
      </c>
      <c r="C5101" s="248">
        <v>130.91345810509199</v>
      </c>
    </row>
    <row r="5102" spans="2:3" x14ac:dyDescent="0.75">
      <c r="B5102" s="249">
        <v>5039</v>
      </c>
      <c r="C5102" s="248">
        <v>148.36185191995523</v>
      </c>
    </row>
    <row r="5103" spans="2:3" x14ac:dyDescent="0.75">
      <c r="B5103" s="249">
        <v>5040</v>
      </c>
      <c r="C5103" s="248">
        <v>116.89000805711352</v>
      </c>
    </row>
    <row r="5104" spans="2:3" x14ac:dyDescent="0.75">
      <c r="B5104" s="249">
        <v>5041</v>
      </c>
      <c r="C5104" s="248">
        <v>132.25192194929673</v>
      </c>
    </row>
    <row r="5105" spans="2:3" x14ac:dyDescent="0.75">
      <c r="B5105" s="249">
        <v>5042</v>
      </c>
      <c r="C5105" s="248">
        <v>131.87714730666889</v>
      </c>
    </row>
    <row r="5106" spans="2:3" x14ac:dyDescent="0.75">
      <c r="B5106" s="249">
        <v>5043</v>
      </c>
      <c r="C5106" s="248">
        <v>141.37279881631258</v>
      </c>
    </row>
    <row r="5107" spans="2:3" x14ac:dyDescent="0.75">
      <c r="B5107" s="249">
        <v>5044</v>
      </c>
      <c r="C5107" s="248">
        <v>154.52625075109614</v>
      </c>
    </row>
    <row r="5108" spans="2:3" x14ac:dyDescent="0.75">
      <c r="B5108" s="249">
        <v>5045</v>
      </c>
      <c r="C5108" s="248">
        <v>91.927475830733869</v>
      </c>
    </row>
    <row r="5109" spans="2:3" x14ac:dyDescent="0.75">
      <c r="B5109" s="249">
        <v>5046</v>
      </c>
      <c r="C5109" s="248">
        <v>178.46571329360955</v>
      </c>
    </row>
    <row r="5110" spans="2:3" x14ac:dyDescent="0.75">
      <c r="B5110" s="249">
        <v>5047</v>
      </c>
      <c r="C5110" s="248">
        <v>134.95973625491467</v>
      </c>
    </row>
    <row r="5111" spans="2:3" x14ac:dyDescent="0.75">
      <c r="B5111" s="249">
        <v>5048</v>
      </c>
      <c r="C5111" s="248">
        <v>110.3509381716147</v>
      </c>
    </row>
    <row r="5112" spans="2:3" x14ac:dyDescent="0.75">
      <c r="B5112" s="249">
        <v>5049</v>
      </c>
      <c r="C5112" s="248">
        <v>101.92584108989914</v>
      </c>
    </row>
    <row r="5113" spans="2:3" x14ac:dyDescent="0.75">
      <c r="B5113" s="249">
        <v>5050</v>
      </c>
      <c r="C5113" s="248">
        <v>132.42740831195766</v>
      </c>
    </row>
    <row r="5114" spans="2:3" x14ac:dyDescent="0.75">
      <c r="B5114" s="249">
        <v>5051</v>
      </c>
      <c r="C5114" s="248">
        <v>166.11773983289049</v>
      </c>
    </row>
    <row r="5115" spans="2:3" x14ac:dyDescent="0.75">
      <c r="B5115" s="249">
        <v>5052</v>
      </c>
      <c r="C5115" s="248">
        <v>102.79597862639064</v>
      </c>
    </row>
    <row r="5116" spans="2:3" x14ac:dyDescent="0.75">
      <c r="B5116" s="249">
        <v>5053</v>
      </c>
      <c r="C5116" s="248">
        <v>112.49135779481824</v>
      </c>
    </row>
    <row r="5117" spans="2:3" x14ac:dyDescent="0.75">
      <c r="B5117" s="249">
        <v>5054</v>
      </c>
      <c r="C5117" s="248">
        <v>101.69063279757034</v>
      </c>
    </row>
    <row r="5118" spans="2:3" x14ac:dyDescent="0.75">
      <c r="B5118" s="249">
        <v>5055</v>
      </c>
      <c r="C5118" s="248">
        <v>122.14103780327709</v>
      </c>
    </row>
    <row r="5119" spans="2:3" x14ac:dyDescent="0.75">
      <c r="B5119" s="249">
        <v>5056</v>
      </c>
      <c r="C5119" s="248">
        <v>98.79208633016988</v>
      </c>
    </row>
    <row r="5120" spans="2:3" x14ac:dyDescent="0.75">
      <c r="B5120" s="249">
        <v>5057</v>
      </c>
      <c r="C5120" s="248">
        <v>138.89818693430169</v>
      </c>
    </row>
    <row r="5121" spans="2:3" x14ac:dyDescent="0.75">
      <c r="B5121" s="249">
        <v>5058</v>
      </c>
      <c r="C5121" s="248">
        <v>88.200220142996216</v>
      </c>
    </row>
    <row r="5122" spans="2:3" x14ac:dyDescent="0.75">
      <c r="B5122" s="249">
        <v>5059</v>
      </c>
      <c r="C5122" s="248">
        <v>120.67782794251313</v>
      </c>
    </row>
    <row r="5123" spans="2:3" x14ac:dyDescent="0.75">
      <c r="B5123" s="249">
        <v>5060</v>
      </c>
      <c r="C5123" s="248">
        <v>137.10712007237174</v>
      </c>
    </row>
    <row r="5124" spans="2:3" x14ac:dyDescent="0.75">
      <c r="B5124" s="249">
        <v>5061</v>
      </c>
      <c r="C5124" s="248">
        <v>83.745632727915506</v>
      </c>
    </row>
    <row r="5125" spans="2:3" x14ac:dyDescent="0.75">
      <c r="B5125" s="249">
        <v>5062</v>
      </c>
      <c r="C5125" s="248">
        <v>72.301934840360758</v>
      </c>
    </row>
    <row r="5126" spans="2:3" x14ac:dyDescent="0.75">
      <c r="B5126" s="249">
        <v>5063</v>
      </c>
      <c r="C5126" s="248">
        <v>98.49931557869769</v>
      </c>
    </row>
    <row r="5127" spans="2:3" x14ac:dyDescent="0.75">
      <c r="B5127" s="249">
        <v>5064</v>
      </c>
      <c r="C5127" s="248">
        <v>120.62638100029854</v>
      </c>
    </row>
    <row r="5128" spans="2:3" x14ac:dyDescent="0.75">
      <c r="B5128" s="249">
        <v>5065</v>
      </c>
      <c r="C5128" s="248">
        <v>149.4083029706735</v>
      </c>
    </row>
    <row r="5129" spans="2:3" x14ac:dyDescent="0.75">
      <c r="B5129" s="249">
        <v>5066</v>
      </c>
      <c r="C5129" s="248">
        <v>145.38335054303664</v>
      </c>
    </row>
    <row r="5130" spans="2:3" x14ac:dyDescent="0.75">
      <c r="B5130" s="249">
        <v>5067</v>
      </c>
      <c r="C5130" s="248">
        <v>119.18333931362142</v>
      </c>
    </row>
    <row r="5131" spans="2:3" x14ac:dyDescent="0.75">
      <c r="B5131" s="249">
        <v>5068</v>
      </c>
      <c r="C5131" s="248">
        <v>127.30071355430091</v>
      </c>
    </row>
    <row r="5132" spans="2:3" x14ac:dyDescent="0.75">
      <c r="B5132" s="249">
        <v>5069</v>
      </c>
      <c r="C5132" s="248">
        <v>98.156124422918111</v>
      </c>
    </row>
    <row r="5133" spans="2:3" x14ac:dyDescent="0.75">
      <c r="B5133" s="249">
        <v>5070</v>
      </c>
      <c r="C5133" s="248">
        <v>167.6278101057533</v>
      </c>
    </row>
    <row r="5134" spans="2:3" x14ac:dyDescent="0.75">
      <c r="B5134" s="249">
        <v>5071</v>
      </c>
      <c r="C5134" s="248">
        <v>126.83488851814667</v>
      </c>
    </row>
    <row r="5135" spans="2:3" x14ac:dyDescent="0.75">
      <c r="B5135" s="249">
        <v>5072</v>
      </c>
      <c r="C5135" s="248">
        <v>135.87218345880078</v>
      </c>
    </row>
    <row r="5136" spans="2:3" x14ac:dyDescent="0.75">
      <c r="B5136" s="249">
        <v>5073</v>
      </c>
      <c r="C5136" s="248">
        <v>94.803962244560068</v>
      </c>
    </row>
    <row r="5137" spans="2:3" x14ac:dyDescent="0.75">
      <c r="B5137" s="249">
        <v>5074</v>
      </c>
      <c r="C5137" s="248">
        <v>77.703872681580293</v>
      </c>
    </row>
    <row r="5138" spans="2:3" x14ac:dyDescent="0.75">
      <c r="B5138" s="249">
        <v>5075</v>
      </c>
      <c r="C5138" s="248">
        <v>124.6480529004054</v>
      </c>
    </row>
    <row r="5139" spans="2:3" x14ac:dyDescent="0.75">
      <c r="B5139" s="249">
        <v>5076</v>
      </c>
      <c r="C5139" s="248">
        <v>123.21167881803592</v>
      </c>
    </row>
    <row r="5140" spans="2:3" x14ac:dyDescent="0.75">
      <c r="B5140" s="249">
        <v>5077</v>
      </c>
      <c r="C5140" s="248">
        <v>123.92964730538738</v>
      </c>
    </row>
    <row r="5141" spans="2:3" x14ac:dyDescent="0.75">
      <c r="B5141" s="249">
        <v>5078</v>
      </c>
      <c r="C5141" s="248">
        <v>79.23660461387108</v>
      </c>
    </row>
    <row r="5142" spans="2:3" x14ac:dyDescent="0.75">
      <c r="B5142" s="249">
        <v>5079</v>
      </c>
      <c r="C5142" s="248">
        <v>143.00073659444226</v>
      </c>
    </row>
    <row r="5143" spans="2:3" x14ac:dyDescent="0.75">
      <c r="B5143" s="249">
        <v>5080</v>
      </c>
      <c r="C5143" s="248">
        <v>148.09557797122119</v>
      </c>
    </row>
    <row r="5144" spans="2:3" x14ac:dyDescent="0.75">
      <c r="B5144" s="249">
        <v>5081</v>
      </c>
      <c r="C5144" s="248">
        <v>87.199728413197903</v>
      </c>
    </row>
    <row r="5145" spans="2:3" x14ac:dyDescent="0.75">
      <c r="B5145" s="249">
        <v>5082</v>
      </c>
      <c r="C5145" s="248">
        <v>108.50498489294887</v>
      </c>
    </row>
    <row r="5146" spans="2:3" x14ac:dyDescent="0.75">
      <c r="B5146" s="249">
        <v>5083</v>
      </c>
      <c r="C5146" s="248">
        <v>138.39126510612937</v>
      </c>
    </row>
    <row r="5147" spans="2:3" x14ac:dyDescent="0.75">
      <c r="B5147" s="249">
        <v>5084</v>
      </c>
      <c r="C5147" s="248">
        <v>118.58729120892585</v>
      </c>
    </row>
    <row r="5148" spans="2:3" x14ac:dyDescent="0.75">
      <c r="B5148" s="249">
        <v>5085</v>
      </c>
      <c r="C5148" s="248">
        <v>181.36983764834832</v>
      </c>
    </row>
    <row r="5149" spans="2:3" x14ac:dyDescent="0.75">
      <c r="B5149" s="249">
        <v>5086</v>
      </c>
      <c r="C5149" s="248">
        <v>106.33012844700276</v>
      </c>
    </row>
    <row r="5150" spans="2:3" x14ac:dyDescent="0.75">
      <c r="B5150" s="249">
        <v>5087</v>
      </c>
      <c r="C5150" s="248">
        <v>110.7741470280672</v>
      </c>
    </row>
    <row r="5151" spans="2:3" x14ac:dyDescent="0.75">
      <c r="B5151" s="249">
        <v>5088</v>
      </c>
      <c r="C5151" s="248">
        <v>158.31501990669955</v>
      </c>
    </row>
    <row r="5152" spans="2:3" x14ac:dyDescent="0.75">
      <c r="B5152" s="249">
        <v>5089</v>
      </c>
      <c r="C5152" s="248">
        <v>134.9131465153111</v>
      </c>
    </row>
    <row r="5153" spans="2:3" x14ac:dyDescent="0.75">
      <c r="B5153" s="249">
        <v>5090</v>
      </c>
      <c r="C5153" s="248">
        <v>106.6957509748747</v>
      </c>
    </row>
    <row r="5154" spans="2:3" x14ac:dyDescent="0.75">
      <c r="B5154" s="249">
        <v>5091</v>
      </c>
      <c r="C5154" s="248">
        <v>145.2509233536249</v>
      </c>
    </row>
    <row r="5155" spans="2:3" x14ac:dyDescent="0.75">
      <c r="B5155" s="249">
        <v>5092</v>
      </c>
      <c r="C5155" s="248">
        <v>111.59259955939795</v>
      </c>
    </row>
    <row r="5156" spans="2:3" x14ac:dyDescent="0.75">
      <c r="B5156" s="249">
        <v>5093</v>
      </c>
      <c r="C5156" s="248">
        <v>87.057753699964323</v>
      </c>
    </row>
    <row r="5157" spans="2:3" x14ac:dyDescent="0.75">
      <c r="B5157" s="249">
        <v>5094</v>
      </c>
      <c r="C5157" s="248">
        <v>132.73853410094372</v>
      </c>
    </row>
    <row r="5158" spans="2:3" x14ac:dyDescent="0.75">
      <c r="B5158" s="249">
        <v>5095</v>
      </c>
      <c r="C5158" s="248">
        <v>113.68287725228278</v>
      </c>
    </row>
    <row r="5159" spans="2:3" x14ac:dyDescent="0.75">
      <c r="B5159" s="249">
        <v>5096</v>
      </c>
      <c r="C5159" s="248">
        <v>107.30711981286437</v>
      </c>
    </row>
    <row r="5160" spans="2:3" x14ac:dyDescent="0.75">
      <c r="B5160" s="249">
        <v>5097</v>
      </c>
      <c r="C5160" s="248">
        <v>125.9981219095869</v>
      </c>
    </row>
    <row r="5161" spans="2:3" x14ac:dyDescent="0.75">
      <c r="B5161" s="249">
        <v>5098</v>
      </c>
      <c r="C5161" s="248">
        <v>91.600615054618316</v>
      </c>
    </row>
    <row r="5162" spans="2:3" x14ac:dyDescent="0.75">
      <c r="B5162" s="249">
        <v>5099</v>
      </c>
      <c r="C5162" s="248">
        <v>133.0420153638903</v>
      </c>
    </row>
    <row r="5163" spans="2:3" x14ac:dyDescent="0.75">
      <c r="B5163" s="249">
        <v>5100</v>
      </c>
      <c r="C5163" s="248">
        <v>69.089832957738466</v>
      </c>
    </row>
    <row r="5164" spans="2:3" x14ac:dyDescent="0.75">
      <c r="B5164" s="249">
        <v>5101</v>
      </c>
      <c r="C5164" s="248">
        <v>112.6756133230124</v>
      </c>
    </row>
    <row r="5165" spans="2:3" x14ac:dyDescent="0.75">
      <c r="B5165" s="249">
        <v>5102</v>
      </c>
      <c r="C5165" s="248">
        <v>131.32346981226584</v>
      </c>
    </row>
    <row r="5166" spans="2:3" x14ac:dyDescent="0.75">
      <c r="B5166" s="249">
        <v>5103</v>
      </c>
      <c r="C5166" s="248">
        <v>137.29362175749836</v>
      </c>
    </row>
    <row r="5167" spans="2:3" x14ac:dyDescent="0.75">
      <c r="B5167" s="249">
        <v>5104</v>
      </c>
      <c r="C5167" s="248">
        <v>144.29739238426816</v>
      </c>
    </row>
    <row r="5168" spans="2:3" x14ac:dyDescent="0.75">
      <c r="B5168" s="249">
        <v>5105</v>
      </c>
      <c r="C5168" s="248">
        <v>129.42479930355481</v>
      </c>
    </row>
    <row r="5169" spans="2:3" x14ac:dyDescent="0.75">
      <c r="B5169" s="249">
        <v>5106</v>
      </c>
      <c r="C5169" s="248">
        <v>148.24808131317849</v>
      </c>
    </row>
    <row r="5170" spans="2:3" x14ac:dyDescent="0.75">
      <c r="B5170" s="249">
        <v>5107</v>
      </c>
      <c r="C5170" s="248">
        <v>141.11958514911197</v>
      </c>
    </row>
    <row r="5171" spans="2:3" x14ac:dyDescent="0.75">
      <c r="B5171" s="249">
        <v>5108</v>
      </c>
      <c r="C5171" s="248">
        <v>119.23963113904101</v>
      </c>
    </row>
    <row r="5172" spans="2:3" x14ac:dyDescent="0.75">
      <c r="B5172" s="249">
        <v>5109</v>
      </c>
      <c r="C5172" s="248">
        <v>128.48541019972461</v>
      </c>
    </row>
    <row r="5173" spans="2:3" x14ac:dyDescent="0.75">
      <c r="B5173" s="249">
        <v>5110</v>
      </c>
      <c r="C5173" s="248">
        <v>98.649304518241706</v>
      </c>
    </row>
    <row r="5174" spans="2:3" x14ac:dyDescent="0.75">
      <c r="B5174" s="249">
        <v>5111</v>
      </c>
      <c r="C5174" s="248">
        <v>148.0199149196531</v>
      </c>
    </row>
    <row r="5175" spans="2:3" x14ac:dyDescent="0.75">
      <c r="B5175" s="249">
        <v>5112</v>
      </c>
      <c r="C5175" s="248">
        <v>83.768578074717681</v>
      </c>
    </row>
    <row r="5176" spans="2:3" x14ac:dyDescent="0.75">
      <c r="B5176" s="249">
        <v>5113</v>
      </c>
      <c r="C5176" s="248">
        <v>83.770627960422729</v>
      </c>
    </row>
    <row r="5177" spans="2:3" x14ac:dyDescent="0.75">
      <c r="B5177" s="249">
        <v>5114</v>
      </c>
      <c r="C5177" s="248">
        <v>128.36305912125113</v>
      </c>
    </row>
    <row r="5178" spans="2:3" x14ac:dyDescent="0.75">
      <c r="B5178" s="249">
        <v>5115</v>
      </c>
      <c r="C5178" s="248">
        <v>138.76253739122777</v>
      </c>
    </row>
    <row r="5179" spans="2:3" x14ac:dyDescent="0.75">
      <c r="B5179" s="249">
        <v>5116</v>
      </c>
      <c r="C5179" s="248">
        <v>116.78084815859299</v>
      </c>
    </row>
    <row r="5180" spans="2:3" x14ac:dyDescent="0.75">
      <c r="B5180" s="249">
        <v>5117</v>
      </c>
      <c r="C5180" s="248">
        <v>84.144734913943068</v>
      </c>
    </row>
    <row r="5181" spans="2:3" x14ac:dyDescent="0.75">
      <c r="B5181" s="249">
        <v>5118</v>
      </c>
      <c r="C5181" s="248">
        <v>121.20428493336227</v>
      </c>
    </row>
    <row r="5182" spans="2:3" x14ac:dyDescent="0.75">
      <c r="B5182" s="249">
        <v>5119</v>
      </c>
      <c r="C5182" s="248">
        <v>170.49597190015541</v>
      </c>
    </row>
    <row r="5183" spans="2:3" x14ac:dyDescent="0.75">
      <c r="B5183" s="249">
        <v>5120</v>
      </c>
      <c r="C5183" s="248">
        <v>148.20921613691945</v>
      </c>
    </row>
    <row r="5184" spans="2:3" x14ac:dyDescent="0.75">
      <c r="B5184" s="249">
        <v>5121</v>
      </c>
      <c r="C5184" s="248">
        <v>69.241896117292228</v>
      </c>
    </row>
    <row r="5185" spans="2:3" x14ac:dyDescent="0.75">
      <c r="B5185" s="249">
        <v>5122</v>
      </c>
      <c r="C5185" s="248">
        <v>124.79006439852732</v>
      </c>
    </row>
    <row r="5186" spans="2:3" x14ac:dyDescent="0.75">
      <c r="B5186" s="249">
        <v>5123</v>
      </c>
      <c r="C5186" s="248">
        <v>94.564094373442629</v>
      </c>
    </row>
    <row r="5187" spans="2:3" x14ac:dyDescent="0.75">
      <c r="B5187" s="249">
        <v>5124</v>
      </c>
      <c r="C5187" s="248">
        <v>131.65748563997354</v>
      </c>
    </row>
    <row r="5188" spans="2:3" x14ac:dyDescent="0.75">
      <c r="B5188" s="249">
        <v>5125</v>
      </c>
      <c r="C5188" s="248">
        <v>117.35034362400565</v>
      </c>
    </row>
    <row r="5189" spans="2:3" x14ac:dyDescent="0.75">
      <c r="B5189" s="249">
        <v>5126</v>
      </c>
      <c r="C5189" s="248">
        <v>167.17412037282779</v>
      </c>
    </row>
    <row r="5190" spans="2:3" x14ac:dyDescent="0.75">
      <c r="B5190" s="249">
        <v>5127</v>
      </c>
      <c r="C5190" s="248">
        <v>152.24602418499958</v>
      </c>
    </row>
    <row r="5191" spans="2:3" x14ac:dyDescent="0.75">
      <c r="B5191" s="249">
        <v>5128</v>
      </c>
      <c r="C5191" s="248">
        <v>105.41216475724009</v>
      </c>
    </row>
    <row r="5192" spans="2:3" x14ac:dyDescent="0.75">
      <c r="B5192" s="249">
        <v>5129</v>
      </c>
      <c r="C5192" s="248">
        <v>78.199790226840179</v>
      </c>
    </row>
    <row r="5193" spans="2:3" x14ac:dyDescent="0.75">
      <c r="B5193" s="249">
        <v>5130</v>
      </c>
      <c r="C5193" s="248">
        <v>156.88928816977995</v>
      </c>
    </row>
    <row r="5194" spans="2:3" x14ac:dyDescent="0.75">
      <c r="B5194" s="249">
        <v>5131</v>
      </c>
      <c r="C5194" s="248">
        <v>113.20027971896363</v>
      </c>
    </row>
    <row r="5195" spans="2:3" x14ac:dyDescent="0.75">
      <c r="B5195" s="249">
        <v>5132</v>
      </c>
      <c r="C5195" s="248">
        <v>140.99467525965235</v>
      </c>
    </row>
    <row r="5196" spans="2:3" x14ac:dyDescent="0.75">
      <c r="B5196" s="249">
        <v>5133</v>
      </c>
      <c r="C5196" s="248">
        <v>169.17076030344526</v>
      </c>
    </row>
    <row r="5197" spans="2:3" x14ac:dyDescent="0.75">
      <c r="B5197" s="249">
        <v>5134</v>
      </c>
      <c r="C5197" s="248">
        <v>103.19698287517571</v>
      </c>
    </row>
    <row r="5198" spans="2:3" x14ac:dyDescent="0.75">
      <c r="B5198" s="249">
        <v>5135</v>
      </c>
      <c r="C5198" s="248">
        <v>178.35828768896073</v>
      </c>
    </row>
    <row r="5199" spans="2:3" x14ac:dyDescent="0.75">
      <c r="B5199" s="249">
        <v>5136</v>
      </c>
      <c r="C5199" s="248">
        <v>112.98550422860218</v>
      </c>
    </row>
    <row r="5200" spans="2:3" x14ac:dyDescent="0.75">
      <c r="B5200" s="249">
        <v>5137</v>
      </c>
      <c r="C5200" s="248">
        <v>153.04213458166922</v>
      </c>
    </row>
    <row r="5201" spans="2:3" x14ac:dyDescent="0.75">
      <c r="B5201" s="249">
        <v>5138</v>
      </c>
      <c r="C5201" s="248">
        <v>85.201399587950235</v>
      </c>
    </row>
    <row r="5202" spans="2:3" x14ac:dyDescent="0.75">
      <c r="B5202" s="249">
        <v>5139</v>
      </c>
      <c r="C5202" s="248">
        <v>86.724663410749386</v>
      </c>
    </row>
    <row r="5203" spans="2:3" x14ac:dyDescent="0.75">
      <c r="B5203" s="249">
        <v>5140</v>
      </c>
      <c r="C5203" s="248">
        <v>147.88684249940022</v>
      </c>
    </row>
    <row r="5204" spans="2:3" x14ac:dyDescent="0.75">
      <c r="B5204" s="249">
        <v>5141</v>
      </c>
      <c r="C5204" s="248">
        <v>53.82787637064564</v>
      </c>
    </row>
    <row r="5205" spans="2:3" x14ac:dyDescent="0.75">
      <c r="B5205" s="249">
        <v>5142</v>
      </c>
      <c r="C5205" s="248">
        <v>107.58474241481964</v>
      </c>
    </row>
    <row r="5206" spans="2:3" x14ac:dyDescent="0.75">
      <c r="B5206" s="249">
        <v>5143</v>
      </c>
      <c r="C5206" s="248">
        <v>109.85411008993167</v>
      </c>
    </row>
    <row r="5207" spans="2:3" x14ac:dyDescent="0.75">
      <c r="B5207" s="249">
        <v>5144</v>
      </c>
      <c r="C5207" s="248">
        <v>103.40562395158929</v>
      </c>
    </row>
    <row r="5208" spans="2:3" x14ac:dyDescent="0.75">
      <c r="B5208" s="249">
        <v>5145</v>
      </c>
      <c r="C5208" s="248">
        <v>117.40433205847212</v>
      </c>
    </row>
    <row r="5209" spans="2:3" x14ac:dyDescent="0.75">
      <c r="B5209" s="249">
        <v>5146</v>
      </c>
      <c r="C5209" s="248">
        <v>101.01048687233219</v>
      </c>
    </row>
    <row r="5210" spans="2:3" x14ac:dyDescent="0.75">
      <c r="B5210" s="249">
        <v>5147</v>
      </c>
      <c r="C5210" s="248">
        <v>87.269637881753255</v>
      </c>
    </row>
    <row r="5211" spans="2:3" x14ac:dyDescent="0.75">
      <c r="B5211" s="249">
        <v>5148</v>
      </c>
      <c r="C5211" s="248">
        <v>83.726994400170952</v>
      </c>
    </row>
    <row r="5212" spans="2:3" x14ac:dyDescent="0.75">
      <c r="B5212" s="249">
        <v>5149</v>
      </c>
      <c r="C5212" s="248">
        <v>126.73774407656865</v>
      </c>
    </row>
    <row r="5213" spans="2:3" x14ac:dyDescent="0.75">
      <c r="B5213" s="249">
        <v>5150</v>
      </c>
      <c r="C5213" s="248">
        <v>132.11946462042332</v>
      </c>
    </row>
    <row r="5214" spans="2:3" x14ac:dyDescent="0.75">
      <c r="B5214" s="249">
        <v>5151</v>
      </c>
      <c r="C5214" s="248">
        <v>82.041527276104318</v>
      </c>
    </row>
    <row r="5215" spans="2:3" x14ac:dyDescent="0.75">
      <c r="B5215" s="249">
        <v>5152</v>
      </c>
      <c r="C5215" s="248">
        <v>90.432690578050639</v>
      </c>
    </row>
    <row r="5216" spans="2:3" x14ac:dyDescent="0.75">
      <c r="B5216" s="249">
        <v>5153</v>
      </c>
      <c r="C5216" s="248">
        <v>148.23857381211749</v>
      </c>
    </row>
    <row r="5217" spans="2:3" x14ac:dyDescent="0.75">
      <c r="B5217" s="249">
        <v>5154</v>
      </c>
      <c r="C5217" s="248">
        <v>111.74514527681498</v>
      </c>
    </row>
    <row r="5218" spans="2:3" x14ac:dyDescent="0.75">
      <c r="B5218" s="249">
        <v>5155</v>
      </c>
      <c r="C5218" s="248">
        <v>105.57290030244812</v>
      </c>
    </row>
    <row r="5219" spans="2:3" x14ac:dyDescent="0.75">
      <c r="B5219" s="249">
        <v>5156</v>
      </c>
      <c r="C5219" s="248">
        <v>154.8457137447098</v>
      </c>
    </row>
    <row r="5220" spans="2:3" x14ac:dyDescent="0.75">
      <c r="B5220" s="249">
        <v>5157</v>
      </c>
      <c r="C5220" s="248">
        <v>115.60225674205169</v>
      </c>
    </row>
    <row r="5221" spans="2:3" x14ac:dyDescent="0.75">
      <c r="B5221" s="249">
        <v>5158</v>
      </c>
      <c r="C5221" s="248">
        <v>182.26866771922411</v>
      </c>
    </row>
    <row r="5222" spans="2:3" x14ac:dyDescent="0.75">
      <c r="B5222" s="249">
        <v>5159</v>
      </c>
      <c r="C5222" s="248">
        <v>131.46586352773556</v>
      </c>
    </row>
    <row r="5223" spans="2:3" x14ac:dyDescent="0.75">
      <c r="B5223" s="249">
        <v>5160</v>
      </c>
      <c r="C5223" s="248">
        <v>133.43846753544</v>
      </c>
    </row>
    <row r="5224" spans="2:3" x14ac:dyDescent="0.75">
      <c r="B5224" s="249">
        <v>5161</v>
      </c>
      <c r="C5224" s="248">
        <v>92.794171673866828</v>
      </c>
    </row>
    <row r="5225" spans="2:3" x14ac:dyDescent="0.75">
      <c r="B5225" s="249">
        <v>5162</v>
      </c>
      <c r="C5225" s="248">
        <v>99.645835874420186</v>
      </c>
    </row>
    <row r="5226" spans="2:3" x14ac:dyDescent="0.75">
      <c r="B5226" s="249">
        <v>5163</v>
      </c>
      <c r="C5226" s="248">
        <v>101.28735677503371</v>
      </c>
    </row>
    <row r="5227" spans="2:3" x14ac:dyDescent="0.75">
      <c r="B5227" s="249">
        <v>5164</v>
      </c>
      <c r="C5227" s="248">
        <v>88.155222833506826</v>
      </c>
    </row>
    <row r="5228" spans="2:3" x14ac:dyDescent="0.75">
      <c r="B5228" s="249">
        <v>5165</v>
      </c>
      <c r="C5228" s="248">
        <v>131.15842369866979</v>
      </c>
    </row>
    <row r="5229" spans="2:3" x14ac:dyDescent="0.75">
      <c r="B5229" s="249">
        <v>5166</v>
      </c>
      <c r="C5229" s="248">
        <v>97.587775123144354</v>
      </c>
    </row>
    <row r="5230" spans="2:3" x14ac:dyDescent="0.75">
      <c r="B5230" s="249">
        <v>5167</v>
      </c>
      <c r="C5230" s="248">
        <v>134.85899372553865</v>
      </c>
    </row>
    <row r="5231" spans="2:3" x14ac:dyDescent="0.75">
      <c r="B5231" s="249">
        <v>5168</v>
      </c>
      <c r="C5231" s="248">
        <v>81.20948581703172</v>
      </c>
    </row>
    <row r="5232" spans="2:3" x14ac:dyDescent="0.75">
      <c r="B5232" s="249">
        <v>5169</v>
      </c>
      <c r="C5232" s="248">
        <v>121.76686100014881</v>
      </c>
    </row>
    <row r="5233" spans="2:3" x14ac:dyDescent="0.75">
      <c r="B5233" s="249">
        <v>5170</v>
      </c>
      <c r="C5233" s="248">
        <v>159.70722101197896</v>
      </c>
    </row>
    <row r="5234" spans="2:3" x14ac:dyDescent="0.75">
      <c r="B5234" s="249">
        <v>5171</v>
      </c>
      <c r="C5234" s="248">
        <v>119.68266663368036</v>
      </c>
    </row>
    <row r="5235" spans="2:3" x14ac:dyDescent="0.75">
      <c r="B5235" s="249">
        <v>5172</v>
      </c>
      <c r="C5235" s="248">
        <v>125.6530513395811</v>
      </c>
    </row>
    <row r="5236" spans="2:3" x14ac:dyDescent="0.75">
      <c r="B5236" s="249">
        <v>5173</v>
      </c>
      <c r="C5236" s="248">
        <v>106.59811877546224</v>
      </c>
    </row>
    <row r="5237" spans="2:3" x14ac:dyDescent="0.75">
      <c r="B5237" s="249">
        <v>5174</v>
      </c>
      <c r="C5237" s="248">
        <v>114.47906824051879</v>
      </c>
    </row>
    <row r="5238" spans="2:3" x14ac:dyDescent="0.75">
      <c r="B5238" s="249">
        <v>5175</v>
      </c>
      <c r="C5238" s="248">
        <v>135.23724958495478</v>
      </c>
    </row>
    <row r="5239" spans="2:3" x14ac:dyDescent="0.75">
      <c r="B5239" s="249">
        <v>5176</v>
      </c>
      <c r="C5239" s="248">
        <v>137.05341932871019</v>
      </c>
    </row>
    <row r="5240" spans="2:3" x14ac:dyDescent="0.75">
      <c r="B5240" s="249">
        <v>5177</v>
      </c>
      <c r="C5240" s="248">
        <v>83.698387757976462</v>
      </c>
    </row>
    <row r="5241" spans="2:3" x14ac:dyDescent="0.75">
      <c r="B5241" s="249">
        <v>5178</v>
      </c>
      <c r="C5241" s="248">
        <v>119.26338490427521</v>
      </c>
    </row>
    <row r="5242" spans="2:3" x14ac:dyDescent="0.75">
      <c r="B5242" s="249">
        <v>5179</v>
      </c>
      <c r="C5242" s="248">
        <v>81.831199502925529</v>
      </c>
    </row>
    <row r="5243" spans="2:3" x14ac:dyDescent="0.75">
      <c r="B5243" s="249">
        <v>5180</v>
      </c>
      <c r="C5243" s="248">
        <v>118.41181859827809</v>
      </c>
    </row>
    <row r="5244" spans="2:3" x14ac:dyDescent="0.75">
      <c r="B5244" s="249">
        <v>5181</v>
      </c>
      <c r="C5244" s="248">
        <v>77.367843115535209</v>
      </c>
    </row>
    <row r="5245" spans="2:3" x14ac:dyDescent="0.75">
      <c r="B5245" s="249">
        <v>5182</v>
      </c>
      <c r="C5245" s="248">
        <v>88.084555499385374</v>
      </c>
    </row>
    <row r="5246" spans="2:3" x14ac:dyDescent="0.75">
      <c r="B5246" s="249">
        <v>5183</v>
      </c>
      <c r="C5246" s="248">
        <v>139.47141538005005</v>
      </c>
    </row>
    <row r="5247" spans="2:3" x14ac:dyDescent="0.75">
      <c r="B5247" s="249">
        <v>5184</v>
      </c>
      <c r="C5247" s="248">
        <v>115.02334973728526</v>
      </c>
    </row>
    <row r="5248" spans="2:3" x14ac:dyDescent="0.75">
      <c r="B5248" s="249">
        <v>5185</v>
      </c>
      <c r="C5248" s="248">
        <v>153.91785163336402</v>
      </c>
    </row>
    <row r="5249" spans="2:3" x14ac:dyDescent="0.75">
      <c r="B5249" s="249">
        <v>5186</v>
      </c>
      <c r="C5249" s="248">
        <v>156.9026015942859</v>
      </c>
    </row>
    <row r="5250" spans="2:3" x14ac:dyDescent="0.75">
      <c r="B5250" s="249">
        <v>5187</v>
      </c>
      <c r="C5250" s="248">
        <v>146.4278443044243</v>
      </c>
    </row>
    <row r="5251" spans="2:3" x14ac:dyDescent="0.75">
      <c r="B5251" s="249">
        <v>5188</v>
      </c>
      <c r="C5251" s="248">
        <v>102.70210135400407</v>
      </c>
    </row>
    <row r="5252" spans="2:3" x14ac:dyDescent="0.75">
      <c r="B5252" s="249">
        <v>5189</v>
      </c>
      <c r="C5252" s="248">
        <v>140.90656954546489</v>
      </c>
    </row>
    <row r="5253" spans="2:3" x14ac:dyDescent="0.75">
      <c r="B5253" s="249">
        <v>5190</v>
      </c>
      <c r="C5253" s="248">
        <v>121.28238694778781</v>
      </c>
    </row>
    <row r="5254" spans="2:3" x14ac:dyDescent="0.75">
      <c r="B5254" s="249">
        <v>5191</v>
      </c>
      <c r="C5254" s="248">
        <v>134.42448658849719</v>
      </c>
    </row>
    <row r="5255" spans="2:3" x14ac:dyDescent="0.75">
      <c r="B5255" s="249">
        <v>5192</v>
      </c>
      <c r="C5255" s="248">
        <v>130.27634113401555</v>
      </c>
    </row>
    <row r="5256" spans="2:3" x14ac:dyDescent="0.75">
      <c r="B5256" s="249">
        <v>5193</v>
      </c>
      <c r="C5256" s="248">
        <v>81.831436847998532</v>
      </c>
    </row>
    <row r="5257" spans="2:3" x14ac:dyDescent="0.75">
      <c r="B5257" s="249">
        <v>5194</v>
      </c>
      <c r="C5257" s="248">
        <v>90.173448456743131</v>
      </c>
    </row>
    <row r="5258" spans="2:3" x14ac:dyDescent="0.75">
      <c r="B5258" s="249">
        <v>5195</v>
      </c>
      <c r="C5258" s="248">
        <v>121.66331494802425</v>
      </c>
    </row>
    <row r="5259" spans="2:3" x14ac:dyDescent="0.75">
      <c r="B5259" s="249">
        <v>5196</v>
      </c>
      <c r="C5259" s="248">
        <v>88.710064903128767</v>
      </c>
    </row>
    <row r="5260" spans="2:3" x14ac:dyDescent="0.75">
      <c r="B5260" s="249">
        <v>5197</v>
      </c>
      <c r="C5260" s="248">
        <v>158.92490251174323</v>
      </c>
    </row>
    <row r="5261" spans="2:3" x14ac:dyDescent="0.75">
      <c r="B5261" s="249">
        <v>5198</v>
      </c>
      <c r="C5261" s="248">
        <v>151.00184225314865</v>
      </c>
    </row>
    <row r="5262" spans="2:3" x14ac:dyDescent="0.75">
      <c r="B5262" s="249">
        <v>5199</v>
      </c>
      <c r="C5262" s="248">
        <v>103.39569656844965</v>
      </c>
    </row>
    <row r="5263" spans="2:3" x14ac:dyDescent="0.75">
      <c r="B5263" s="249">
        <v>5200</v>
      </c>
      <c r="C5263" s="248">
        <v>138.43270170831747</v>
      </c>
    </row>
    <row r="5264" spans="2:3" x14ac:dyDescent="0.75">
      <c r="B5264" s="249">
        <v>5201</v>
      </c>
      <c r="C5264" s="248">
        <v>138.60430895420137</v>
      </c>
    </row>
    <row r="5265" spans="2:3" x14ac:dyDescent="0.75">
      <c r="B5265" s="249">
        <v>5202</v>
      </c>
      <c r="C5265" s="248">
        <v>108.5264113323648</v>
      </c>
    </row>
    <row r="5266" spans="2:3" x14ac:dyDescent="0.75">
      <c r="B5266" s="249">
        <v>5203</v>
      </c>
      <c r="C5266" s="248">
        <v>75.55145539252895</v>
      </c>
    </row>
    <row r="5267" spans="2:3" x14ac:dyDescent="0.75">
      <c r="B5267" s="249">
        <v>5204</v>
      </c>
      <c r="C5267" s="248">
        <v>173.80406521097458</v>
      </c>
    </row>
    <row r="5268" spans="2:3" x14ac:dyDescent="0.75">
      <c r="B5268" s="249">
        <v>5205</v>
      </c>
      <c r="C5268" s="248">
        <v>118.60938034293908</v>
      </c>
    </row>
    <row r="5269" spans="2:3" x14ac:dyDescent="0.75">
      <c r="B5269" s="249">
        <v>5206</v>
      </c>
      <c r="C5269" s="248">
        <v>127.42953914808368</v>
      </c>
    </row>
    <row r="5270" spans="2:3" x14ac:dyDescent="0.75">
      <c r="B5270" s="249">
        <v>5207</v>
      </c>
      <c r="C5270" s="248">
        <v>191.97279031806204</v>
      </c>
    </row>
    <row r="5271" spans="2:3" x14ac:dyDescent="0.75">
      <c r="B5271" s="249">
        <v>5208</v>
      </c>
      <c r="C5271" s="248">
        <v>109.73785293839133</v>
      </c>
    </row>
    <row r="5272" spans="2:3" x14ac:dyDescent="0.75">
      <c r="B5272" s="249">
        <v>5209</v>
      </c>
      <c r="C5272" s="248">
        <v>113.36372250363442</v>
      </c>
    </row>
    <row r="5273" spans="2:3" x14ac:dyDescent="0.75">
      <c r="B5273" s="249">
        <v>5210</v>
      </c>
      <c r="C5273" s="248">
        <v>108.77642964239</v>
      </c>
    </row>
    <row r="5274" spans="2:3" x14ac:dyDescent="0.75">
      <c r="B5274" s="249">
        <v>5211</v>
      </c>
      <c r="C5274" s="248">
        <v>108.44627880974851</v>
      </c>
    </row>
    <row r="5275" spans="2:3" x14ac:dyDescent="0.75">
      <c r="B5275" s="249">
        <v>5212</v>
      </c>
      <c r="C5275" s="248">
        <v>125.47224510606456</v>
      </c>
    </row>
    <row r="5276" spans="2:3" x14ac:dyDescent="0.75">
      <c r="B5276" s="249">
        <v>5213</v>
      </c>
      <c r="C5276" s="248">
        <v>131.65433810622147</v>
      </c>
    </row>
    <row r="5277" spans="2:3" x14ac:dyDescent="0.75">
      <c r="B5277" s="249">
        <v>5214</v>
      </c>
      <c r="C5277" s="248">
        <v>59.15877829356625</v>
      </c>
    </row>
    <row r="5278" spans="2:3" x14ac:dyDescent="0.75">
      <c r="B5278" s="249">
        <v>5215</v>
      </c>
      <c r="C5278" s="248">
        <v>111.27162441183424</v>
      </c>
    </row>
    <row r="5279" spans="2:3" x14ac:dyDescent="0.75">
      <c r="B5279" s="249">
        <v>5216</v>
      </c>
      <c r="C5279" s="248">
        <v>112.40355224994164</v>
      </c>
    </row>
    <row r="5280" spans="2:3" x14ac:dyDescent="0.75">
      <c r="B5280" s="249">
        <v>5217</v>
      </c>
      <c r="C5280" s="248">
        <v>103.11849229246145</v>
      </c>
    </row>
    <row r="5281" spans="2:3" x14ac:dyDescent="0.75">
      <c r="B5281" s="249">
        <v>5218</v>
      </c>
      <c r="C5281" s="248">
        <v>56.212150732622206</v>
      </c>
    </row>
    <row r="5282" spans="2:3" x14ac:dyDescent="0.75">
      <c r="B5282" s="249">
        <v>5219</v>
      </c>
      <c r="C5282" s="248">
        <v>93.456991951491588</v>
      </c>
    </row>
    <row r="5283" spans="2:3" x14ac:dyDescent="0.75">
      <c r="B5283" s="249">
        <v>5220</v>
      </c>
      <c r="C5283" s="248">
        <v>132.07402397986499</v>
      </c>
    </row>
    <row r="5284" spans="2:3" x14ac:dyDescent="0.75">
      <c r="B5284" s="249">
        <v>5221</v>
      </c>
      <c r="C5284" s="248">
        <v>117.11812609144637</v>
      </c>
    </row>
    <row r="5285" spans="2:3" x14ac:dyDescent="0.75">
      <c r="B5285" s="249">
        <v>5222</v>
      </c>
      <c r="C5285" s="248">
        <v>140.03017402814368</v>
      </c>
    </row>
    <row r="5286" spans="2:3" x14ac:dyDescent="0.75">
      <c r="B5286" s="249">
        <v>5223</v>
      </c>
      <c r="C5286" s="248">
        <v>74.142180388269423</v>
      </c>
    </row>
    <row r="5287" spans="2:3" x14ac:dyDescent="0.75">
      <c r="B5287" s="249">
        <v>5224</v>
      </c>
      <c r="C5287" s="248">
        <v>136.31272909966319</v>
      </c>
    </row>
    <row r="5288" spans="2:3" x14ac:dyDescent="0.75">
      <c r="B5288" s="249">
        <v>5225</v>
      </c>
      <c r="C5288" s="248">
        <v>127.59601952108567</v>
      </c>
    </row>
    <row r="5289" spans="2:3" x14ac:dyDescent="0.75">
      <c r="B5289" s="249">
        <v>5226</v>
      </c>
      <c r="C5289" s="248">
        <v>67.502973156381103</v>
      </c>
    </row>
    <row r="5290" spans="2:3" x14ac:dyDescent="0.75">
      <c r="B5290" s="249">
        <v>5227</v>
      </c>
      <c r="C5290" s="248">
        <v>120.67213721217719</v>
      </c>
    </row>
    <row r="5291" spans="2:3" x14ac:dyDescent="0.75">
      <c r="B5291" s="249">
        <v>5228</v>
      </c>
      <c r="C5291" s="248">
        <v>141.82065309512925</v>
      </c>
    </row>
    <row r="5292" spans="2:3" x14ac:dyDescent="0.75">
      <c r="B5292" s="249">
        <v>5229</v>
      </c>
      <c r="C5292" s="248">
        <v>92.713291786506062</v>
      </c>
    </row>
    <row r="5293" spans="2:3" x14ac:dyDescent="0.75">
      <c r="B5293" s="249">
        <v>5230</v>
      </c>
      <c r="C5293" s="248">
        <v>124.71348087324969</v>
      </c>
    </row>
    <row r="5294" spans="2:3" x14ac:dyDescent="0.75">
      <c r="B5294" s="249">
        <v>5231</v>
      </c>
      <c r="C5294" s="248">
        <v>107.63276399422033</v>
      </c>
    </row>
    <row r="5295" spans="2:3" x14ac:dyDescent="0.75">
      <c r="B5295" s="249">
        <v>5232</v>
      </c>
      <c r="C5295" s="248">
        <v>119.32945972847592</v>
      </c>
    </row>
    <row r="5296" spans="2:3" x14ac:dyDescent="0.75">
      <c r="B5296" s="249">
        <v>5233</v>
      </c>
      <c r="C5296" s="248">
        <v>138.14653533233394</v>
      </c>
    </row>
    <row r="5297" spans="2:3" x14ac:dyDescent="0.75">
      <c r="B5297" s="249">
        <v>5234</v>
      </c>
      <c r="C5297" s="248">
        <v>115.11414278916013</v>
      </c>
    </row>
    <row r="5298" spans="2:3" x14ac:dyDescent="0.75">
      <c r="B5298" s="249">
        <v>5235</v>
      </c>
      <c r="C5298" s="248">
        <v>106.6981954233503</v>
      </c>
    </row>
    <row r="5299" spans="2:3" x14ac:dyDescent="0.75">
      <c r="B5299" s="249">
        <v>5236</v>
      </c>
      <c r="C5299" s="248">
        <v>103.90123685891817</v>
      </c>
    </row>
    <row r="5300" spans="2:3" x14ac:dyDescent="0.75">
      <c r="B5300" s="249">
        <v>5237</v>
      </c>
      <c r="C5300" s="248">
        <v>106.47212908653381</v>
      </c>
    </row>
    <row r="5301" spans="2:3" x14ac:dyDescent="0.75">
      <c r="B5301" s="249">
        <v>5238</v>
      </c>
      <c r="C5301" s="248">
        <v>138.3428278656244</v>
      </c>
    </row>
    <row r="5302" spans="2:3" x14ac:dyDescent="0.75">
      <c r="B5302" s="249">
        <v>5239</v>
      </c>
      <c r="C5302" s="248">
        <v>116.85399457074161</v>
      </c>
    </row>
    <row r="5303" spans="2:3" x14ac:dyDescent="0.75">
      <c r="B5303" s="249">
        <v>5240</v>
      </c>
      <c r="C5303" s="248">
        <v>92.455491724535321</v>
      </c>
    </row>
    <row r="5304" spans="2:3" x14ac:dyDescent="0.75">
      <c r="B5304" s="249">
        <v>5241</v>
      </c>
      <c r="C5304" s="248">
        <v>151.28527792188811</v>
      </c>
    </row>
    <row r="5305" spans="2:3" x14ac:dyDescent="0.75">
      <c r="B5305" s="249">
        <v>5242</v>
      </c>
      <c r="C5305" s="248">
        <v>78.046140789232481</v>
      </c>
    </row>
    <row r="5306" spans="2:3" x14ac:dyDescent="0.75">
      <c r="B5306" s="249">
        <v>5243</v>
      </c>
      <c r="C5306" s="248">
        <v>129.42435724350855</v>
      </c>
    </row>
    <row r="5307" spans="2:3" x14ac:dyDescent="0.75">
      <c r="B5307" s="249">
        <v>5244</v>
      </c>
      <c r="C5307" s="248">
        <v>154.95451499305869</v>
      </c>
    </row>
    <row r="5308" spans="2:3" x14ac:dyDescent="0.75">
      <c r="B5308" s="249">
        <v>5245</v>
      </c>
      <c r="C5308" s="248">
        <v>105.15973357255751</v>
      </c>
    </row>
    <row r="5309" spans="2:3" x14ac:dyDescent="0.75">
      <c r="B5309" s="249">
        <v>5246</v>
      </c>
      <c r="C5309" s="248">
        <v>127.47253945942731</v>
      </c>
    </row>
    <row r="5310" spans="2:3" x14ac:dyDescent="0.75">
      <c r="B5310" s="249">
        <v>5247</v>
      </c>
      <c r="C5310" s="248">
        <v>116.24441635487537</v>
      </c>
    </row>
    <row r="5311" spans="2:3" x14ac:dyDescent="0.75">
      <c r="B5311" s="249">
        <v>5248</v>
      </c>
      <c r="C5311" s="248">
        <v>140.19784869283524</v>
      </c>
    </row>
    <row r="5312" spans="2:3" x14ac:dyDescent="0.75">
      <c r="B5312" s="249">
        <v>5249</v>
      </c>
      <c r="C5312" s="248">
        <v>132.83402320554669</v>
      </c>
    </row>
    <row r="5313" spans="2:3" x14ac:dyDescent="0.75">
      <c r="B5313" s="249">
        <v>5250</v>
      </c>
      <c r="C5313" s="248">
        <v>90.035197687163034</v>
      </c>
    </row>
    <row r="5314" spans="2:3" x14ac:dyDescent="0.75">
      <c r="B5314" s="249">
        <v>5251</v>
      </c>
      <c r="C5314" s="248">
        <v>106.09968271168017</v>
      </c>
    </row>
    <row r="5315" spans="2:3" x14ac:dyDescent="0.75">
      <c r="B5315" s="249">
        <v>5252</v>
      </c>
      <c r="C5315" s="248">
        <v>118.37326067655528</v>
      </c>
    </row>
    <row r="5316" spans="2:3" x14ac:dyDescent="0.75">
      <c r="B5316" s="249">
        <v>5253</v>
      </c>
      <c r="C5316" s="248">
        <v>134.89104833636111</v>
      </c>
    </row>
    <row r="5317" spans="2:3" x14ac:dyDescent="0.75">
      <c r="B5317" s="249">
        <v>5254</v>
      </c>
      <c r="C5317" s="248">
        <v>98.255769350886439</v>
      </c>
    </row>
    <row r="5318" spans="2:3" x14ac:dyDescent="0.75">
      <c r="B5318" s="249">
        <v>5255</v>
      </c>
      <c r="C5318" s="248">
        <v>94.297123927430007</v>
      </c>
    </row>
    <row r="5319" spans="2:3" x14ac:dyDescent="0.75">
      <c r="B5319" s="249">
        <v>5256</v>
      </c>
      <c r="C5319" s="248">
        <v>108.13099029136902</v>
      </c>
    </row>
    <row r="5320" spans="2:3" x14ac:dyDescent="0.75">
      <c r="B5320" s="249">
        <v>5257</v>
      </c>
      <c r="C5320" s="248">
        <v>113.7111550913521</v>
      </c>
    </row>
    <row r="5321" spans="2:3" x14ac:dyDescent="0.75">
      <c r="B5321" s="249">
        <v>5258</v>
      </c>
      <c r="C5321" s="248">
        <v>129.73547124697163</v>
      </c>
    </row>
    <row r="5322" spans="2:3" x14ac:dyDescent="0.75">
      <c r="B5322" s="249">
        <v>5259</v>
      </c>
      <c r="C5322" s="248">
        <v>117.32513848376362</v>
      </c>
    </row>
    <row r="5323" spans="2:3" x14ac:dyDescent="0.75">
      <c r="B5323" s="249">
        <v>5260</v>
      </c>
      <c r="C5323" s="248">
        <v>142.98690179634289</v>
      </c>
    </row>
    <row r="5324" spans="2:3" x14ac:dyDescent="0.75">
      <c r="B5324" s="249">
        <v>5261</v>
      </c>
      <c r="C5324" s="248">
        <v>76.397323486220657</v>
      </c>
    </row>
    <row r="5325" spans="2:3" x14ac:dyDescent="0.75">
      <c r="B5325" s="249">
        <v>5262</v>
      </c>
      <c r="C5325" s="248">
        <v>90.187899278764746</v>
      </c>
    </row>
    <row r="5326" spans="2:3" x14ac:dyDescent="0.75">
      <c r="B5326" s="249">
        <v>5263</v>
      </c>
      <c r="C5326" s="248">
        <v>94.064895555801954</v>
      </c>
    </row>
    <row r="5327" spans="2:3" x14ac:dyDescent="0.75">
      <c r="B5327" s="249">
        <v>5264</v>
      </c>
      <c r="C5327" s="248">
        <v>147.74541512739367</v>
      </c>
    </row>
    <row r="5328" spans="2:3" x14ac:dyDescent="0.75">
      <c r="B5328" s="249">
        <v>5265</v>
      </c>
      <c r="C5328" s="248">
        <v>127.43089259769236</v>
      </c>
    </row>
    <row r="5329" spans="2:3" x14ac:dyDescent="0.75">
      <c r="B5329" s="249">
        <v>5266</v>
      </c>
      <c r="C5329" s="248">
        <v>125.24025882781908</v>
      </c>
    </row>
    <row r="5330" spans="2:3" x14ac:dyDescent="0.75">
      <c r="B5330" s="249">
        <v>5267</v>
      </c>
      <c r="C5330" s="248">
        <v>100.70917771867154</v>
      </c>
    </row>
    <row r="5331" spans="2:3" x14ac:dyDescent="0.75">
      <c r="B5331" s="249">
        <v>5268</v>
      </c>
      <c r="C5331" s="248">
        <v>156.92807080472346</v>
      </c>
    </row>
    <row r="5332" spans="2:3" x14ac:dyDescent="0.75">
      <c r="B5332" s="249">
        <v>5269</v>
      </c>
      <c r="C5332" s="248">
        <v>116.47748897825919</v>
      </c>
    </row>
    <row r="5333" spans="2:3" x14ac:dyDescent="0.75">
      <c r="B5333" s="249">
        <v>5270</v>
      </c>
      <c r="C5333" s="248">
        <v>112.78384695698456</v>
      </c>
    </row>
    <row r="5334" spans="2:3" x14ac:dyDescent="0.75">
      <c r="B5334" s="249">
        <v>5271</v>
      </c>
      <c r="C5334" s="248">
        <v>131.89583588361862</v>
      </c>
    </row>
    <row r="5335" spans="2:3" x14ac:dyDescent="0.75">
      <c r="B5335" s="249">
        <v>5272</v>
      </c>
      <c r="C5335" s="248">
        <v>123.12246005151306</v>
      </c>
    </row>
    <row r="5336" spans="2:3" x14ac:dyDescent="0.75">
      <c r="B5336" s="249">
        <v>5273</v>
      </c>
      <c r="C5336" s="248">
        <v>76.129656645757422</v>
      </c>
    </row>
    <row r="5337" spans="2:3" x14ac:dyDescent="0.75">
      <c r="B5337" s="249">
        <v>5274</v>
      </c>
      <c r="C5337" s="248">
        <v>86.877501341851001</v>
      </c>
    </row>
    <row r="5338" spans="2:3" x14ac:dyDescent="0.75">
      <c r="B5338" s="249">
        <v>5275</v>
      </c>
      <c r="C5338" s="248">
        <v>130.76254491718981</v>
      </c>
    </row>
    <row r="5339" spans="2:3" x14ac:dyDescent="0.75">
      <c r="B5339" s="249">
        <v>5276</v>
      </c>
      <c r="C5339" s="248">
        <v>130.77848667183213</v>
      </c>
    </row>
    <row r="5340" spans="2:3" x14ac:dyDescent="0.75">
      <c r="B5340" s="249">
        <v>5277</v>
      </c>
      <c r="C5340" s="248">
        <v>145.78571482641985</v>
      </c>
    </row>
    <row r="5341" spans="2:3" x14ac:dyDescent="0.75">
      <c r="B5341" s="249">
        <v>5278</v>
      </c>
      <c r="C5341" s="248">
        <v>105.70638093205996</v>
      </c>
    </row>
    <row r="5342" spans="2:3" x14ac:dyDescent="0.75">
      <c r="B5342" s="249">
        <v>5279</v>
      </c>
      <c r="C5342" s="248">
        <v>136.55373448359174</v>
      </c>
    </row>
    <row r="5343" spans="2:3" x14ac:dyDescent="0.75">
      <c r="B5343" s="249">
        <v>5280</v>
      </c>
      <c r="C5343" s="248">
        <v>144.86633858352459</v>
      </c>
    </row>
    <row r="5344" spans="2:3" x14ac:dyDescent="0.75">
      <c r="B5344" s="249">
        <v>5281</v>
      </c>
      <c r="C5344" s="248">
        <v>142.91242063769297</v>
      </c>
    </row>
    <row r="5345" spans="2:3" x14ac:dyDescent="0.75">
      <c r="B5345" s="249">
        <v>5282</v>
      </c>
      <c r="C5345" s="248">
        <v>130.49820272305681</v>
      </c>
    </row>
    <row r="5346" spans="2:3" x14ac:dyDescent="0.75">
      <c r="B5346" s="249">
        <v>5283</v>
      </c>
      <c r="C5346" s="248">
        <v>109.10098505465319</v>
      </c>
    </row>
    <row r="5347" spans="2:3" x14ac:dyDescent="0.75">
      <c r="B5347" s="249">
        <v>5284</v>
      </c>
      <c r="C5347" s="248">
        <v>94.220561709023372</v>
      </c>
    </row>
    <row r="5348" spans="2:3" x14ac:dyDescent="0.75">
      <c r="B5348" s="249">
        <v>5285</v>
      </c>
      <c r="C5348" s="248">
        <v>133.87066955562594</v>
      </c>
    </row>
    <row r="5349" spans="2:3" x14ac:dyDescent="0.75">
      <c r="B5349" s="249">
        <v>5286</v>
      </c>
      <c r="C5349" s="248">
        <v>101.30346783623997</v>
      </c>
    </row>
    <row r="5350" spans="2:3" x14ac:dyDescent="0.75">
      <c r="B5350" s="249">
        <v>5287</v>
      </c>
      <c r="C5350" s="248">
        <v>132.22734395541028</v>
      </c>
    </row>
    <row r="5351" spans="2:3" x14ac:dyDescent="0.75">
      <c r="B5351" s="249">
        <v>5288</v>
      </c>
      <c r="C5351" s="248">
        <v>110.15654286867225</v>
      </c>
    </row>
    <row r="5352" spans="2:3" x14ac:dyDescent="0.75">
      <c r="B5352" s="249">
        <v>5289</v>
      </c>
      <c r="C5352" s="248">
        <v>137.81069728151186</v>
      </c>
    </row>
    <row r="5353" spans="2:3" x14ac:dyDescent="0.75">
      <c r="B5353" s="249">
        <v>5290</v>
      </c>
      <c r="C5353" s="248">
        <v>153.98990356252642</v>
      </c>
    </row>
    <row r="5354" spans="2:3" x14ac:dyDescent="0.75">
      <c r="B5354" s="249">
        <v>5291</v>
      </c>
      <c r="C5354" s="248">
        <v>125.32105747394269</v>
      </c>
    </row>
    <row r="5355" spans="2:3" x14ac:dyDescent="0.75">
      <c r="B5355" s="249">
        <v>5292</v>
      </c>
      <c r="C5355" s="248">
        <v>158.20601761816118</v>
      </c>
    </row>
    <row r="5356" spans="2:3" x14ac:dyDescent="0.75">
      <c r="B5356" s="249">
        <v>5293</v>
      </c>
      <c r="C5356" s="248">
        <v>153.78889502815281</v>
      </c>
    </row>
    <row r="5357" spans="2:3" x14ac:dyDescent="0.75">
      <c r="B5357" s="249">
        <v>5294</v>
      </c>
      <c r="C5357" s="248">
        <v>117.96433348592797</v>
      </c>
    </row>
    <row r="5358" spans="2:3" x14ac:dyDescent="0.75">
      <c r="B5358" s="249">
        <v>5295</v>
      </c>
      <c r="C5358" s="248">
        <v>117.35399685813651</v>
      </c>
    </row>
    <row r="5359" spans="2:3" x14ac:dyDescent="0.75">
      <c r="B5359" s="249">
        <v>5296</v>
      </c>
      <c r="C5359" s="248">
        <v>138.00445643336909</v>
      </c>
    </row>
    <row r="5360" spans="2:3" x14ac:dyDescent="0.75">
      <c r="B5360" s="249">
        <v>5297</v>
      </c>
      <c r="C5360" s="248">
        <v>108.48829679318798</v>
      </c>
    </row>
    <row r="5361" spans="2:3" x14ac:dyDescent="0.75">
      <c r="B5361" s="249">
        <v>5298</v>
      </c>
      <c r="C5361" s="248">
        <v>91.755244162893362</v>
      </c>
    </row>
    <row r="5362" spans="2:3" x14ac:dyDescent="0.75">
      <c r="B5362" s="249">
        <v>5299</v>
      </c>
      <c r="C5362" s="248">
        <v>116.84378329139415</v>
      </c>
    </row>
    <row r="5363" spans="2:3" x14ac:dyDescent="0.75">
      <c r="B5363" s="249">
        <v>5300</v>
      </c>
      <c r="C5363" s="248">
        <v>104.77658528994129</v>
      </c>
    </row>
    <row r="5364" spans="2:3" x14ac:dyDescent="0.75">
      <c r="B5364" s="249">
        <v>5301</v>
      </c>
      <c r="C5364" s="248">
        <v>104.92052424664936</v>
      </c>
    </row>
    <row r="5365" spans="2:3" x14ac:dyDescent="0.75">
      <c r="B5365" s="249">
        <v>5302</v>
      </c>
      <c r="C5365" s="248">
        <v>157.5340056542704</v>
      </c>
    </row>
    <row r="5366" spans="2:3" x14ac:dyDescent="0.75">
      <c r="B5366" s="249">
        <v>5303</v>
      </c>
      <c r="C5366" s="248">
        <v>118.28412985504195</v>
      </c>
    </row>
    <row r="5367" spans="2:3" x14ac:dyDescent="0.75">
      <c r="B5367" s="249">
        <v>5304</v>
      </c>
      <c r="C5367" s="248">
        <v>106.01832478573608</v>
      </c>
    </row>
    <row r="5368" spans="2:3" x14ac:dyDescent="0.75">
      <c r="B5368" s="249">
        <v>5305</v>
      </c>
      <c r="C5368" s="248">
        <v>124.94671920309156</v>
      </c>
    </row>
    <row r="5369" spans="2:3" x14ac:dyDescent="0.75">
      <c r="B5369" s="249">
        <v>5306</v>
      </c>
      <c r="C5369" s="248">
        <v>124.27111445330112</v>
      </c>
    </row>
    <row r="5370" spans="2:3" x14ac:dyDescent="0.75">
      <c r="B5370" s="249">
        <v>5307</v>
      </c>
      <c r="C5370" s="248">
        <v>117.07761558991007</v>
      </c>
    </row>
    <row r="5371" spans="2:3" x14ac:dyDescent="0.75">
      <c r="B5371" s="249">
        <v>5308</v>
      </c>
      <c r="C5371" s="248">
        <v>122.99576653099555</v>
      </c>
    </row>
    <row r="5372" spans="2:3" x14ac:dyDescent="0.75">
      <c r="B5372" s="249">
        <v>5309</v>
      </c>
      <c r="C5372" s="248">
        <v>101.57270908244206</v>
      </c>
    </row>
    <row r="5373" spans="2:3" x14ac:dyDescent="0.75">
      <c r="B5373" s="249">
        <v>5310</v>
      </c>
      <c r="C5373" s="248">
        <v>103.82119474713218</v>
      </c>
    </row>
    <row r="5374" spans="2:3" x14ac:dyDescent="0.75">
      <c r="B5374" s="249">
        <v>5311</v>
      </c>
      <c r="C5374" s="248">
        <v>76.250784884649022</v>
      </c>
    </row>
    <row r="5375" spans="2:3" x14ac:dyDescent="0.75">
      <c r="B5375" s="249">
        <v>5312</v>
      </c>
      <c r="C5375" s="248">
        <v>134.92580839667335</v>
      </c>
    </row>
    <row r="5376" spans="2:3" x14ac:dyDescent="0.75">
      <c r="B5376" s="249">
        <v>5313</v>
      </c>
      <c r="C5376" s="248">
        <v>106.99268014330833</v>
      </c>
    </row>
    <row r="5377" spans="2:3" x14ac:dyDescent="0.75">
      <c r="B5377" s="249">
        <v>5314</v>
      </c>
      <c r="C5377" s="248">
        <v>156.66541318700513</v>
      </c>
    </row>
    <row r="5378" spans="2:3" x14ac:dyDescent="0.75">
      <c r="B5378" s="249">
        <v>5315</v>
      </c>
      <c r="C5378" s="248">
        <v>103.3979325588532</v>
      </c>
    </row>
    <row r="5379" spans="2:3" x14ac:dyDescent="0.75">
      <c r="B5379" s="249">
        <v>5316</v>
      </c>
      <c r="C5379" s="248">
        <v>148.98695545826911</v>
      </c>
    </row>
    <row r="5380" spans="2:3" x14ac:dyDescent="0.75">
      <c r="B5380" s="249">
        <v>5317</v>
      </c>
      <c r="C5380" s="248">
        <v>146.24206428987245</v>
      </c>
    </row>
    <row r="5381" spans="2:3" x14ac:dyDescent="0.75">
      <c r="B5381" s="249">
        <v>5318</v>
      </c>
      <c r="C5381" s="248">
        <v>184.73728319617703</v>
      </c>
    </row>
    <row r="5382" spans="2:3" x14ac:dyDescent="0.75">
      <c r="B5382" s="249">
        <v>5319</v>
      </c>
      <c r="C5382" s="248">
        <v>128.09395714880102</v>
      </c>
    </row>
    <row r="5383" spans="2:3" x14ac:dyDescent="0.75">
      <c r="B5383" s="249">
        <v>5320</v>
      </c>
      <c r="C5383" s="248">
        <v>124.53673541919649</v>
      </c>
    </row>
    <row r="5384" spans="2:3" x14ac:dyDescent="0.75">
      <c r="B5384" s="249">
        <v>5321</v>
      </c>
      <c r="C5384" s="248">
        <v>111.23064993567149</v>
      </c>
    </row>
    <row r="5385" spans="2:3" x14ac:dyDescent="0.75">
      <c r="B5385" s="249">
        <v>5322</v>
      </c>
      <c r="C5385" s="248">
        <v>159.78315833116184</v>
      </c>
    </row>
    <row r="5386" spans="2:3" x14ac:dyDescent="0.75">
      <c r="B5386" s="249">
        <v>5323</v>
      </c>
      <c r="C5386" s="248">
        <v>115.58069237026996</v>
      </c>
    </row>
    <row r="5387" spans="2:3" x14ac:dyDescent="0.75">
      <c r="B5387" s="249">
        <v>5324</v>
      </c>
      <c r="C5387" s="248">
        <v>130.19995758520821</v>
      </c>
    </row>
    <row r="5388" spans="2:3" x14ac:dyDescent="0.75">
      <c r="B5388" s="249">
        <v>5325</v>
      </c>
      <c r="C5388" s="248">
        <v>159.41331951159336</v>
      </c>
    </row>
    <row r="5389" spans="2:3" x14ac:dyDescent="0.75">
      <c r="B5389" s="249">
        <v>5326</v>
      </c>
      <c r="C5389" s="248">
        <v>127.55951199787097</v>
      </c>
    </row>
    <row r="5390" spans="2:3" x14ac:dyDescent="0.75">
      <c r="B5390" s="249">
        <v>5327</v>
      </c>
      <c r="C5390" s="248">
        <v>138.98022602748873</v>
      </c>
    </row>
    <row r="5391" spans="2:3" x14ac:dyDescent="0.75">
      <c r="B5391" s="249">
        <v>5328</v>
      </c>
      <c r="C5391" s="248">
        <v>100.74165298916679</v>
      </c>
    </row>
    <row r="5392" spans="2:3" x14ac:dyDescent="0.75">
      <c r="B5392" s="249">
        <v>5329</v>
      </c>
      <c r="C5392" s="248">
        <v>111.88388314493014</v>
      </c>
    </row>
    <row r="5393" spans="2:3" x14ac:dyDescent="0.75">
      <c r="B5393" s="249">
        <v>5330</v>
      </c>
      <c r="C5393" s="248">
        <v>174.05062040356455</v>
      </c>
    </row>
    <row r="5394" spans="2:3" x14ac:dyDescent="0.75">
      <c r="B5394" s="249">
        <v>5331</v>
      </c>
      <c r="C5394" s="248">
        <v>98.556760617243356</v>
      </c>
    </row>
    <row r="5395" spans="2:3" x14ac:dyDescent="0.75">
      <c r="B5395" s="249">
        <v>5332</v>
      </c>
      <c r="C5395" s="248">
        <v>145.19565749054902</v>
      </c>
    </row>
    <row r="5396" spans="2:3" x14ac:dyDescent="0.75">
      <c r="B5396" s="249">
        <v>5333</v>
      </c>
      <c r="C5396" s="248">
        <v>103.7205848317052</v>
      </c>
    </row>
    <row r="5397" spans="2:3" x14ac:dyDescent="0.75">
      <c r="B5397" s="249">
        <v>5334</v>
      </c>
      <c r="C5397" s="248">
        <v>136.70332345881684</v>
      </c>
    </row>
    <row r="5398" spans="2:3" x14ac:dyDescent="0.75">
      <c r="B5398" s="249">
        <v>5335</v>
      </c>
      <c r="C5398" s="248">
        <v>105.56792958278731</v>
      </c>
    </row>
    <row r="5399" spans="2:3" x14ac:dyDescent="0.75">
      <c r="B5399" s="249">
        <v>5336</v>
      </c>
      <c r="C5399" s="248">
        <v>135.64387778512602</v>
      </c>
    </row>
    <row r="5400" spans="2:3" x14ac:dyDescent="0.75">
      <c r="B5400" s="249">
        <v>5337</v>
      </c>
      <c r="C5400" s="248">
        <v>123.32422758755165</v>
      </c>
    </row>
    <row r="5401" spans="2:3" x14ac:dyDescent="0.75">
      <c r="B5401" s="249">
        <v>5338</v>
      </c>
      <c r="C5401" s="248">
        <v>109.59294555747134</v>
      </c>
    </row>
    <row r="5402" spans="2:3" x14ac:dyDescent="0.75">
      <c r="B5402" s="249">
        <v>5339</v>
      </c>
      <c r="C5402" s="248">
        <v>111.08707982496007</v>
      </c>
    </row>
    <row r="5403" spans="2:3" x14ac:dyDescent="0.75">
      <c r="B5403" s="249">
        <v>5340</v>
      </c>
      <c r="C5403" s="248">
        <v>117.22367065969577</v>
      </c>
    </row>
    <row r="5404" spans="2:3" x14ac:dyDescent="0.75">
      <c r="B5404" s="249">
        <v>5341</v>
      </c>
      <c r="C5404" s="248">
        <v>119.9305601935947</v>
      </c>
    </row>
    <row r="5405" spans="2:3" x14ac:dyDescent="0.75">
      <c r="B5405" s="249">
        <v>5342</v>
      </c>
      <c r="C5405" s="248">
        <v>149.33176493499778</v>
      </c>
    </row>
    <row r="5406" spans="2:3" x14ac:dyDescent="0.75">
      <c r="B5406" s="249">
        <v>5343</v>
      </c>
      <c r="C5406" s="248">
        <v>149.75703866830074</v>
      </c>
    </row>
    <row r="5407" spans="2:3" x14ac:dyDescent="0.75">
      <c r="B5407" s="249">
        <v>5344</v>
      </c>
      <c r="C5407" s="248">
        <v>157.44127874838401</v>
      </c>
    </row>
    <row r="5408" spans="2:3" x14ac:dyDescent="0.75">
      <c r="B5408" s="249">
        <v>5345</v>
      </c>
      <c r="C5408" s="248">
        <v>96.005106863994868</v>
      </c>
    </row>
    <row r="5409" spans="2:3" x14ac:dyDescent="0.75">
      <c r="B5409" s="249">
        <v>5346</v>
      </c>
      <c r="C5409" s="248">
        <v>108.49867557128857</v>
      </c>
    </row>
    <row r="5410" spans="2:3" x14ac:dyDescent="0.75">
      <c r="B5410" s="249">
        <v>5347</v>
      </c>
      <c r="C5410" s="248">
        <v>112.95878186819121</v>
      </c>
    </row>
    <row r="5411" spans="2:3" x14ac:dyDescent="0.75">
      <c r="B5411" s="249">
        <v>5348</v>
      </c>
      <c r="C5411" s="248">
        <v>146.77641437193944</v>
      </c>
    </row>
    <row r="5412" spans="2:3" x14ac:dyDescent="0.75">
      <c r="B5412" s="249">
        <v>5349</v>
      </c>
      <c r="C5412" s="248">
        <v>114.74518052963103</v>
      </c>
    </row>
    <row r="5413" spans="2:3" x14ac:dyDescent="0.75">
      <c r="B5413" s="249">
        <v>5350</v>
      </c>
      <c r="C5413" s="248">
        <v>124.96003531009993</v>
      </c>
    </row>
    <row r="5414" spans="2:3" x14ac:dyDescent="0.75">
      <c r="B5414" s="249">
        <v>5351</v>
      </c>
      <c r="C5414" s="248">
        <v>119.96183287895012</v>
      </c>
    </row>
    <row r="5415" spans="2:3" x14ac:dyDescent="0.75">
      <c r="B5415" s="249">
        <v>5352</v>
      </c>
      <c r="C5415" s="248">
        <v>102.11188527251839</v>
      </c>
    </row>
    <row r="5416" spans="2:3" x14ac:dyDescent="0.75">
      <c r="B5416" s="249">
        <v>5353</v>
      </c>
      <c r="C5416" s="248">
        <v>155.64235586395529</v>
      </c>
    </row>
    <row r="5417" spans="2:3" x14ac:dyDescent="0.75">
      <c r="B5417" s="249">
        <v>5354</v>
      </c>
      <c r="C5417" s="248">
        <v>133.35085542518667</v>
      </c>
    </row>
    <row r="5418" spans="2:3" x14ac:dyDescent="0.75">
      <c r="B5418" s="249">
        <v>5355</v>
      </c>
      <c r="C5418" s="248">
        <v>98.0535525290463</v>
      </c>
    </row>
    <row r="5419" spans="2:3" x14ac:dyDescent="0.75">
      <c r="B5419" s="249">
        <v>5356</v>
      </c>
      <c r="C5419" s="248">
        <v>104.55809678536679</v>
      </c>
    </row>
    <row r="5420" spans="2:3" x14ac:dyDescent="0.75">
      <c r="B5420" s="249">
        <v>5357</v>
      </c>
      <c r="C5420" s="248">
        <v>111.62400944746163</v>
      </c>
    </row>
    <row r="5421" spans="2:3" x14ac:dyDescent="0.75">
      <c r="B5421" s="249">
        <v>5358</v>
      </c>
      <c r="C5421" s="248">
        <v>96.086511396848579</v>
      </c>
    </row>
    <row r="5422" spans="2:3" x14ac:dyDescent="0.75">
      <c r="B5422" s="249">
        <v>5359</v>
      </c>
      <c r="C5422" s="248">
        <v>168.42977467157152</v>
      </c>
    </row>
    <row r="5423" spans="2:3" x14ac:dyDescent="0.75">
      <c r="B5423" s="249">
        <v>5360</v>
      </c>
      <c r="C5423" s="248">
        <v>139.70398047701931</v>
      </c>
    </row>
    <row r="5424" spans="2:3" x14ac:dyDescent="0.75">
      <c r="B5424" s="249">
        <v>5361</v>
      </c>
      <c r="C5424" s="248">
        <v>113.99443184200489</v>
      </c>
    </row>
    <row r="5425" spans="2:3" x14ac:dyDescent="0.75">
      <c r="B5425" s="249">
        <v>5362</v>
      </c>
      <c r="C5425" s="248">
        <v>156.73605155501392</v>
      </c>
    </row>
    <row r="5426" spans="2:3" x14ac:dyDescent="0.75">
      <c r="B5426" s="249">
        <v>5363</v>
      </c>
      <c r="C5426" s="248">
        <v>133.18399568795584</v>
      </c>
    </row>
    <row r="5427" spans="2:3" x14ac:dyDescent="0.75">
      <c r="B5427" s="249">
        <v>5364</v>
      </c>
      <c r="C5427" s="248">
        <v>118.37190198936671</v>
      </c>
    </row>
    <row r="5428" spans="2:3" x14ac:dyDescent="0.75">
      <c r="B5428" s="249">
        <v>5365</v>
      </c>
      <c r="C5428" s="248">
        <v>150.60096519216003</v>
      </c>
    </row>
    <row r="5429" spans="2:3" x14ac:dyDescent="0.75">
      <c r="B5429" s="249">
        <v>5366</v>
      </c>
      <c r="C5429" s="248">
        <v>106.26309267105319</v>
      </c>
    </row>
    <row r="5430" spans="2:3" x14ac:dyDescent="0.75">
      <c r="B5430" s="249">
        <v>5367</v>
      </c>
      <c r="C5430" s="248">
        <v>133.73890706047266</v>
      </c>
    </row>
    <row r="5431" spans="2:3" x14ac:dyDescent="0.75">
      <c r="B5431" s="249">
        <v>5368</v>
      </c>
      <c r="C5431" s="248">
        <v>106.94794641391226</v>
      </c>
    </row>
    <row r="5432" spans="2:3" x14ac:dyDescent="0.75">
      <c r="B5432" s="249">
        <v>5369</v>
      </c>
      <c r="C5432" s="248">
        <v>123.55131647986391</v>
      </c>
    </row>
    <row r="5433" spans="2:3" x14ac:dyDescent="0.75">
      <c r="B5433" s="249">
        <v>5370</v>
      </c>
      <c r="C5433" s="248">
        <v>114.04194942978739</v>
      </c>
    </row>
    <row r="5434" spans="2:3" x14ac:dyDescent="0.75">
      <c r="B5434" s="249">
        <v>5371</v>
      </c>
      <c r="C5434" s="248">
        <v>87.947420338736805</v>
      </c>
    </row>
    <row r="5435" spans="2:3" x14ac:dyDescent="0.75">
      <c r="B5435" s="249">
        <v>5372</v>
      </c>
      <c r="C5435" s="248">
        <v>128.54904621220982</v>
      </c>
    </row>
    <row r="5436" spans="2:3" x14ac:dyDescent="0.75">
      <c r="B5436" s="249">
        <v>5373</v>
      </c>
      <c r="C5436" s="248">
        <v>114.28426465059128</v>
      </c>
    </row>
    <row r="5437" spans="2:3" x14ac:dyDescent="0.75">
      <c r="B5437" s="249">
        <v>5374</v>
      </c>
      <c r="C5437" s="248">
        <v>106.94343673486043</v>
      </c>
    </row>
    <row r="5438" spans="2:3" x14ac:dyDescent="0.75">
      <c r="B5438" s="249">
        <v>5375</v>
      </c>
      <c r="C5438" s="248">
        <v>158.12070429113561</v>
      </c>
    </row>
    <row r="5439" spans="2:3" x14ac:dyDescent="0.75">
      <c r="B5439" s="249">
        <v>5376</v>
      </c>
      <c r="C5439" s="248">
        <v>111.65870234414072</v>
      </c>
    </row>
    <row r="5440" spans="2:3" x14ac:dyDescent="0.75">
      <c r="B5440" s="249">
        <v>5377</v>
      </c>
      <c r="C5440" s="248">
        <v>142.43888863320612</v>
      </c>
    </row>
    <row r="5441" spans="2:3" x14ac:dyDescent="0.75">
      <c r="B5441" s="249">
        <v>5378</v>
      </c>
      <c r="C5441" s="248">
        <v>127.59658219309586</v>
      </c>
    </row>
    <row r="5442" spans="2:3" x14ac:dyDescent="0.75">
      <c r="B5442" s="249">
        <v>5379</v>
      </c>
      <c r="C5442" s="248">
        <v>106.69010959190517</v>
      </c>
    </row>
    <row r="5443" spans="2:3" x14ac:dyDescent="0.75">
      <c r="B5443" s="249">
        <v>5380</v>
      </c>
      <c r="C5443" s="248">
        <v>145.21980310148319</v>
      </c>
    </row>
    <row r="5444" spans="2:3" x14ac:dyDescent="0.75">
      <c r="B5444" s="249">
        <v>5381</v>
      </c>
      <c r="C5444" s="248">
        <v>119.7776728011727</v>
      </c>
    </row>
    <row r="5445" spans="2:3" x14ac:dyDescent="0.75">
      <c r="B5445" s="249">
        <v>5382</v>
      </c>
      <c r="C5445" s="248">
        <v>150.74112727954437</v>
      </c>
    </row>
    <row r="5446" spans="2:3" x14ac:dyDescent="0.75">
      <c r="B5446" s="249">
        <v>5383</v>
      </c>
      <c r="C5446" s="248">
        <v>148.94783929739882</v>
      </c>
    </row>
    <row r="5447" spans="2:3" x14ac:dyDescent="0.75">
      <c r="B5447" s="249">
        <v>5384</v>
      </c>
      <c r="C5447" s="248">
        <v>85.006330190987399</v>
      </c>
    </row>
    <row r="5448" spans="2:3" x14ac:dyDescent="0.75">
      <c r="B5448" s="249">
        <v>5385</v>
      </c>
      <c r="C5448" s="248">
        <v>110.22211957229706</v>
      </c>
    </row>
    <row r="5449" spans="2:3" x14ac:dyDescent="0.75">
      <c r="B5449" s="249">
        <v>5386</v>
      </c>
      <c r="C5449" s="248">
        <v>107.89098320691721</v>
      </c>
    </row>
    <row r="5450" spans="2:3" x14ac:dyDescent="0.75">
      <c r="B5450" s="249">
        <v>5387</v>
      </c>
      <c r="C5450" s="248">
        <v>148.61271765277615</v>
      </c>
    </row>
    <row r="5451" spans="2:3" x14ac:dyDescent="0.75">
      <c r="B5451" s="249">
        <v>5388</v>
      </c>
      <c r="C5451" s="248">
        <v>138.83925600851927</v>
      </c>
    </row>
    <row r="5452" spans="2:3" x14ac:dyDescent="0.75">
      <c r="B5452" s="249">
        <v>5389</v>
      </c>
      <c r="C5452" s="248">
        <v>97.44696181384046</v>
      </c>
    </row>
    <row r="5453" spans="2:3" x14ac:dyDescent="0.75">
      <c r="B5453" s="249">
        <v>5390</v>
      </c>
      <c r="C5453" s="248">
        <v>135.77724409530489</v>
      </c>
    </row>
    <row r="5454" spans="2:3" x14ac:dyDescent="0.75">
      <c r="B5454" s="249">
        <v>5391</v>
      </c>
      <c r="C5454" s="248">
        <v>106.51726592092862</v>
      </c>
    </row>
    <row r="5455" spans="2:3" x14ac:dyDescent="0.75">
      <c r="B5455" s="249">
        <v>5392</v>
      </c>
      <c r="C5455" s="248">
        <v>106.13352127193406</v>
      </c>
    </row>
    <row r="5456" spans="2:3" x14ac:dyDescent="0.75">
      <c r="B5456" s="249">
        <v>5393</v>
      </c>
      <c r="C5456" s="248">
        <v>128.66783489383175</v>
      </c>
    </row>
    <row r="5457" spans="2:3" x14ac:dyDescent="0.75">
      <c r="B5457" s="249">
        <v>5394</v>
      </c>
      <c r="C5457" s="248">
        <v>85.366454136524737</v>
      </c>
    </row>
    <row r="5458" spans="2:3" x14ac:dyDescent="0.75">
      <c r="B5458" s="249">
        <v>5395</v>
      </c>
      <c r="C5458" s="248">
        <v>148.29910226928425</v>
      </c>
    </row>
    <row r="5459" spans="2:3" x14ac:dyDescent="0.75">
      <c r="B5459" s="249">
        <v>5396</v>
      </c>
      <c r="C5459" s="248">
        <v>111.6597809402796</v>
      </c>
    </row>
    <row r="5460" spans="2:3" x14ac:dyDescent="0.75">
      <c r="B5460" s="249">
        <v>5397</v>
      </c>
      <c r="C5460" s="248">
        <v>120.58908581373551</v>
      </c>
    </row>
    <row r="5461" spans="2:3" x14ac:dyDescent="0.75">
      <c r="B5461" s="249">
        <v>5398</v>
      </c>
      <c r="C5461" s="248">
        <v>142.8948219318016</v>
      </c>
    </row>
    <row r="5462" spans="2:3" x14ac:dyDescent="0.75">
      <c r="B5462" s="249">
        <v>5399</v>
      </c>
      <c r="C5462" s="248">
        <v>131.33100952816224</v>
      </c>
    </row>
    <row r="5463" spans="2:3" x14ac:dyDescent="0.75">
      <c r="B5463" s="249">
        <v>5400</v>
      </c>
      <c r="C5463" s="248">
        <v>118.65312373578963</v>
      </c>
    </row>
    <row r="5464" spans="2:3" x14ac:dyDescent="0.75">
      <c r="B5464" s="249">
        <v>5401</v>
      </c>
      <c r="C5464" s="248">
        <v>130.73274665141389</v>
      </c>
    </row>
    <row r="5465" spans="2:3" x14ac:dyDescent="0.75">
      <c r="B5465" s="249">
        <v>5402</v>
      </c>
      <c r="C5465" s="248">
        <v>93.914012403246318</v>
      </c>
    </row>
    <row r="5466" spans="2:3" x14ac:dyDescent="0.75">
      <c r="B5466" s="249">
        <v>5403</v>
      </c>
      <c r="C5466" s="248">
        <v>117.86617610554499</v>
      </c>
    </row>
    <row r="5467" spans="2:3" x14ac:dyDescent="0.75">
      <c r="B5467" s="249">
        <v>5404</v>
      </c>
      <c r="C5467" s="248">
        <v>137.86993461301387</v>
      </c>
    </row>
    <row r="5468" spans="2:3" x14ac:dyDescent="0.75">
      <c r="B5468" s="249">
        <v>5405</v>
      </c>
      <c r="C5468" s="248">
        <v>130.84814838919166</v>
      </c>
    </row>
    <row r="5469" spans="2:3" x14ac:dyDescent="0.75">
      <c r="B5469" s="249">
        <v>5406</v>
      </c>
      <c r="C5469" s="248">
        <v>112.00129713331638</v>
      </c>
    </row>
    <row r="5470" spans="2:3" x14ac:dyDescent="0.75">
      <c r="B5470" s="249">
        <v>5407</v>
      </c>
      <c r="C5470" s="248">
        <v>132.02026427970597</v>
      </c>
    </row>
    <row r="5471" spans="2:3" x14ac:dyDescent="0.75">
      <c r="B5471" s="249">
        <v>5408</v>
      </c>
      <c r="C5471" s="248">
        <v>135.64493174589037</v>
      </c>
    </row>
    <row r="5472" spans="2:3" x14ac:dyDescent="0.75">
      <c r="B5472" s="249">
        <v>5409</v>
      </c>
      <c r="C5472" s="248">
        <v>125.06835517526515</v>
      </c>
    </row>
    <row r="5473" spans="2:3" x14ac:dyDescent="0.75">
      <c r="B5473" s="249">
        <v>5410</v>
      </c>
      <c r="C5473" s="248">
        <v>144.55159951589368</v>
      </c>
    </row>
    <row r="5474" spans="2:3" x14ac:dyDescent="0.75">
      <c r="B5474" s="249">
        <v>5411</v>
      </c>
      <c r="C5474" s="248">
        <v>173.17102285532823</v>
      </c>
    </row>
    <row r="5475" spans="2:3" x14ac:dyDescent="0.75">
      <c r="B5475" s="249">
        <v>5412</v>
      </c>
      <c r="C5475" s="248">
        <v>121.93005737466068</v>
      </c>
    </row>
    <row r="5476" spans="2:3" x14ac:dyDescent="0.75">
      <c r="B5476" s="249">
        <v>5413</v>
      </c>
      <c r="C5476" s="248">
        <v>149.29455939529836</v>
      </c>
    </row>
    <row r="5477" spans="2:3" x14ac:dyDescent="0.75">
      <c r="B5477" s="249">
        <v>5414</v>
      </c>
      <c r="C5477" s="248">
        <v>123.83035168710498</v>
      </c>
    </row>
    <row r="5478" spans="2:3" x14ac:dyDescent="0.75">
      <c r="B5478" s="249">
        <v>5415</v>
      </c>
      <c r="C5478" s="248">
        <v>101.10361373534226</v>
      </c>
    </row>
    <row r="5479" spans="2:3" x14ac:dyDescent="0.75">
      <c r="B5479" s="249">
        <v>5416</v>
      </c>
      <c r="C5479" s="248">
        <v>169.53465043257785</v>
      </c>
    </row>
    <row r="5480" spans="2:3" x14ac:dyDescent="0.75">
      <c r="B5480" s="249">
        <v>5417</v>
      </c>
      <c r="C5480" s="248">
        <v>111.45606195243917</v>
      </c>
    </row>
    <row r="5481" spans="2:3" x14ac:dyDescent="0.75">
      <c r="B5481" s="249">
        <v>5418</v>
      </c>
      <c r="C5481" s="248">
        <v>79.75725782357236</v>
      </c>
    </row>
    <row r="5482" spans="2:3" x14ac:dyDescent="0.75">
      <c r="B5482" s="249">
        <v>5419</v>
      </c>
      <c r="C5482" s="248">
        <v>93.092423246833135</v>
      </c>
    </row>
    <row r="5483" spans="2:3" x14ac:dyDescent="0.75">
      <c r="B5483" s="249">
        <v>5420</v>
      </c>
      <c r="C5483" s="248">
        <v>127.48317396703668</v>
      </c>
    </row>
    <row r="5484" spans="2:3" x14ac:dyDescent="0.75">
      <c r="B5484" s="249">
        <v>5421</v>
      </c>
      <c r="C5484" s="248">
        <v>58.360134326832473</v>
      </c>
    </row>
    <row r="5485" spans="2:3" x14ac:dyDescent="0.75">
      <c r="B5485" s="249">
        <v>5422</v>
      </c>
      <c r="C5485" s="248">
        <v>174.65433242963934</v>
      </c>
    </row>
    <row r="5486" spans="2:3" x14ac:dyDescent="0.75">
      <c r="B5486" s="249">
        <v>5423</v>
      </c>
      <c r="C5486" s="248">
        <v>101.20292568806187</v>
      </c>
    </row>
    <row r="5487" spans="2:3" x14ac:dyDescent="0.75">
      <c r="B5487" s="249">
        <v>5424</v>
      </c>
      <c r="C5487" s="248">
        <v>115.04135060449555</v>
      </c>
    </row>
    <row r="5488" spans="2:3" x14ac:dyDescent="0.75">
      <c r="B5488" s="249">
        <v>5425</v>
      </c>
      <c r="C5488" s="248">
        <v>146.41893026292732</v>
      </c>
    </row>
    <row r="5489" spans="2:3" x14ac:dyDescent="0.75">
      <c r="B5489" s="249">
        <v>5426</v>
      </c>
      <c r="C5489" s="248">
        <v>79.23058059964049</v>
      </c>
    </row>
    <row r="5490" spans="2:3" x14ac:dyDescent="0.75">
      <c r="B5490" s="249">
        <v>5427</v>
      </c>
      <c r="C5490" s="248">
        <v>169.67193049311777</v>
      </c>
    </row>
    <row r="5491" spans="2:3" x14ac:dyDescent="0.75">
      <c r="B5491" s="249">
        <v>5428</v>
      </c>
      <c r="C5491" s="248">
        <v>100.43683072105361</v>
      </c>
    </row>
    <row r="5492" spans="2:3" x14ac:dyDescent="0.75">
      <c r="B5492" s="249">
        <v>5429</v>
      </c>
      <c r="C5492" s="248">
        <v>143.68393634938917</v>
      </c>
    </row>
    <row r="5493" spans="2:3" x14ac:dyDescent="0.75">
      <c r="B5493" s="249">
        <v>5430</v>
      </c>
      <c r="C5493" s="248">
        <v>108.10589064139934</v>
      </c>
    </row>
    <row r="5494" spans="2:3" x14ac:dyDescent="0.75">
      <c r="B5494" s="249">
        <v>5431</v>
      </c>
      <c r="C5494" s="248">
        <v>65.730681386213121</v>
      </c>
    </row>
    <row r="5495" spans="2:3" x14ac:dyDescent="0.75">
      <c r="B5495" s="249">
        <v>5432</v>
      </c>
      <c r="C5495" s="248">
        <v>129.94564599235264</v>
      </c>
    </row>
    <row r="5496" spans="2:3" x14ac:dyDescent="0.75">
      <c r="B5496" s="249">
        <v>5433</v>
      </c>
      <c r="C5496" s="248">
        <v>145.42757710672998</v>
      </c>
    </row>
    <row r="5497" spans="2:3" x14ac:dyDescent="0.75">
      <c r="B5497" s="249">
        <v>5434</v>
      </c>
      <c r="C5497" s="248">
        <v>140.91264226413946</v>
      </c>
    </row>
    <row r="5498" spans="2:3" x14ac:dyDescent="0.75">
      <c r="B5498" s="249">
        <v>5435</v>
      </c>
      <c r="C5498" s="248">
        <v>156.72540023844385</v>
      </c>
    </row>
    <row r="5499" spans="2:3" x14ac:dyDescent="0.75">
      <c r="B5499" s="249">
        <v>5436</v>
      </c>
      <c r="C5499" s="248">
        <v>137.72882378509598</v>
      </c>
    </row>
    <row r="5500" spans="2:3" x14ac:dyDescent="0.75">
      <c r="B5500" s="249">
        <v>5437</v>
      </c>
      <c r="C5500" s="248">
        <v>152.5886389378206</v>
      </c>
    </row>
    <row r="5501" spans="2:3" x14ac:dyDescent="0.75">
      <c r="B5501" s="249">
        <v>5438</v>
      </c>
      <c r="C5501" s="248">
        <v>115.83163656095365</v>
      </c>
    </row>
    <row r="5502" spans="2:3" x14ac:dyDescent="0.75">
      <c r="B5502" s="249">
        <v>5439</v>
      </c>
      <c r="C5502" s="248">
        <v>120.16947911386983</v>
      </c>
    </row>
    <row r="5503" spans="2:3" x14ac:dyDescent="0.75">
      <c r="B5503" s="249">
        <v>5440</v>
      </c>
      <c r="C5503" s="248">
        <v>105.59470945000969</v>
      </c>
    </row>
    <row r="5504" spans="2:3" x14ac:dyDescent="0.75">
      <c r="B5504" s="249">
        <v>5441</v>
      </c>
      <c r="C5504" s="248">
        <v>122.62289822377574</v>
      </c>
    </row>
    <row r="5505" spans="2:3" x14ac:dyDescent="0.75">
      <c r="B5505" s="249">
        <v>5442</v>
      </c>
      <c r="C5505" s="248">
        <v>159.16649191639465</v>
      </c>
    </row>
    <row r="5506" spans="2:3" x14ac:dyDescent="0.75">
      <c r="B5506" s="249">
        <v>5443</v>
      </c>
      <c r="C5506" s="248">
        <v>118.89136143004417</v>
      </c>
    </row>
    <row r="5507" spans="2:3" x14ac:dyDescent="0.75">
      <c r="B5507" s="249">
        <v>5444</v>
      </c>
      <c r="C5507" s="248">
        <v>163.7858080723054</v>
      </c>
    </row>
    <row r="5508" spans="2:3" x14ac:dyDescent="0.75">
      <c r="B5508" s="249">
        <v>5445</v>
      </c>
      <c r="C5508" s="248">
        <v>134.861334168615</v>
      </c>
    </row>
    <row r="5509" spans="2:3" x14ac:dyDescent="0.75">
      <c r="B5509" s="249">
        <v>5446</v>
      </c>
      <c r="C5509" s="248">
        <v>141.71976487270797</v>
      </c>
    </row>
    <row r="5510" spans="2:3" x14ac:dyDescent="0.75">
      <c r="B5510" s="249">
        <v>5447</v>
      </c>
      <c r="C5510" s="248">
        <v>120.29858171053796</v>
      </c>
    </row>
    <row r="5511" spans="2:3" x14ac:dyDescent="0.75">
      <c r="B5511" s="249">
        <v>5448</v>
      </c>
      <c r="C5511" s="248">
        <v>162.37095272963097</v>
      </c>
    </row>
    <row r="5512" spans="2:3" x14ac:dyDescent="0.75">
      <c r="B5512" s="249">
        <v>5449</v>
      </c>
      <c r="C5512" s="248">
        <v>76.513998276473217</v>
      </c>
    </row>
    <row r="5513" spans="2:3" x14ac:dyDescent="0.75">
      <c r="B5513" s="249">
        <v>5450</v>
      </c>
      <c r="C5513" s="248">
        <v>134.95185254268526</v>
      </c>
    </row>
    <row r="5514" spans="2:3" x14ac:dyDescent="0.75">
      <c r="B5514" s="249">
        <v>5451</v>
      </c>
      <c r="C5514" s="248">
        <v>123.18293816557498</v>
      </c>
    </row>
    <row r="5515" spans="2:3" x14ac:dyDescent="0.75">
      <c r="B5515" s="249">
        <v>5452</v>
      </c>
      <c r="C5515" s="248">
        <v>65.375535024713457</v>
      </c>
    </row>
    <row r="5516" spans="2:3" x14ac:dyDescent="0.75">
      <c r="B5516" s="249">
        <v>5453</v>
      </c>
      <c r="C5516" s="248">
        <v>121.03539663330558</v>
      </c>
    </row>
    <row r="5517" spans="2:3" x14ac:dyDescent="0.75">
      <c r="B5517" s="249">
        <v>5454</v>
      </c>
      <c r="C5517" s="248">
        <v>123.61454969813435</v>
      </c>
    </row>
    <row r="5518" spans="2:3" x14ac:dyDescent="0.75">
      <c r="B5518" s="249">
        <v>5455</v>
      </c>
      <c r="C5518" s="248">
        <v>164.83481230554435</v>
      </c>
    </row>
    <row r="5519" spans="2:3" x14ac:dyDescent="0.75">
      <c r="B5519" s="249">
        <v>5456</v>
      </c>
      <c r="C5519" s="248">
        <v>110.2915081739211</v>
      </c>
    </row>
    <row r="5520" spans="2:3" x14ac:dyDescent="0.75">
      <c r="B5520" s="249">
        <v>5457</v>
      </c>
      <c r="C5520" s="248">
        <v>133.48576635942086</v>
      </c>
    </row>
    <row r="5521" spans="2:3" x14ac:dyDescent="0.75">
      <c r="B5521" s="249">
        <v>5458</v>
      </c>
      <c r="C5521" s="248">
        <v>119.03671646756801</v>
      </c>
    </row>
    <row r="5522" spans="2:3" x14ac:dyDescent="0.75">
      <c r="B5522" s="249">
        <v>5459</v>
      </c>
      <c r="C5522" s="248">
        <v>111.62425420631905</v>
      </c>
    </row>
    <row r="5523" spans="2:3" x14ac:dyDescent="0.75">
      <c r="B5523" s="249">
        <v>5460</v>
      </c>
      <c r="C5523" s="248">
        <v>163.2436787713317</v>
      </c>
    </row>
    <row r="5524" spans="2:3" x14ac:dyDescent="0.75">
      <c r="B5524" s="249">
        <v>5461</v>
      </c>
      <c r="C5524" s="248">
        <v>154.29209886947629</v>
      </c>
    </row>
    <row r="5525" spans="2:3" x14ac:dyDescent="0.75">
      <c r="B5525" s="249">
        <v>5462</v>
      </c>
      <c r="C5525" s="248">
        <v>150.99170607450856</v>
      </c>
    </row>
    <row r="5526" spans="2:3" x14ac:dyDescent="0.75">
      <c r="B5526" s="249">
        <v>5463</v>
      </c>
      <c r="C5526" s="248">
        <v>148.8911660226351</v>
      </c>
    </row>
    <row r="5527" spans="2:3" x14ac:dyDescent="0.75">
      <c r="B5527" s="249">
        <v>5464</v>
      </c>
      <c r="C5527" s="248">
        <v>144.19918836158999</v>
      </c>
    </row>
    <row r="5528" spans="2:3" x14ac:dyDescent="0.75">
      <c r="B5528" s="249">
        <v>5465</v>
      </c>
      <c r="C5528" s="248">
        <v>111.47762652781903</v>
      </c>
    </row>
    <row r="5529" spans="2:3" x14ac:dyDescent="0.75">
      <c r="B5529" s="249">
        <v>5466</v>
      </c>
      <c r="C5529" s="248">
        <v>130.82267382061946</v>
      </c>
    </row>
    <row r="5530" spans="2:3" x14ac:dyDescent="0.75">
      <c r="B5530" s="249">
        <v>5467</v>
      </c>
      <c r="C5530" s="248">
        <v>137.78271801713572</v>
      </c>
    </row>
    <row r="5531" spans="2:3" x14ac:dyDescent="0.75">
      <c r="B5531" s="249">
        <v>5468</v>
      </c>
      <c r="C5531" s="248">
        <v>141.04299170533096</v>
      </c>
    </row>
    <row r="5532" spans="2:3" x14ac:dyDescent="0.75">
      <c r="B5532" s="249">
        <v>5469</v>
      </c>
      <c r="C5532" s="248">
        <v>130.24485185913056</v>
      </c>
    </row>
    <row r="5533" spans="2:3" x14ac:dyDescent="0.75">
      <c r="B5533" s="249">
        <v>5470</v>
      </c>
      <c r="C5533" s="248">
        <v>125.34148053384479</v>
      </c>
    </row>
    <row r="5534" spans="2:3" x14ac:dyDescent="0.75">
      <c r="B5534" s="249">
        <v>5471</v>
      </c>
      <c r="C5534" s="248">
        <v>82.795077757813431</v>
      </c>
    </row>
    <row r="5535" spans="2:3" x14ac:dyDescent="0.75">
      <c r="B5535" s="249">
        <v>5472</v>
      </c>
      <c r="C5535" s="248">
        <v>93.912780768373182</v>
      </c>
    </row>
    <row r="5536" spans="2:3" x14ac:dyDescent="0.75">
      <c r="B5536" s="249">
        <v>5473</v>
      </c>
      <c r="C5536" s="248">
        <v>131.47129807047224</v>
      </c>
    </row>
    <row r="5537" spans="2:3" x14ac:dyDescent="0.75">
      <c r="B5537" s="249">
        <v>5474</v>
      </c>
      <c r="C5537" s="248">
        <v>113.752165047342</v>
      </c>
    </row>
    <row r="5538" spans="2:3" x14ac:dyDescent="0.75">
      <c r="B5538" s="249">
        <v>5475</v>
      </c>
      <c r="C5538" s="248">
        <v>98.413496170674875</v>
      </c>
    </row>
    <row r="5539" spans="2:3" x14ac:dyDescent="0.75">
      <c r="B5539" s="249">
        <v>5476</v>
      </c>
      <c r="C5539" s="248">
        <v>119.44461150666659</v>
      </c>
    </row>
    <row r="5540" spans="2:3" x14ac:dyDescent="0.75">
      <c r="B5540" s="249">
        <v>5477</v>
      </c>
      <c r="C5540" s="248">
        <v>107.43254079848717</v>
      </c>
    </row>
    <row r="5541" spans="2:3" x14ac:dyDescent="0.75">
      <c r="B5541" s="249">
        <v>5478</v>
      </c>
      <c r="C5541" s="248">
        <v>113.71118316163573</v>
      </c>
    </row>
    <row r="5542" spans="2:3" x14ac:dyDescent="0.75">
      <c r="B5542" s="249">
        <v>5479</v>
      </c>
      <c r="C5542" s="248">
        <v>106.07585077908328</v>
      </c>
    </row>
    <row r="5543" spans="2:3" x14ac:dyDescent="0.75">
      <c r="B5543" s="249">
        <v>5480</v>
      </c>
      <c r="C5543" s="248">
        <v>134.80919139787068</v>
      </c>
    </row>
    <row r="5544" spans="2:3" x14ac:dyDescent="0.75">
      <c r="B5544" s="249">
        <v>5481</v>
      </c>
      <c r="C5544" s="248">
        <v>123.80087083785841</v>
      </c>
    </row>
    <row r="5545" spans="2:3" x14ac:dyDescent="0.75">
      <c r="B5545" s="249">
        <v>5482</v>
      </c>
      <c r="C5545" s="248">
        <v>139.43073748113173</v>
      </c>
    </row>
    <row r="5546" spans="2:3" x14ac:dyDescent="0.75">
      <c r="B5546" s="249">
        <v>5483</v>
      </c>
      <c r="C5546" s="248">
        <v>86.587669089558247</v>
      </c>
    </row>
    <row r="5547" spans="2:3" x14ac:dyDescent="0.75">
      <c r="B5547" s="249">
        <v>5484</v>
      </c>
      <c r="C5547" s="248">
        <v>123.77759708435585</v>
      </c>
    </row>
    <row r="5548" spans="2:3" x14ac:dyDescent="0.75">
      <c r="B5548" s="249">
        <v>5485</v>
      </c>
      <c r="C5548" s="248">
        <v>128.5722749240974</v>
      </c>
    </row>
    <row r="5549" spans="2:3" x14ac:dyDescent="0.75">
      <c r="B5549" s="249">
        <v>5486</v>
      </c>
      <c r="C5549" s="248">
        <v>90.477968632348706</v>
      </c>
    </row>
    <row r="5550" spans="2:3" x14ac:dyDescent="0.75">
      <c r="B5550" s="249">
        <v>5487</v>
      </c>
      <c r="C5550" s="248">
        <v>114.34463802422607</v>
      </c>
    </row>
    <row r="5551" spans="2:3" x14ac:dyDescent="0.75">
      <c r="B5551" s="249">
        <v>5488</v>
      </c>
      <c r="C5551" s="248">
        <v>85.531471156420139</v>
      </c>
    </row>
    <row r="5552" spans="2:3" x14ac:dyDescent="0.75">
      <c r="B5552" s="249">
        <v>5489</v>
      </c>
      <c r="C5552" s="248">
        <v>117.46318080753971</v>
      </c>
    </row>
    <row r="5553" spans="2:3" x14ac:dyDescent="0.75">
      <c r="B5553" s="249">
        <v>5490</v>
      </c>
      <c r="C5553" s="248">
        <v>112.84511131767147</v>
      </c>
    </row>
    <row r="5554" spans="2:3" x14ac:dyDescent="0.75">
      <c r="B5554" s="249">
        <v>5491</v>
      </c>
      <c r="C5554" s="248">
        <v>118.04584784455054</v>
      </c>
    </row>
    <row r="5555" spans="2:3" x14ac:dyDescent="0.75">
      <c r="B5555" s="249">
        <v>5492</v>
      </c>
      <c r="C5555" s="248">
        <v>75.61482584727797</v>
      </c>
    </row>
    <row r="5556" spans="2:3" x14ac:dyDescent="0.75">
      <c r="B5556" s="249">
        <v>5493</v>
      </c>
      <c r="C5556" s="248">
        <v>132.71454309880124</v>
      </c>
    </row>
    <row r="5557" spans="2:3" x14ac:dyDescent="0.75">
      <c r="B5557" s="249">
        <v>5494</v>
      </c>
      <c r="C5557" s="248">
        <v>155.95667715769233</v>
      </c>
    </row>
    <row r="5558" spans="2:3" x14ac:dyDescent="0.75">
      <c r="B5558" s="249">
        <v>5495</v>
      </c>
      <c r="C5558" s="248">
        <v>111.63444899300451</v>
      </c>
    </row>
    <row r="5559" spans="2:3" x14ac:dyDescent="0.75">
      <c r="B5559" s="249">
        <v>5496</v>
      </c>
      <c r="C5559" s="248">
        <v>96.072636374826288</v>
      </c>
    </row>
    <row r="5560" spans="2:3" x14ac:dyDescent="0.75">
      <c r="B5560" s="249">
        <v>5497</v>
      </c>
      <c r="C5560" s="248">
        <v>135.86597029826913</v>
      </c>
    </row>
    <row r="5561" spans="2:3" x14ac:dyDescent="0.75">
      <c r="B5561" s="249">
        <v>5498</v>
      </c>
      <c r="C5561" s="248">
        <v>112.07487536951172</v>
      </c>
    </row>
    <row r="5562" spans="2:3" x14ac:dyDescent="0.75">
      <c r="B5562" s="249">
        <v>5499</v>
      </c>
      <c r="C5562" s="248">
        <v>125.6523533049873</v>
      </c>
    </row>
    <row r="5563" spans="2:3" x14ac:dyDescent="0.75">
      <c r="B5563" s="249">
        <v>5500</v>
      </c>
      <c r="C5563" s="248">
        <v>187.34879007538132</v>
      </c>
    </row>
    <row r="5564" spans="2:3" x14ac:dyDescent="0.75">
      <c r="B5564" s="249">
        <v>5501</v>
      </c>
      <c r="C5564" s="248">
        <v>144.47536568486353</v>
      </c>
    </row>
    <row r="5565" spans="2:3" x14ac:dyDescent="0.75">
      <c r="B5565" s="249">
        <v>5502</v>
      </c>
      <c r="C5565" s="248">
        <v>132.58846302538495</v>
      </c>
    </row>
    <row r="5566" spans="2:3" x14ac:dyDescent="0.75">
      <c r="B5566" s="249">
        <v>5503</v>
      </c>
      <c r="C5566" s="248">
        <v>144.51569875365161</v>
      </c>
    </row>
    <row r="5567" spans="2:3" x14ac:dyDescent="0.75">
      <c r="B5567" s="249">
        <v>5504</v>
      </c>
      <c r="C5567" s="248">
        <v>100.89343141268074</v>
      </c>
    </row>
    <row r="5568" spans="2:3" x14ac:dyDescent="0.75">
      <c r="B5568" s="249">
        <v>5505</v>
      </c>
      <c r="C5568" s="248">
        <v>154.9083511539078</v>
      </c>
    </row>
    <row r="5569" spans="2:3" x14ac:dyDescent="0.75">
      <c r="B5569" s="249">
        <v>5506</v>
      </c>
      <c r="C5569" s="248">
        <v>113.27381548426864</v>
      </c>
    </row>
    <row r="5570" spans="2:3" x14ac:dyDescent="0.75">
      <c r="B5570" s="249">
        <v>5507</v>
      </c>
      <c r="C5570" s="248">
        <v>160.76189589166276</v>
      </c>
    </row>
    <row r="5571" spans="2:3" x14ac:dyDescent="0.75">
      <c r="B5571" s="249">
        <v>5508</v>
      </c>
      <c r="C5571" s="248">
        <v>94.131978054207281</v>
      </c>
    </row>
    <row r="5572" spans="2:3" x14ac:dyDescent="0.75">
      <c r="B5572" s="249">
        <v>5509</v>
      </c>
      <c r="C5572" s="248">
        <v>143.29851539255853</v>
      </c>
    </row>
    <row r="5573" spans="2:3" x14ac:dyDescent="0.75">
      <c r="B5573" s="249">
        <v>5510</v>
      </c>
      <c r="C5573" s="248">
        <v>104.55964743634516</v>
      </c>
    </row>
    <row r="5574" spans="2:3" x14ac:dyDescent="0.75">
      <c r="B5574" s="249">
        <v>5511</v>
      </c>
      <c r="C5574" s="248">
        <v>112.65834158749534</v>
      </c>
    </row>
    <row r="5575" spans="2:3" x14ac:dyDescent="0.75">
      <c r="B5575" s="249">
        <v>5512</v>
      </c>
      <c r="C5575" s="248">
        <v>104.49303789288138</v>
      </c>
    </row>
    <row r="5576" spans="2:3" x14ac:dyDescent="0.75">
      <c r="B5576" s="249">
        <v>5513</v>
      </c>
      <c r="C5576" s="248">
        <v>86.240112842046571</v>
      </c>
    </row>
    <row r="5577" spans="2:3" x14ac:dyDescent="0.75">
      <c r="B5577" s="249">
        <v>5514</v>
      </c>
      <c r="C5577" s="248">
        <v>105.16730809000275</v>
      </c>
    </row>
    <row r="5578" spans="2:3" x14ac:dyDescent="0.75">
      <c r="B5578" s="249">
        <v>5515</v>
      </c>
      <c r="C5578" s="248">
        <v>168.44461144946783</v>
      </c>
    </row>
    <row r="5579" spans="2:3" x14ac:dyDescent="0.75">
      <c r="B5579" s="249">
        <v>5516</v>
      </c>
      <c r="C5579" s="248">
        <v>131.62590114168901</v>
      </c>
    </row>
    <row r="5580" spans="2:3" x14ac:dyDescent="0.75">
      <c r="B5580" s="249">
        <v>5517</v>
      </c>
      <c r="C5580" s="248">
        <v>116.0266660690679</v>
      </c>
    </row>
    <row r="5581" spans="2:3" x14ac:dyDescent="0.75">
      <c r="B5581" s="249">
        <v>5518</v>
      </c>
      <c r="C5581" s="248">
        <v>105.05043213654855</v>
      </c>
    </row>
    <row r="5582" spans="2:3" x14ac:dyDescent="0.75">
      <c r="B5582" s="249">
        <v>5519</v>
      </c>
      <c r="C5582" s="248">
        <v>113.52853092148385</v>
      </c>
    </row>
    <row r="5583" spans="2:3" x14ac:dyDescent="0.75">
      <c r="B5583" s="249">
        <v>5520</v>
      </c>
      <c r="C5583" s="248">
        <v>122.06497040425572</v>
      </c>
    </row>
    <row r="5584" spans="2:3" x14ac:dyDescent="0.75">
      <c r="B5584" s="249">
        <v>5521</v>
      </c>
      <c r="C5584" s="248">
        <v>148.38785160858248</v>
      </c>
    </row>
    <row r="5585" spans="2:3" x14ac:dyDescent="0.75">
      <c r="B5585" s="249">
        <v>5522</v>
      </c>
      <c r="C5585" s="248">
        <v>138.88148613339172</v>
      </c>
    </row>
    <row r="5586" spans="2:3" x14ac:dyDescent="0.75">
      <c r="B5586" s="249">
        <v>5523</v>
      </c>
      <c r="C5586" s="248">
        <v>85.804206636784926</v>
      </c>
    </row>
    <row r="5587" spans="2:3" x14ac:dyDescent="0.75">
      <c r="B5587" s="249">
        <v>5524</v>
      </c>
      <c r="C5587" s="248">
        <v>185.00564281331467</v>
      </c>
    </row>
    <row r="5588" spans="2:3" x14ac:dyDescent="0.75">
      <c r="B5588" s="249">
        <v>5525</v>
      </c>
      <c r="C5588" s="248">
        <v>123.93972515789153</v>
      </c>
    </row>
    <row r="5589" spans="2:3" x14ac:dyDescent="0.75">
      <c r="B5589" s="249">
        <v>5526</v>
      </c>
      <c r="C5589" s="248">
        <v>125.80674711252198</v>
      </c>
    </row>
    <row r="5590" spans="2:3" x14ac:dyDescent="0.75">
      <c r="B5590" s="249">
        <v>5527</v>
      </c>
      <c r="C5590" s="248">
        <v>133.8625871677884</v>
      </c>
    </row>
    <row r="5591" spans="2:3" x14ac:dyDescent="0.75">
      <c r="B5591" s="249">
        <v>5528</v>
      </c>
      <c r="C5591" s="248">
        <v>87.627793129723017</v>
      </c>
    </row>
    <row r="5592" spans="2:3" x14ac:dyDescent="0.75">
      <c r="B5592" s="249">
        <v>5529</v>
      </c>
      <c r="C5592" s="248">
        <v>134.13069313553348</v>
      </c>
    </row>
    <row r="5593" spans="2:3" x14ac:dyDescent="0.75">
      <c r="B5593" s="249">
        <v>5530</v>
      </c>
      <c r="C5593" s="248">
        <v>89.312060063489497</v>
      </c>
    </row>
    <row r="5594" spans="2:3" x14ac:dyDescent="0.75">
      <c r="B5594" s="249">
        <v>5531</v>
      </c>
      <c r="C5594" s="248">
        <v>123.53191696519377</v>
      </c>
    </row>
    <row r="5595" spans="2:3" x14ac:dyDescent="0.75">
      <c r="B5595" s="249">
        <v>5532</v>
      </c>
      <c r="C5595" s="248">
        <v>105.19638597218523</v>
      </c>
    </row>
    <row r="5596" spans="2:3" x14ac:dyDescent="0.75">
      <c r="B5596" s="249">
        <v>5533</v>
      </c>
      <c r="C5596" s="248">
        <v>105.40091498967303</v>
      </c>
    </row>
    <row r="5597" spans="2:3" x14ac:dyDescent="0.75">
      <c r="B5597" s="249">
        <v>5534</v>
      </c>
      <c r="C5597" s="248">
        <v>181.57232336784341</v>
      </c>
    </row>
    <row r="5598" spans="2:3" x14ac:dyDescent="0.75">
      <c r="B5598" s="249">
        <v>5535</v>
      </c>
      <c r="C5598" s="248">
        <v>96.707206611044725</v>
      </c>
    </row>
    <row r="5599" spans="2:3" x14ac:dyDescent="0.75">
      <c r="B5599" s="249">
        <v>5536</v>
      </c>
      <c r="C5599" s="248">
        <v>105.06028502334576</v>
      </c>
    </row>
    <row r="5600" spans="2:3" x14ac:dyDescent="0.75">
      <c r="B5600" s="249">
        <v>5537</v>
      </c>
      <c r="C5600" s="248">
        <v>77.153418851500902</v>
      </c>
    </row>
    <row r="5601" spans="2:3" x14ac:dyDescent="0.75">
      <c r="B5601" s="249">
        <v>5538</v>
      </c>
      <c r="C5601" s="248">
        <v>96.222076365108222</v>
      </c>
    </row>
    <row r="5602" spans="2:3" x14ac:dyDescent="0.75">
      <c r="B5602" s="249">
        <v>5539</v>
      </c>
      <c r="C5602" s="248">
        <v>132.77878206226845</v>
      </c>
    </row>
    <row r="5603" spans="2:3" x14ac:dyDescent="0.75">
      <c r="B5603" s="249">
        <v>5540</v>
      </c>
      <c r="C5603" s="248">
        <v>124.33308815663112</v>
      </c>
    </row>
    <row r="5604" spans="2:3" x14ac:dyDescent="0.75">
      <c r="B5604" s="249">
        <v>5541</v>
      </c>
      <c r="C5604" s="248">
        <v>101.24616565576554</v>
      </c>
    </row>
    <row r="5605" spans="2:3" x14ac:dyDescent="0.75">
      <c r="B5605" s="249">
        <v>5542</v>
      </c>
      <c r="C5605" s="248">
        <v>132.68524090560837</v>
      </c>
    </row>
    <row r="5606" spans="2:3" x14ac:dyDescent="0.75">
      <c r="B5606" s="249">
        <v>5543</v>
      </c>
      <c r="C5606" s="248">
        <v>118.14736339221658</v>
      </c>
    </row>
    <row r="5607" spans="2:3" x14ac:dyDescent="0.75">
      <c r="B5607" s="249">
        <v>5544</v>
      </c>
      <c r="C5607" s="248">
        <v>160.3882091736042</v>
      </c>
    </row>
    <row r="5608" spans="2:3" x14ac:dyDescent="0.75">
      <c r="B5608" s="249">
        <v>5545</v>
      </c>
      <c r="C5608" s="248">
        <v>135.61321688494951</v>
      </c>
    </row>
    <row r="5609" spans="2:3" x14ac:dyDescent="0.75">
      <c r="B5609" s="249">
        <v>5546</v>
      </c>
      <c r="C5609" s="248">
        <v>145.4921044230216</v>
      </c>
    </row>
    <row r="5610" spans="2:3" x14ac:dyDescent="0.75">
      <c r="B5610" s="249">
        <v>5547</v>
      </c>
      <c r="C5610" s="248">
        <v>125.47047646199712</v>
      </c>
    </row>
    <row r="5611" spans="2:3" x14ac:dyDescent="0.75">
      <c r="B5611" s="249">
        <v>5548</v>
      </c>
      <c r="C5611" s="248">
        <v>129.57080986721803</v>
      </c>
    </row>
    <row r="5612" spans="2:3" x14ac:dyDescent="0.75">
      <c r="B5612" s="249">
        <v>5549</v>
      </c>
      <c r="C5612" s="248">
        <v>112.90132250942423</v>
      </c>
    </row>
    <row r="5613" spans="2:3" x14ac:dyDescent="0.75">
      <c r="B5613" s="249">
        <v>5550</v>
      </c>
      <c r="C5613" s="248">
        <v>119.15771575702858</v>
      </c>
    </row>
    <row r="5614" spans="2:3" x14ac:dyDescent="0.75">
      <c r="B5614" s="249">
        <v>5551</v>
      </c>
      <c r="C5614" s="248">
        <v>133.78557298081864</v>
      </c>
    </row>
    <row r="5615" spans="2:3" x14ac:dyDescent="0.75">
      <c r="B5615" s="249">
        <v>5552</v>
      </c>
      <c r="C5615" s="248">
        <v>126.26604299705106</v>
      </c>
    </row>
    <row r="5616" spans="2:3" x14ac:dyDescent="0.75">
      <c r="B5616" s="249">
        <v>5553</v>
      </c>
      <c r="C5616" s="248">
        <v>132.60803540255318</v>
      </c>
    </row>
    <row r="5617" spans="2:3" x14ac:dyDescent="0.75">
      <c r="B5617" s="249">
        <v>5554</v>
      </c>
      <c r="C5617" s="248">
        <v>154.84600803244876</v>
      </c>
    </row>
    <row r="5618" spans="2:3" x14ac:dyDescent="0.75">
      <c r="B5618" s="249">
        <v>5555</v>
      </c>
      <c r="C5618" s="248">
        <v>103.5642111723344</v>
      </c>
    </row>
    <row r="5619" spans="2:3" x14ac:dyDescent="0.75">
      <c r="B5619" s="249">
        <v>5556</v>
      </c>
      <c r="C5619" s="248">
        <v>102.65774335840061</v>
      </c>
    </row>
    <row r="5620" spans="2:3" x14ac:dyDescent="0.75">
      <c r="B5620" s="249">
        <v>5557</v>
      </c>
      <c r="C5620" s="248">
        <v>55.024556273347628</v>
      </c>
    </row>
    <row r="5621" spans="2:3" x14ac:dyDescent="0.75">
      <c r="B5621" s="249">
        <v>5558</v>
      </c>
      <c r="C5621" s="248">
        <v>94.868265023272528</v>
      </c>
    </row>
    <row r="5622" spans="2:3" x14ac:dyDescent="0.75">
      <c r="B5622" s="249">
        <v>5559</v>
      </c>
      <c r="C5622" s="248">
        <v>184.80748740410797</v>
      </c>
    </row>
    <row r="5623" spans="2:3" x14ac:dyDescent="0.75">
      <c r="B5623" s="249">
        <v>5560</v>
      </c>
      <c r="C5623" s="248">
        <v>132.55212540816535</v>
      </c>
    </row>
    <row r="5624" spans="2:3" x14ac:dyDescent="0.75">
      <c r="B5624" s="249">
        <v>5561</v>
      </c>
      <c r="C5624" s="248">
        <v>78.192354630897071</v>
      </c>
    </row>
    <row r="5625" spans="2:3" x14ac:dyDescent="0.75">
      <c r="B5625" s="249">
        <v>5562</v>
      </c>
      <c r="C5625" s="248">
        <v>158.79582728419447</v>
      </c>
    </row>
    <row r="5626" spans="2:3" x14ac:dyDescent="0.75">
      <c r="B5626" s="249">
        <v>5563</v>
      </c>
      <c r="C5626" s="248">
        <v>112.36762294141749</v>
      </c>
    </row>
    <row r="5627" spans="2:3" x14ac:dyDescent="0.75">
      <c r="B5627" s="249">
        <v>5564</v>
      </c>
      <c r="C5627" s="248">
        <v>70.033621937071615</v>
      </c>
    </row>
    <row r="5628" spans="2:3" x14ac:dyDescent="0.75">
      <c r="B5628" s="249">
        <v>5565</v>
      </c>
      <c r="C5628" s="248">
        <v>129.45715006930953</v>
      </c>
    </row>
    <row r="5629" spans="2:3" x14ac:dyDescent="0.75">
      <c r="B5629" s="249">
        <v>5566</v>
      </c>
      <c r="C5629" s="248">
        <v>176.58086618865946</v>
      </c>
    </row>
    <row r="5630" spans="2:3" x14ac:dyDescent="0.75">
      <c r="B5630" s="249">
        <v>5567</v>
      </c>
      <c r="C5630" s="248">
        <v>111.48558882619486</v>
      </c>
    </row>
    <row r="5631" spans="2:3" x14ac:dyDescent="0.75">
      <c r="B5631" s="249">
        <v>5568</v>
      </c>
      <c r="C5631" s="248">
        <v>118.32768303687095</v>
      </c>
    </row>
    <row r="5632" spans="2:3" x14ac:dyDescent="0.75">
      <c r="B5632" s="249">
        <v>5569</v>
      </c>
      <c r="C5632" s="248">
        <v>132.40375725301925</v>
      </c>
    </row>
    <row r="5633" spans="2:3" x14ac:dyDescent="0.75">
      <c r="B5633" s="249">
        <v>5570</v>
      </c>
      <c r="C5633" s="248">
        <v>151.04133738548171</v>
      </c>
    </row>
    <row r="5634" spans="2:3" x14ac:dyDescent="0.75">
      <c r="B5634" s="249">
        <v>5571</v>
      </c>
      <c r="C5634" s="248">
        <v>109.39500819273688</v>
      </c>
    </row>
    <row r="5635" spans="2:3" x14ac:dyDescent="0.75">
      <c r="B5635" s="249">
        <v>5572</v>
      </c>
      <c r="C5635" s="248">
        <v>120.1810955593302</v>
      </c>
    </row>
    <row r="5636" spans="2:3" x14ac:dyDescent="0.75">
      <c r="B5636" s="249">
        <v>5573</v>
      </c>
      <c r="C5636" s="248">
        <v>159.54656271644484</v>
      </c>
    </row>
    <row r="5637" spans="2:3" x14ac:dyDescent="0.75">
      <c r="B5637" s="249">
        <v>5574</v>
      </c>
      <c r="C5637" s="248">
        <v>106.62595194022666</v>
      </c>
    </row>
    <row r="5638" spans="2:3" x14ac:dyDescent="0.75">
      <c r="B5638" s="249">
        <v>5575</v>
      </c>
      <c r="C5638" s="248">
        <v>116.21086099626586</v>
      </c>
    </row>
    <row r="5639" spans="2:3" x14ac:dyDescent="0.75">
      <c r="B5639" s="249">
        <v>5576</v>
      </c>
      <c r="C5639" s="248">
        <v>168.14411281245771</v>
      </c>
    </row>
    <row r="5640" spans="2:3" x14ac:dyDescent="0.75">
      <c r="B5640" s="249">
        <v>5577</v>
      </c>
      <c r="C5640" s="248">
        <v>133.73296173564719</v>
      </c>
    </row>
    <row r="5641" spans="2:3" x14ac:dyDescent="0.75">
      <c r="B5641" s="249">
        <v>5578</v>
      </c>
      <c r="C5641" s="248">
        <v>136.12188926798834</v>
      </c>
    </row>
    <row r="5642" spans="2:3" x14ac:dyDescent="0.75">
      <c r="B5642" s="249">
        <v>5579</v>
      </c>
      <c r="C5642" s="248">
        <v>104.17849054234429</v>
      </c>
    </row>
    <row r="5643" spans="2:3" x14ac:dyDescent="0.75">
      <c r="B5643" s="249">
        <v>5580</v>
      </c>
      <c r="C5643" s="248">
        <v>115.38762470222875</v>
      </c>
    </row>
    <row r="5644" spans="2:3" x14ac:dyDescent="0.75">
      <c r="B5644" s="249">
        <v>5581</v>
      </c>
      <c r="C5644" s="248">
        <v>167.74947637651184</v>
      </c>
    </row>
    <row r="5645" spans="2:3" x14ac:dyDescent="0.75">
      <c r="B5645" s="249">
        <v>5582</v>
      </c>
      <c r="C5645" s="248">
        <v>106.27887960563821</v>
      </c>
    </row>
    <row r="5646" spans="2:3" x14ac:dyDescent="0.75">
      <c r="B5646" s="249">
        <v>5583</v>
      </c>
      <c r="C5646" s="248">
        <v>110.92278416939307</v>
      </c>
    </row>
    <row r="5647" spans="2:3" x14ac:dyDescent="0.75">
      <c r="B5647" s="249">
        <v>5584</v>
      </c>
      <c r="C5647" s="248">
        <v>123.63085333643214</v>
      </c>
    </row>
    <row r="5648" spans="2:3" x14ac:dyDescent="0.75">
      <c r="B5648" s="249">
        <v>5585</v>
      </c>
      <c r="C5648" s="248">
        <v>90.402552574048741</v>
      </c>
    </row>
    <row r="5649" spans="2:3" x14ac:dyDescent="0.75">
      <c r="B5649" s="249">
        <v>5586</v>
      </c>
      <c r="C5649" s="248">
        <v>118.61820955921536</v>
      </c>
    </row>
    <row r="5650" spans="2:3" x14ac:dyDescent="0.75">
      <c r="B5650" s="249">
        <v>5587</v>
      </c>
      <c r="C5650" s="248">
        <v>159.37663932075372</v>
      </c>
    </row>
    <row r="5651" spans="2:3" x14ac:dyDescent="0.75">
      <c r="B5651" s="249">
        <v>5588</v>
      </c>
      <c r="C5651" s="248">
        <v>111.80157234420199</v>
      </c>
    </row>
    <row r="5652" spans="2:3" x14ac:dyDescent="0.75">
      <c r="B5652" s="249">
        <v>5589</v>
      </c>
      <c r="C5652" s="248">
        <v>146.95308996343516</v>
      </c>
    </row>
    <row r="5653" spans="2:3" x14ac:dyDescent="0.75">
      <c r="B5653" s="249">
        <v>5590</v>
      </c>
      <c r="C5653" s="248">
        <v>106.11501446201989</v>
      </c>
    </row>
    <row r="5654" spans="2:3" x14ac:dyDescent="0.75">
      <c r="B5654" s="249">
        <v>5591</v>
      </c>
      <c r="C5654" s="248">
        <v>161.826813260828</v>
      </c>
    </row>
    <row r="5655" spans="2:3" x14ac:dyDescent="0.75">
      <c r="B5655" s="249">
        <v>5592</v>
      </c>
      <c r="C5655" s="248">
        <v>127.59099267222513</v>
      </c>
    </row>
    <row r="5656" spans="2:3" x14ac:dyDescent="0.75">
      <c r="B5656" s="249">
        <v>5593</v>
      </c>
      <c r="C5656" s="248">
        <v>118.62248276854559</v>
      </c>
    </row>
    <row r="5657" spans="2:3" x14ac:dyDescent="0.75">
      <c r="B5657" s="249">
        <v>5594</v>
      </c>
      <c r="C5657" s="248">
        <v>86.321014033886257</v>
      </c>
    </row>
    <row r="5658" spans="2:3" x14ac:dyDescent="0.75">
      <c r="B5658" s="249">
        <v>5595</v>
      </c>
      <c r="C5658" s="248">
        <v>144.00486997524544</v>
      </c>
    </row>
    <row r="5659" spans="2:3" x14ac:dyDescent="0.75">
      <c r="B5659" s="249">
        <v>5596</v>
      </c>
      <c r="C5659" s="248">
        <v>113.12257209605896</v>
      </c>
    </row>
    <row r="5660" spans="2:3" x14ac:dyDescent="0.75">
      <c r="B5660" s="249">
        <v>5597</v>
      </c>
      <c r="C5660" s="248">
        <v>84.400596530253011</v>
      </c>
    </row>
    <row r="5661" spans="2:3" x14ac:dyDescent="0.75">
      <c r="B5661" s="249">
        <v>5598</v>
      </c>
      <c r="C5661" s="248">
        <v>86.919767161059511</v>
      </c>
    </row>
    <row r="5662" spans="2:3" x14ac:dyDescent="0.75">
      <c r="B5662" s="249">
        <v>5599</v>
      </c>
      <c r="C5662" s="248">
        <v>83.972971037999287</v>
      </c>
    </row>
    <row r="5663" spans="2:3" x14ac:dyDescent="0.75">
      <c r="B5663" s="249">
        <v>5600</v>
      </c>
      <c r="C5663" s="248">
        <v>122.96365581243619</v>
      </c>
    </row>
    <row r="5664" spans="2:3" x14ac:dyDescent="0.75">
      <c r="B5664" s="249">
        <v>5601</v>
      </c>
      <c r="C5664" s="248">
        <v>118.87500497742067</v>
      </c>
    </row>
    <row r="5665" spans="2:3" x14ac:dyDescent="0.75">
      <c r="B5665" s="249">
        <v>5602</v>
      </c>
      <c r="C5665" s="248">
        <v>138.80064294085679</v>
      </c>
    </row>
    <row r="5666" spans="2:3" x14ac:dyDescent="0.75">
      <c r="B5666" s="249">
        <v>5603</v>
      </c>
      <c r="C5666" s="248">
        <v>95.097141815124999</v>
      </c>
    </row>
    <row r="5667" spans="2:3" x14ac:dyDescent="0.75">
      <c r="B5667" s="249">
        <v>5604</v>
      </c>
      <c r="C5667" s="248">
        <v>91.148805289354897</v>
      </c>
    </row>
    <row r="5668" spans="2:3" x14ac:dyDescent="0.75">
      <c r="B5668" s="249">
        <v>5605</v>
      </c>
      <c r="C5668" s="248">
        <v>170.89442373759357</v>
      </c>
    </row>
    <row r="5669" spans="2:3" x14ac:dyDescent="0.75">
      <c r="B5669" s="249">
        <v>5606</v>
      </c>
      <c r="C5669" s="248">
        <v>94.306306078761736</v>
      </c>
    </row>
    <row r="5670" spans="2:3" x14ac:dyDescent="0.75">
      <c r="B5670" s="249">
        <v>5607</v>
      </c>
      <c r="C5670" s="248">
        <v>163.8463189435308</v>
      </c>
    </row>
    <row r="5671" spans="2:3" x14ac:dyDescent="0.75">
      <c r="B5671" s="249">
        <v>5608</v>
      </c>
      <c r="C5671" s="248">
        <v>132.19208944285063</v>
      </c>
    </row>
    <row r="5672" spans="2:3" x14ac:dyDescent="0.75">
      <c r="B5672" s="249">
        <v>5609</v>
      </c>
      <c r="C5672" s="248">
        <v>96.93535725657928</v>
      </c>
    </row>
    <row r="5673" spans="2:3" x14ac:dyDescent="0.75">
      <c r="B5673" s="249">
        <v>5610</v>
      </c>
      <c r="C5673" s="248">
        <v>147.78257574500915</v>
      </c>
    </row>
    <row r="5674" spans="2:3" x14ac:dyDescent="0.75">
      <c r="B5674" s="249">
        <v>5611</v>
      </c>
      <c r="C5674" s="248">
        <v>146.90507279344297</v>
      </c>
    </row>
    <row r="5675" spans="2:3" x14ac:dyDescent="0.75">
      <c r="B5675" s="249">
        <v>5612</v>
      </c>
      <c r="C5675" s="248">
        <v>126.10039025588898</v>
      </c>
    </row>
    <row r="5676" spans="2:3" x14ac:dyDescent="0.75">
      <c r="B5676" s="249">
        <v>5613</v>
      </c>
      <c r="C5676" s="248">
        <v>89.179589634793246</v>
      </c>
    </row>
    <row r="5677" spans="2:3" x14ac:dyDescent="0.75">
      <c r="B5677" s="249">
        <v>5614</v>
      </c>
      <c r="C5677" s="248">
        <v>131.03147219880464</v>
      </c>
    </row>
    <row r="5678" spans="2:3" x14ac:dyDescent="0.75">
      <c r="B5678" s="249">
        <v>5615</v>
      </c>
      <c r="C5678" s="248">
        <v>146.19501140663311</v>
      </c>
    </row>
    <row r="5679" spans="2:3" x14ac:dyDescent="0.75">
      <c r="B5679" s="249">
        <v>5616</v>
      </c>
      <c r="C5679" s="248">
        <v>136.5415920492602</v>
      </c>
    </row>
    <row r="5680" spans="2:3" x14ac:dyDescent="0.75">
      <c r="B5680" s="249">
        <v>5617</v>
      </c>
      <c r="C5680" s="248">
        <v>103.30529718749979</v>
      </c>
    </row>
    <row r="5681" spans="2:3" x14ac:dyDescent="0.75">
      <c r="B5681" s="249">
        <v>5618</v>
      </c>
      <c r="C5681" s="248">
        <v>95.94687343781527</v>
      </c>
    </row>
    <row r="5682" spans="2:3" x14ac:dyDescent="0.75">
      <c r="B5682" s="249">
        <v>5619</v>
      </c>
      <c r="C5682" s="248">
        <v>150.42644589654557</v>
      </c>
    </row>
    <row r="5683" spans="2:3" x14ac:dyDescent="0.75">
      <c r="B5683" s="249">
        <v>5620</v>
      </c>
      <c r="C5683" s="248">
        <v>162.96220806523422</v>
      </c>
    </row>
    <row r="5684" spans="2:3" x14ac:dyDescent="0.75">
      <c r="B5684" s="249">
        <v>5621</v>
      </c>
      <c r="C5684" s="248">
        <v>109.85788162717232</v>
      </c>
    </row>
    <row r="5685" spans="2:3" x14ac:dyDescent="0.75">
      <c r="B5685" s="249">
        <v>5622</v>
      </c>
      <c r="C5685" s="248">
        <v>170.34269026347488</v>
      </c>
    </row>
    <row r="5686" spans="2:3" x14ac:dyDescent="0.75">
      <c r="B5686" s="249">
        <v>5623</v>
      </c>
      <c r="C5686" s="248">
        <v>93.481561422922169</v>
      </c>
    </row>
    <row r="5687" spans="2:3" x14ac:dyDescent="0.75">
      <c r="B5687" s="249">
        <v>5624</v>
      </c>
      <c r="C5687" s="248">
        <v>71.290674519373241</v>
      </c>
    </row>
    <row r="5688" spans="2:3" x14ac:dyDescent="0.75">
      <c r="B5688" s="249">
        <v>5625</v>
      </c>
      <c r="C5688" s="248">
        <v>162.43872772692728</v>
      </c>
    </row>
    <row r="5689" spans="2:3" x14ac:dyDescent="0.75">
      <c r="B5689" s="249">
        <v>5626</v>
      </c>
      <c r="C5689" s="248">
        <v>121.52616142109135</v>
      </c>
    </row>
    <row r="5690" spans="2:3" x14ac:dyDescent="0.75">
      <c r="B5690" s="249">
        <v>5627</v>
      </c>
      <c r="C5690" s="248">
        <v>131.07641560732489</v>
      </c>
    </row>
    <row r="5691" spans="2:3" x14ac:dyDescent="0.75">
      <c r="B5691" s="249">
        <v>5628</v>
      </c>
      <c r="C5691" s="248">
        <v>75.727137655801272</v>
      </c>
    </row>
    <row r="5692" spans="2:3" x14ac:dyDescent="0.75">
      <c r="B5692" s="249">
        <v>5629</v>
      </c>
      <c r="C5692" s="248">
        <v>92.540224208805</v>
      </c>
    </row>
    <row r="5693" spans="2:3" x14ac:dyDescent="0.75">
      <c r="B5693" s="249">
        <v>5630</v>
      </c>
      <c r="C5693" s="248">
        <v>138.08559780419264</v>
      </c>
    </row>
    <row r="5694" spans="2:3" x14ac:dyDescent="0.75">
      <c r="B5694" s="249">
        <v>5631</v>
      </c>
      <c r="C5694" s="248">
        <v>112.89450138697714</v>
      </c>
    </row>
    <row r="5695" spans="2:3" x14ac:dyDescent="0.75">
      <c r="B5695" s="249">
        <v>5632</v>
      </c>
      <c r="C5695" s="248">
        <v>146.52979589494186</v>
      </c>
    </row>
    <row r="5696" spans="2:3" x14ac:dyDescent="0.75">
      <c r="B5696" s="249">
        <v>5633</v>
      </c>
      <c r="C5696" s="248">
        <v>60.968068479034969</v>
      </c>
    </row>
    <row r="5697" spans="2:3" x14ac:dyDescent="0.75">
      <c r="B5697" s="249">
        <v>5634</v>
      </c>
      <c r="C5697" s="248">
        <v>76.662807004097587</v>
      </c>
    </row>
    <row r="5698" spans="2:3" x14ac:dyDescent="0.75">
      <c r="B5698" s="249">
        <v>5635</v>
      </c>
      <c r="C5698" s="248">
        <v>122.89003409410761</v>
      </c>
    </row>
    <row r="5699" spans="2:3" x14ac:dyDescent="0.75">
      <c r="B5699" s="249">
        <v>5636</v>
      </c>
      <c r="C5699" s="248">
        <v>88.345273851299581</v>
      </c>
    </row>
    <row r="5700" spans="2:3" x14ac:dyDescent="0.75">
      <c r="B5700" s="249">
        <v>5637</v>
      </c>
      <c r="C5700" s="248">
        <v>102.737273970619</v>
      </c>
    </row>
    <row r="5701" spans="2:3" x14ac:dyDescent="0.75">
      <c r="B5701" s="249">
        <v>5638</v>
      </c>
      <c r="C5701" s="248">
        <v>78.115972140524448</v>
      </c>
    </row>
    <row r="5702" spans="2:3" x14ac:dyDescent="0.75">
      <c r="B5702" s="249">
        <v>5639</v>
      </c>
      <c r="C5702" s="248">
        <v>170.17864147527396</v>
      </c>
    </row>
    <row r="5703" spans="2:3" x14ac:dyDescent="0.75">
      <c r="B5703" s="249">
        <v>5640</v>
      </c>
      <c r="C5703" s="248">
        <v>118.23815074829076</v>
      </c>
    </row>
    <row r="5704" spans="2:3" x14ac:dyDescent="0.75">
      <c r="B5704" s="249">
        <v>5641</v>
      </c>
      <c r="C5704" s="248">
        <v>80.385745736311179</v>
      </c>
    </row>
    <row r="5705" spans="2:3" x14ac:dyDescent="0.75">
      <c r="B5705" s="249">
        <v>5642</v>
      </c>
      <c r="C5705" s="248">
        <v>132.24254268203234</v>
      </c>
    </row>
    <row r="5706" spans="2:3" x14ac:dyDescent="0.75">
      <c r="B5706" s="249">
        <v>5643</v>
      </c>
      <c r="C5706" s="248">
        <v>113.20171173047487</v>
      </c>
    </row>
    <row r="5707" spans="2:3" x14ac:dyDescent="0.75">
      <c r="B5707" s="249">
        <v>5644</v>
      </c>
      <c r="C5707" s="248">
        <v>129.79697433784432</v>
      </c>
    </row>
    <row r="5708" spans="2:3" x14ac:dyDescent="0.75">
      <c r="B5708" s="249">
        <v>5645</v>
      </c>
      <c r="C5708" s="248">
        <v>146.41230638908439</v>
      </c>
    </row>
    <row r="5709" spans="2:3" x14ac:dyDescent="0.75">
      <c r="B5709" s="249">
        <v>5646</v>
      </c>
      <c r="C5709" s="248">
        <v>141.54444705307577</v>
      </c>
    </row>
    <row r="5710" spans="2:3" x14ac:dyDescent="0.75">
      <c r="B5710" s="249">
        <v>5647</v>
      </c>
      <c r="C5710" s="248">
        <v>160.97523424620354</v>
      </c>
    </row>
    <row r="5711" spans="2:3" x14ac:dyDescent="0.75">
      <c r="B5711" s="249">
        <v>5648</v>
      </c>
      <c r="C5711" s="248">
        <v>77.494698587068811</v>
      </c>
    </row>
    <row r="5712" spans="2:3" x14ac:dyDescent="0.75">
      <c r="B5712" s="249">
        <v>5649</v>
      </c>
      <c r="C5712" s="248">
        <v>75.800812839941898</v>
      </c>
    </row>
    <row r="5713" spans="2:3" x14ac:dyDescent="0.75">
      <c r="B5713" s="249">
        <v>5650</v>
      </c>
      <c r="C5713" s="248">
        <v>123.59936826873397</v>
      </c>
    </row>
    <row r="5714" spans="2:3" x14ac:dyDescent="0.75">
      <c r="B5714" s="249">
        <v>5651</v>
      </c>
      <c r="C5714" s="248">
        <v>91.524496167447367</v>
      </c>
    </row>
    <row r="5715" spans="2:3" x14ac:dyDescent="0.75">
      <c r="B5715" s="249">
        <v>5652</v>
      </c>
      <c r="C5715" s="248">
        <v>93.969176132823321</v>
      </c>
    </row>
    <row r="5716" spans="2:3" x14ac:dyDescent="0.75">
      <c r="B5716" s="249">
        <v>5653</v>
      </c>
      <c r="C5716" s="248">
        <v>108.80478680150077</v>
      </c>
    </row>
    <row r="5717" spans="2:3" x14ac:dyDescent="0.75">
      <c r="B5717" s="249">
        <v>5654</v>
      </c>
      <c r="C5717" s="248">
        <v>90.345772068774707</v>
      </c>
    </row>
    <row r="5718" spans="2:3" x14ac:dyDescent="0.75">
      <c r="B5718" s="249">
        <v>5655</v>
      </c>
      <c r="C5718" s="248">
        <v>145.19917575872961</v>
      </c>
    </row>
    <row r="5719" spans="2:3" x14ac:dyDescent="0.75">
      <c r="B5719" s="249">
        <v>5656</v>
      </c>
      <c r="C5719" s="248">
        <v>92.354002731911663</v>
      </c>
    </row>
    <row r="5720" spans="2:3" x14ac:dyDescent="0.75">
      <c r="B5720" s="249">
        <v>5657</v>
      </c>
      <c r="C5720" s="248">
        <v>131.35024244145677</v>
      </c>
    </row>
    <row r="5721" spans="2:3" x14ac:dyDescent="0.75">
      <c r="B5721" s="249">
        <v>5658</v>
      </c>
      <c r="C5721" s="248">
        <v>146.88565284296288</v>
      </c>
    </row>
    <row r="5722" spans="2:3" x14ac:dyDescent="0.75">
      <c r="B5722" s="249">
        <v>5659</v>
      </c>
      <c r="C5722" s="248">
        <v>98.062569617047984</v>
      </c>
    </row>
    <row r="5723" spans="2:3" x14ac:dyDescent="0.75">
      <c r="B5723" s="249">
        <v>5660</v>
      </c>
      <c r="C5723" s="248">
        <v>120.50486381187459</v>
      </c>
    </row>
    <row r="5724" spans="2:3" x14ac:dyDescent="0.75">
      <c r="B5724" s="249">
        <v>5661</v>
      </c>
      <c r="C5724" s="248">
        <v>140.46074073905456</v>
      </c>
    </row>
    <row r="5725" spans="2:3" x14ac:dyDescent="0.75">
      <c r="B5725" s="249">
        <v>5662</v>
      </c>
      <c r="C5725" s="248">
        <v>139.24146062055942</v>
      </c>
    </row>
    <row r="5726" spans="2:3" x14ac:dyDescent="0.75">
      <c r="B5726" s="249">
        <v>5663</v>
      </c>
      <c r="C5726" s="248">
        <v>108.55660895671635</v>
      </c>
    </row>
    <row r="5727" spans="2:3" x14ac:dyDescent="0.75">
      <c r="B5727" s="249">
        <v>5664</v>
      </c>
      <c r="C5727" s="248">
        <v>129.32088742299089</v>
      </c>
    </row>
    <row r="5728" spans="2:3" x14ac:dyDescent="0.75">
      <c r="B5728" s="249">
        <v>5665</v>
      </c>
      <c r="C5728" s="248">
        <v>155.50191598780697</v>
      </c>
    </row>
    <row r="5729" spans="2:3" x14ac:dyDescent="0.75">
      <c r="B5729" s="249">
        <v>5666</v>
      </c>
      <c r="C5729" s="248">
        <v>136.78015821561388</v>
      </c>
    </row>
    <row r="5730" spans="2:3" x14ac:dyDescent="0.75">
      <c r="B5730" s="249">
        <v>5667</v>
      </c>
      <c r="C5730" s="248">
        <v>60.628611446798658</v>
      </c>
    </row>
    <row r="5731" spans="2:3" x14ac:dyDescent="0.75">
      <c r="B5731" s="249">
        <v>5668</v>
      </c>
      <c r="C5731" s="248">
        <v>153.50966834424719</v>
      </c>
    </row>
    <row r="5732" spans="2:3" x14ac:dyDescent="0.75">
      <c r="B5732" s="249">
        <v>5669</v>
      </c>
      <c r="C5732" s="248">
        <v>78.189782021131663</v>
      </c>
    </row>
    <row r="5733" spans="2:3" x14ac:dyDescent="0.75">
      <c r="B5733" s="249">
        <v>5670</v>
      </c>
      <c r="C5733" s="248">
        <v>111.3827800299667</v>
      </c>
    </row>
    <row r="5734" spans="2:3" x14ac:dyDescent="0.75">
      <c r="B5734" s="249">
        <v>5671</v>
      </c>
      <c r="C5734" s="248">
        <v>113.8691680688991</v>
      </c>
    </row>
    <row r="5735" spans="2:3" x14ac:dyDescent="0.75">
      <c r="B5735" s="249">
        <v>5672</v>
      </c>
      <c r="C5735" s="248">
        <v>123.35444770013771</v>
      </c>
    </row>
    <row r="5736" spans="2:3" x14ac:dyDescent="0.75">
      <c r="B5736" s="249">
        <v>5673</v>
      </c>
      <c r="C5736" s="248">
        <v>136.08700378935862</v>
      </c>
    </row>
    <row r="5737" spans="2:3" x14ac:dyDescent="0.75">
      <c r="B5737" s="249">
        <v>5674</v>
      </c>
      <c r="C5737" s="248">
        <v>117.31415863771991</v>
      </c>
    </row>
    <row r="5738" spans="2:3" x14ac:dyDescent="0.75">
      <c r="B5738" s="249">
        <v>5675</v>
      </c>
      <c r="C5738" s="248">
        <v>116.47276396033952</v>
      </c>
    </row>
    <row r="5739" spans="2:3" x14ac:dyDescent="0.75">
      <c r="B5739" s="249">
        <v>5676</v>
      </c>
      <c r="C5739" s="248">
        <v>132.02654218755828</v>
      </c>
    </row>
    <row r="5740" spans="2:3" x14ac:dyDescent="0.75">
      <c r="B5740" s="249">
        <v>5677</v>
      </c>
      <c r="C5740" s="248">
        <v>127.45897283390326</v>
      </c>
    </row>
    <row r="5741" spans="2:3" x14ac:dyDescent="0.75">
      <c r="B5741" s="249">
        <v>5678</v>
      </c>
      <c r="C5741" s="248">
        <v>123.54941720226209</v>
      </c>
    </row>
    <row r="5742" spans="2:3" x14ac:dyDescent="0.75">
      <c r="B5742" s="249">
        <v>5679</v>
      </c>
      <c r="C5742" s="248">
        <v>85.231005762478986</v>
      </c>
    </row>
    <row r="5743" spans="2:3" x14ac:dyDescent="0.75">
      <c r="B5743" s="249">
        <v>5680</v>
      </c>
      <c r="C5743" s="248">
        <v>139.82949704031745</v>
      </c>
    </row>
    <row r="5744" spans="2:3" x14ac:dyDescent="0.75">
      <c r="B5744" s="249">
        <v>5681</v>
      </c>
      <c r="C5744" s="248">
        <v>68.54792264445112</v>
      </c>
    </row>
    <row r="5745" spans="2:3" x14ac:dyDescent="0.75">
      <c r="B5745" s="249">
        <v>5682</v>
      </c>
      <c r="C5745" s="248">
        <v>120.15697043368286</v>
      </c>
    </row>
    <row r="5746" spans="2:3" x14ac:dyDescent="0.75">
      <c r="B5746" s="249">
        <v>5683</v>
      </c>
      <c r="C5746" s="248">
        <v>131.48959799243408</v>
      </c>
    </row>
    <row r="5747" spans="2:3" x14ac:dyDescent="0.75">
      <c r="B5747" s="249">
        <v>5684</v>
      </c>
      <c r="C5747" s="248">
        <v>134.66275618577365</v>
      </c>
    </row>
    <row r="5748" spans="2:3" x14ac:dyDescent="0.75">
      <c r="B5748" s="249">
        <v>5685</v>
      </c>
      <c r="C5748" s="248">
        <v>98.868231880296335</v>
      </c>
    </row>
    <row r="5749" spans="2:3" x14ac:dyDescent="0.75">
      <c r="B5749" s="249">
        <v>5686</v>
      </c>
      <c r="C5749" s="248">
        <v>115.24535974342923</v>
      </c>
    </row>
    <row r="5750" spans="2:3" x14ac:dyDescent="0.75">
      <c r="B5750" s="249">
        <v>5687</v>
      </c>
      <c r="C5750" s="248">
        <v>107.3547567959336</v>
      </c>
    </row>
    <row r="5751" spans="2:3" x14ac:dyDescent="0.75">
      <c r="B5751" s="249">
        <v>5688</v>
      </c>
      <c r="C5751" s="248">
        <v>130.58854506567837</v>
      </c>
    </row>
    <row r="5752" spans="2:3" x14ac:dyDescent="0.75">
      <c r="B5752" s="249">
        <v>5689</v>
      </c>
      <c r="C5752" s="248">
        <v>135.39899487672878</v>
      </c>
    </row>
    <row r="5753" spans="2:3" x14ac:dyDescent="0.75">
      <c r="B5753" s="249">
        <v>5690</v>
      </c>
      <c r="C5753" s="248">
        <v>82.206310575718859</v>
      </c>
    </row>
    <row r="5754" spans="2:3" x14ac:dyDescent="0.75">
      <c r="B5754" s="249">
        <v>5691</v>
      </c>
      <c r="C5754" s="248">
        <v>136.3745207175277</v>
      </c>
    </row>
    <row r="5755" spans="2:3" x14ac:dyDescent="0.75">
      <c r="B5755" s="249">
        <v>5692</v>
      </c>
      <c r="C5755" s="248">
        <v>110.82256276673179</v>
      </c>
    </row>
    <row r="5756" spans="2:3" x14ac:dyDescent="0.75">
      <c r="B5756" s="249">
        <v>5693</v>
      </c>
      <c r="C5756" s="248">
        <v>142.09552530111597</v>
      </c>
    </row>
    <row r="5757" spans="2:3" x14ac:dyDescent="0.75">
      <c r="B5757" s="249">
        <v>5694</v>
      </c>
      <c r="C5757" s="248">
        <v>120.86671618681378</v>
      </c>
    </row>
    <row r="5758" spans="2:3" x14ac:dyDescent="0.75">
      <c r="B5758" s="249">
        <v>5695</v>
      </c>
      <c r="C5758" s="248">
        <v>105.16280546352283</v>
      </c>
    </row>
    <row r="5759" spans="2:3" x14ac:dyDescent="0.75">
      <c r="B5759" s="249">
        <v>5696</v>
      </c>
      <c r="C5759" s="248">
        <v>121.73142995809447</v>
      </c>
    </row>
    <row r="5760" spans="2:3" x14ac:dyDescent="0.75">
      <c r="B5760" s="249">
        <v>5697</v>
      </c>
      <c r="C5760" s="248">
        <v>122.16537105047624</v>
      </c>
    </row>
    <row r="5761" spans="2:3" x14ac:dyDescent="0.75">
      <c r="B5761" s="249">
        <v>5698</v>
      </c>
      <c r="C5761" s="248">
        <v>151.19105781955062</v>
      </c>
    </row>
    <row r="5762" spans="2:3" x14ac:dyDescent="0.75">
      <c r="B5762" s="249">
        <v>5699</v>
      </c>
      <c r="C5762" s="248">
        <v>150.71140552566919</v>
      </c>
    </row>
    <row r="5763" spans="2:3" x14ac:dyDescent="0.75">
      <c r="B5763" s="249">
        <v>5700</v>
      </c>
      <c r="C5763" s="248">
        <v>140.0931985432415</v>
      </c>
    </row>
    <row r="5764" spans="2:3" x14ac:dyDescent="0.75">
      <c r="B5764" s="249">
        <v>5701</v>
      </c>
      <c r="C5764" s="248">
        <v>77.249073762257979</v>
      </c>
    </row>
    <row r="5765" spans="2:3" x14ac:dyDescent="0.75">
      <c r="B5765" s="249">
        <v>5702</v>
      </c>
      <c r="C5765" s="248">
        <v>134.70883019920873</v>
      </c>
    </row>
    <row r="5766" spans="2:3" x14ac:dyDescent="0.75">
      <c r="B5766" s="249">
        <v>5703</v>
      </c>
      <c r="C5766" s="248">
        <v>130.21624434021521</v>
      </c>
    </row>
    <row r="5767" spans="2:3" x14ac:dyDescent="0.75">
      <c r="B5767" s="249">
        <v>5704</v>
      </c>
      <c r="C5767" s="248">
        <v>130.58993117544048</v>
      </c>
    </row>
    <row r="5768" spans="2:3" x14ac:dyDescent="0.75">
      <c r="B5768" s="249">
        <v>5705</v>
      </c>
      <c r="C5768" s="248">
        <v>160.39198420809561</v>
      </c>
    </row>
    <row r="5769" spans="2:3" x14ac:dyDescent="0.75">
      <c r="B5769" s="249">
        <v>5706</v>
      </c>
      <c r="C5769" s="248">
        <v>128.28715655308952</v>
      </c>
    </row>
    <row r="5770" spans="2:3" x14ac:dyDescent="0.75">
      <c r="B5770" s="249">
        <v>5707</v>
      </c>
      <c r="C5770" s="248">
        <v>136.24345660712879</v>
      </c>
    </row>
    <row r="5771" spans="2:3" x14ac:dyDescent="0.75">
      <c r="B5771" s="249">
        <v>5708</v>
      </c>
      <c r="C5771" s="248">
        <v>94.015976917789402</v>
      </c>
    </row>
    <row r="5772" spans="2:3" x14ac:dyDescent="0.75">
      <c r="B5772" s="249">
        <v>5709</v>
      </c>
      <c r="C5772" s="248">
        <v>93.525742124266273</v>
      </c>
    </row>
    <row r="5773" spans="2:3" x14ac:dyDescent="0.75">
      <c r="B5773" s="249">
        <v>5710</v>
      </c>
      <c r="C5773" s="248">
        <v>74.786090651370358</v>
      </c>
    </row>
    <row r="5774" spans="2:3" x14ac:dyDescent="0.75">
      <c r="B5774" s="249">
        <v>5711</v>
      </c>
      <c r="C5774" s="248">
        <v>127.99119142981797</v>
      </c>
    </row>
    <row r="5775" spans="2:3" x14ac:dyDescent="0.75">
      <c r="B5775" s="249">
        <v>5712</v>
      </c>
      <c r="C5775" s="248">
        <v>125.29794807709835</v>
      </c>
    </row>
    <row r="5776" spans="2:3" x14ac:dyDescent="0.75">
      <c r="B5776" s="249">
        <v>5713</v>
      </c>
      <c r="C5776" s="248">
        <v>97.132225447807926</v>
      </c>
    </row>
    <row r="5777" spans="2:3" x14ac:dyDescent="0.75">
      <c r="B5777" s="249">
        <v>5714</v>
      </c>
      <c r="C5777" s="248">
        <v>94.055804469863901</v>
      </c>
    </row>
    <row r="5778" spans="2:3" x14ac:dyDescent="0.75">
      <c r="B5778" s="249">
        <v>5715</v>
      </c>
      <c r="C5778" s="248">
        <v>130.13751907762295</v>
      </c>
    </row>
    <row r="5779" spans="2:3" x14ac:dyDescent="0.75">
      <c r="B5779" s="249">
        <v>5716</v>
      </c>
      <c r="C5779" s="248">
        <v>114.81767698513468</v>
      </c>
    </row>
    <row r="5780" spans="2:3" x14ac:dyDescent="0.75">
      <c r="B5780" s="249">
        <v>5717</v>
      </c>
      <c r="C5780" s="248">
        <v>91.919619549443865</v>
      </c>
    </row>
    <row r="5781" spans="2:3" x14ac:dyDescent="0.75">
      <c r="B5781" s="249">
        <v>5718</v>
      </c>
      <c r="C5781" s="248">
        <v>121.44629167114604</v>
      </c>
    </row>
    <row r="5782" spans="2:3" x14ac:dyDescent="0.75">
      <c r="B5782" s="249">
        <v>5719</v>
      </c>
      <c r="C5782" s="248">
        <v>121.70775837740385</v>
      </c>
    </row>
    <row r="5783" spans="2:3" x14ac:dyDescent="0.75">
      <c r="B5783" s="249">
        <v>5720</v>
      </c>
      <c r="C5783" s="248">
        <v>126.83029283073773</v>
      </c>
    </row>
    <row r="5784" spans="2:3" x14ac:dyDescent="0.75">
      <c r="B5784" s="249">
        <v>5721</v>
      </c>
      <c r="C5784" s="248">
        <v>135.53366385848105</v>
      </c>
    </row>
    <row r="5785" spans="2:3" x14ac:dyDescent="0.75">
      <c r="B5785" s="249">
        <v>5722</v>
      </c>
      <c r="C5785" s="248">
        <v>140.10513974107127</v>
      </c>
    </row>
    <row r="5786" spans="2:3" x14ac:dyDescent="0.75">
      <c r="B5786" s="249">
        <v>5723</v>
      </c>
      <c r="C5786" s="248">
        <v>151.65211860683365</v>
      </c>
    </row>
    <row r="5787" spans="2:3" x14ac:dyDescent="0.75">
      <c r="B5787" s="249">
        <v>5724</v>
      </c>
      <c r="C5787" s="248">
        <v>151.28038631630284</v>
      </c>
    </row>
    <row r="5788" spans="2:3" x14ac:dyDescent="0.75">
      <c r="B5788" s="249">
        <v>5725</v>
      </c>
      <c r="C5788" s="248">
        <v>133.60343428378582</v>
      </c>
    </row>
    <row r="5789" spans="2:3" x14ac:dyDescent="0.75">
      <c r="B5789" s="249">
        <v>5726</v>
      </c>
      <c r="C5789" s="248">
        <v>167.01080882323831</v>
      </c>
    </row>
    <row r="5790" spans="2:3" x14ac:dyDescent="0.75">
      <c r="B5790" s="249">
        <v>5727</v>
      </c>
      <c r="C5790" s="248">
        <v>123.56973888324555</v>
      </c>
    </row>
    <row r="5791" spans="2:3" x14ac:dyDescent="0.75">
      <c r="B5791" s="249">
        <v>5728</v>
      </c>
      <c r="C5791" s="248">
        <v>103.34834104906382</v>
      </c>
    </row>
    <row r="5792" spans="2:3" x14ac:dyDescent="0.75">
      <c r="B5792" s="249">
        <v>5729</v>
      </c>
      <c r="C5792" s="248">
        <v>105.20522669119629</v>
      </c>
    </row>
    <row r="5793" spans="2:3" x14ac:dyDescent="0.75">
      <c r="B5793" s="249">
        <v>5730</v>
      </c>
      <c r="C5793" s="248">
        <v>117.31737853341659</v>
      </c>
    </row>
    <row r="5794" spans="2:3" x14ac:dyDescent="0.75">
      <c r="B5794" s="249">
        <v>5731</v>
      </c>
      <c r="C5794" s="248">
        <v>117.62600057029296</v>
      </c>
    </row>
    <row r="5795" spans="2:3" x14ac:dyDescent="0.75">
      <c r="B5795" s="249">
        <v>5732</v>
      </c>
      <c r="C5795" s="248">
        <v>107.46372418630426</v>
      </c>
    </row>
    <row r="5796" spans="2:3" x14ac:dyDescent="0.75">
      <c r="B5796" s="249">
        <v>5733</v>
      </c>
      <c r="C5796" s="248">
        <v>153.32137133572596</v>
      </c>
    </row>
    <row r="5797" spans="2:3" x14ac:dyDescent="0.75">
      <c r="B5797" s="249">
        <v>5734</v>
      </c>
      <c r="C5797" s="248">
        <v>108.82912277776572</v>
      </c>
    </row>
    <row r="5798" spans="2:3" x14ac:dyDescent="0.75">
      <c r="B5798" s="249">
        <v>5735</v>
      </c>
      <c r="C5798" s="248">
        <v>106.19216341274793</v>
      </c>
    </row>
    <row r="5799" spans="2:3" x14ac:dyDescent="0.75">
      <c r="B5799" s="249">
        <v>5736</v>
      </c>
      <c r="C5799" s="248">
        <v>133.55304375047811</v>
      </c>
    </row>
    <row r="5800" spans="2:3" x14ac:dyDescent="0.75">
      <c r="B5800" s="249">
        <v>5737</v>
      </c>
      <c r="C5800" s="248">
        <v>128.00487795256169</v>
      </c>
    </row>
    <row r="5801" spans="2:3" x14ac:dyDescent="0.75">
      <c r="B5801" s="249">
        <v>5738</v>
      </c>
      <c r="C5801" s="248">
        <v>112.88313298694092</v>
      </c>
    </row>
    <row r="5802" spans="2:3" x14ac:dyDescent="0.75">
      <c r="B5802" s="249">
        <v>5739</v>
      </c>
      <c r="C5802" s="248">
        <v>134.79158545836671</v>
      </c>
    </row>
    <row r="5803" spans="2:3" x14ac:dyDescent="0.75">
      <c r="B5803" s="249">
        <v>5740</v>
      </c>
      <c r="C5803" s="248">
        <v>116.06172687202817</v>
      </c>
    </row>
    <row r="5804" spans="2:3" x14ac:dyDescent="0.75">
      <c r="B5804" s="249">
        <v>5741</v>
      </c>
      <c r="C5804" s="248">
        <v>124.30251325963489</v>
      </c>
    </row>
    <row r="5805" spans="2:3" x14ac:dyDescent="0.75">
      <c r="B5805" s="249">
        <v>5742</v>
      </c>
      <c r="C5805" s="248">
        <v>139.93815235433388</v>
      </c>
    </row>
    <row r="5806" spans="2:3" x14ac:dyDescent="0.75">
      <c r="B5806" s="249">
        <v>5743</v>
      </c>
      <c r="C5806" s="248">
        <v>120.65636319604516</v>
      </c>
    </row>
    <row r="5807" spans="2:3" x14ac:dyDescent="0.75">
      <c r="B5807" s="249">
        <v>5744</v>
      </c>
      <c r="C5807" s="248">
        <v>104.16252906742989</v>
      </c>
    </row>
    <row r="5808" spans="2:3" x14ac:dyDescent="0.75">
      <c r="B5808" s="249">
        <v>5745</v>
      </c>
      <c r="C5808" s="248">
        <v>99.760145735241338</v>
      </c>
    </row>
    <row r="5809" spans="2:3" x14ac:dyDescent="0.75">
      <c r="B5809" s="249">
        <v>5746</v>
      </c>
      <c r="C5809" s="248">
        <v>136.91733394692122</v>
      </c>
    </row>
    <row r="5810" spans="2:3" x14ac:dyDescent="0.75">
      <c r="B5810" s="249">
        <v>5747</v>
      </c>
      <c r="C5810" s="248">
        <v>119.26718890208549</v>
      </c>
    </row>
    <row r="5811" spans="2:3" x14ac:dyDescent="0.75">
      <c r="B5811" s="249">
        <v>5748</v>
      </c>
      <c r="C5811" s="248">
        <v>160.60014839218798</v>
      </c>
    </row>
    <row r="5812" spans="2:3" x14ac:dyDescent="0.75">
      <c r="B5812" s="249">
        <v>5749</v>
      </c>
      <c r="C5812" s="248">
        <v>133.32107622493075</v>
      </c>
    </row>
    <row r="5813" spans="2:3" x14ac:dyDescent="0.75">
      <c r="B5813" s="249">
        <v>5750</v>
      </c>
      <c r="C5813" s="248">
        <v>120.75795310147576</v>
      </c>
    </row>
    <row r="5814" spans="2:3" x14ac:dyDescent="0.75">
      <c r="B5814" s="249">
        <v>5751</v>
      </c>
      <c r="C5814" s="248">
        <v>113.09335532070534</v>
      </c>
    </row>
    <row r="5815" spans="2:3" x14ac:dyDescent="0.75">
      <c r="B5815" s="249">
        <v>5752</v>
      </c>
      <c r="C5815" s="248">
        <v>123.0544730591542</v>
      </c>
    </row>
    <row r="5816" spans="2:3" x14ac:dyDescent="0.75">
      <c r="B5816" s="249">
        <v>5753</v>
      </c>
      <c r="C5816" s="248">
        <v>99.110578892583277</v>
      </c>
    </row>
    <row r="5817" spans="2:3" x14ac:dyDescent="0.75">
      <c r="B5817" s="249">
        <v>5754</v>
      </c>
      <c r="C5817" s="248">
        <v>112.33706524160358</v>
      </c>
    </row>
    <row r="5818" spans="2:3" x14ac:dyDescent="0.75">
      <c r="B5818" s="249">
        <v>5755</v>
      </c>
      <c r="C5818" s="248">
        <v>149.1568054775899</v>
      </c>
    </row>
    <row r="5819" spans="2:3" x14ac:dyDescent="0.75">
      <c r="B5819" s="249">
        <v>5756</v>
      </c>
      <c r="C5819" s="248">
        <v>108.02648746184937</v>
      </c>
    </row>
    <row r="5820" spans="2:3" x14ac:dyDescent="0.75">
      <c r="B5820" s="249">
        <v>5757</v>
      </c>
      <c r="C5820" s="248">
        <v>110.04639248548786</v>
      </c>
    </row>
    <row r="5821" spans="2:3" x14ac:dyDescent="0.75">
      <c r="B5821" s="249">
        <v>5758</v>
      </c>
      <c r="C5821" s="248">
        <v>93.943544386183021</v>
      </c>
    </row>
    <row r="5822" spans="2:3" x14ac:dyDescent="0.75">
      <c r="B5822" s="249">
        <v>5759</v>
      </c>
      <c r="C5822" s="248">
        <v>111.47446010209163</v>
      </c>
    </row>
    <row r="5823" spans="2:3" x14ac:dyDescent="0.75">
      <c r="B5823" s="249">
        <v>5760</v>
      </c>
      <c r="C5823" s="248">
        <v>142.64417882285989</v>
      </c>
    </row>
    <row r="5824" spans="2:3" x14ac:dyDescent="0.75">
      <c r="B5824" s="249">
        <v>5761</v>
      </c>
      <c r="C5824" s="248">
        <v>159.43953483784196</v>
      </c>
    </row>
    <row r="5825" spans="2:3" x14ac:dyDescent="0.75">
      <c r="B5825" s="249">
        <v>5762</v>
      </c>
      <c r="C5825" s="248">
        <v>113.66760824480048</v>
      </c>
    </row>
    <row r="5826" spans="2:3" x14ac:dyDescent="0.75">
      <c r="B5826" s="249">
        <v>5763</v>
      </c>
      <c r="C5826" s="248">
        <v>127.57597754702478</v>
      </c>
    </row>
    <row r="5827" spans="2:3" x14ac:dyDescent="0.75">
      <c r="B5827" s="249">
        <v>5764</v>
      </c>
      <c r="C5827" s="248">
        <v>125.11045707786491</v>
      </c>
    </row>
    <row r="5828" spans="2:3" x14ac:dyDescent="0.75">
      <c r="B5828" s="249">
        <v>5765</v>
      </c>
      <c r="C5828" s="248">
        <v>122.59165491182812</v>
      </c>
    </row>
    <row r="5829" spans="2:3" x14ac:dyDescent="0.75">
      <c r="B5829" s="249">
        <v>5766</v>
      </c>
      <c r="C5829" s="248">
        <v>118.41581931369997</v>
      </c>
    </row>
    <row r="5830" spans="2:3" x14ac:dyDescent="0.75">
      <c r="B5830" s="249">
        <v>5767</v>
      </c>
      <c r="C5830" s="248">
        <v>146.34407617803561</v>
      </c>
    </row>
    <row r="5831" spans="2:3" x14ac:dyDescent="0.75">
      <c r="B5831" s="249">
        <v>5768</v>
      </c>
      <c r="C5831" s="248">
        <v>142.30205857525758</v>
      </c>
    </row>
    <row r="5832" spans="2:3" x14ac:dyDescent="0.75">
      <c r="B5832" s="249">
        <v>5769</v>
      </c>
      <c r="C5832" s="248">
        <v>142.74421479484988</v>
      </c>
    </row>
    <row r="5833" spans="2:3" x14ac:dyDescent="0.75">
      <c r="B5833" s="249">
        <v>5770</v>
      </c>
      <c r="C5833" s="248">
        <v>133.16155521520179</v>
      </c>
    </row>
    <row r="5834" spans="2:3" x14ac:dyDescent="0.75">
      <c r="B5834" s="249">
        <v>5771</v>
      </c>
      <c r="C5834" s="248">
        <v>108.94686385401559</v>
      </c>
    </row>
    <row r="5835" spans="2:3" x14ac:dyDescent="0.75">
      <c r="B5835" s="249">
        <v>5772</v>
      </c>
      <c r="C5835" s="248">
        <v>177.78490015369476</v>
      </c>
    </row>
    <row r="5836" spans="2:3" x14ac:dyDescent="0.75">
      <c r="B5836" s="249">
        <v>5773</v>
      </c>
      <c r="C5836" s="248">
        <v>101.26610226206262</v>
      </c>
    </row>
    <row r="5837" spans="2:3" x14ac:dyDescent="0.75">
      <c r="B5837" s="249">
        <v>5774</v>
      </c>
      <c r="C5837" s="248">
        <v>115.21824572821802</v>
      </c>
    </row>
    <row r="5838" spans="2:3" x14ac:dyDescent="0.75">
      <c r="B5838" s="249">
        <v>5775</v>
      </c>
      <c r="C5838" s="248">
        <v>123.68713301571277</v>
      </c>
    </row>
    <row r="5839" spans="2:3" x14ac:dyDescent="0.75">
      <c r="B5839" s="249">
        <v>5776</v>
      </c>
      <c r="C5839" s="248">
        <v>129.60243900633</v>
      </c>
    </row>
    <row r="5840" spans="2:3" x14ac:dyDescent="0.75">
      <c r="B5840" s="249">
        <v>5777</v>
      </c>
      <c r="C5840" s="248">
        <v>144.91032585940857</v>
      </c>
    </row>
    <row r="5841" spans="2:3" x14ac:dyDescent="0.75">
      <c r="B5841" s="249">
        <v>5778</v>
      </c>
      <c r="C5841" s="248">
        <v>138.25974731952272</v>
      </c>
    </row>
    <row r="5842" spans="2:3" x14ac:dyDescent="0.75">
      <c r="B5842" s="249">
        <v>5779</v>
      </c>
      <c r="C5842" s="248">
        <v>146.34701862419431</v>
      </c>
    </row>
    <row r="5843" spans="2:3" x14ac:dyDescent="0.75">
      <c r="B5843" s="249">
        <v>5780</v>
      </c>
      <c r="C5843" s="248">
        <v>104.44370318683008</v>
      </c>
    </row>
    <row r="5844" spans="2:3" x14ac:dyDescent="0.75">
      <c r="B5844" s="249">
        <v>5781</v>
      </c>
      <c r="C5844" s="248">
        <v>118.58901795932478</v>
      </c>
    </row>
    <row r="5845" spans="2:3" x14ac:dyDescent="0.75">
      <c r="B5845" s="249">
        <v>5782</v>
      </c>
      <c r="C5845" s="248">
        <v>104.14402913408006</v>
      </c>
    </row>
    <row r="5846" spans="2:3" x14ac:dyDescent="0.75">
      <c r="B5846" s="249">
        <v>5783</v>
      </c>
      <c r="C5846" s="248">
        <v>162.0336408179337</v>
      </c>
    </row>
    <row r="5847" spans="2:3" x14ac:dyDescent="0.75">
      <c r="B5847" s="249">
        <v>5784</v>
      </c>
      <c r="C5847" s="248">
        <v>159.64836388088435</v>
      </c>
    </row>
    <row r="5848" spans="2:3" x14ac:dyDescent="0.75">
      <c r="B5848" s="249">
        <v>5785</v>
      </c>
      <c r="C5848" s="248">
        <v>121.08313592873549</v>
      </c>
    </row>
    <row r="5849" spans="2:3" x14ac:dyDescent="0.75">
      <c r="B5849" s="249">
        <v>5786</v>
      </c>
      <c r="C5849" s="248">
        <v>98.977940533330468</v>
      </c>
    </row>
    <row r="5850" spans="2:3" x14ac:dyDescent="0.75">
      <c r="B5850" s="249">
        <v>5787</v>
      </c>
      <c r="C5850" s="248">
        <v>111.1811113920709</v>
      </c>
    </row>
    <row r="5851" spans="2:3" x14ac:dyDescent="0.75">
      <c r="B5851" s="249">
        <v>5788</v>
      </c>
      <c r="C5851" s="248">
        <v>92.713220593890014</v>
      </c>
    </row>
    <row r="5852" spans="2:3" x14ac:dyDescent="0.75">
      <c r="B5852" s="249">
        <v>5789</v>
      </c>
      <c r="C5852" s="248">
        <v>123.72668622228927</v>
      </c>
    </row>
    <row r="5853" spans="2:3" x14ac:dyDescent="0.75">
      <c r="B5853" s="249">
        <v>5790</v>
      </c>
      <c r="C5853" s="248">
        <v>93.310951649896452</v>
      </c>
    </row>
    <row r="5854" spans="2:3" x14ac:dyDescent="0.75">
      <c r="B5854" s="249">
        <v>5791</v>
      </c>
      <c r="C5854" s="248">
        <v>142.93411147959878</v>
      </c>
    </row>
    <row r="5855" spans="2:3" x14ac:dyDescent="0.75">
      <c r="B5855" s="249">
        <v>5792</v>
      </c>
      <c r="C5855" s="248">
        <v>128.58815360698006</v>
      </c>
    </row>
    <row r="5856" spans="2:3" x14ac:dyDescent="0.75">
      <c r="B5856" s="249">
        <v>5793</v>
      </c>
      <c r="C5856" s="248">
        <v>112.30645051284387</v>
      </c>
    </row>
    <row r="5857" spans="2:3" x14ac:dyDescent="0.75">
      <c r="B5857" s="249">
        <v>5794</v>
      </c>
      <c r="C5857" s="248">
        <v>113.29079133334116</v>
      </c>
    </row>
    <row r="5858" spans="2:3" x14ac:dyDescent="0.75">
      <c r="B5858" s="249">
        <v>5795</v>
      </c>
      <c r="C5858" s="248">
        <v>135.19552273343481</v>
      </c>
    </row>
    <row r="5859" spans="2:3" x14ac:dyDescent="0.75">
      <c r="B5859" s="249">
        <v>5796</v>
      </c>
      <c r="C5859" s="248">
        <v>145.10884632819966</v>
      </c>
    </row>
    <row r="5860" spans="2:3" x14ac:dyDescent="0.75">
      <c r="B5860" s="249">
        <v>5797</v>
      </c>
      <c r="C5860" s="248">
        <v>130.65888192079532</v>
      </c>
    </row>
    <row r="5861" spans="2:3" x14ac:dyDescent="0.75">
      <c r="B5861" s="249">
        <v>5798</v>
      </c>
      <c r="C5861" s="248">
        <v>109.60670533577031</v>
      </c>
    </row>
    <row r="5862" spans="2:3" x14ac:dyDescent="0.75">
      <c r="B5862" s="249">
        <v>5799</v>
      </c>
      <c r="C5862" s="248">
        <v>85.506900434114328</v>
      </c>
    </row>
    <row r="5863" spans="2:3" x14ac:dyDescent="0.75">
      <c r="B5863" s="249">
        <v>5800</v>
      </c>
      <c r="C5863" s="248">
        <v>120.21790923454854</v>
      </c>
    </row>
    <row r="5864" spans="2:3" x14ac:dyDescent="0.75">
      <c r="B5864" s="249">
        <v>5801</v>
      </c>
      <c r="C5864" s="248">
        <v>129.07157354469231</v>
      </c>
    </row>
    <row r="5865" spans="2:3" x14ac:dyDescent="0.75">
      <c r="B5865" s="249">
        <v>5802</v>
      </c>
      <c r="C5865" s="248">
        <v>86.67768496323859</v>
      </c>
    </row>
    <row r="5866" spans="2:3" x14ac:dyDescent="0.75">
      <c r="B5866" s="249">
        <v>5803</v>
      </c>
      <c r="C5866" s="248">
        <v>96.974259085761034</v>
      </c>
    </row>
    <row r="5867" spans="2:3" x14ac:dyDescent="0.75">
      <c r="B5867" s="249">
        <v>5804</v>
      </c>
      <c r="C5867" s="248">
        <v>104.86065343060532</v>
      </c>
    </row>
    <row r="5868" spans="2:3" x14ac:dyDescent="0.75">
      <c r="B5868" s="249">
        <v>5805</v>
      </c>
      <c r="C5868" s="248">
        <v>101.83215930234597</v>
      </c>
    </row>
    <row r="5869" spans="2:3" x14ac:dyDescent="0.75">
      <c r="B5869" s="249">
        <v>5806</v>
      </c>
      <c r="C5869" s="248">
        <v>83.561547755977571</v>
      </c>
    </row>
    <row r="5870" spans="2:3" x14ac:dyDescent="0.75">
      <c r="B5870" s="249">
        <v>5807</v>
      </c>
      <c r="C5870" s="248">
        <v>152.59157138995914</v>
      </c>
    </row>
    <row r="5871" spans="2:3" x14ac:dyDescent="0.75">
      <c r="B5871" s="249">
        <v>5808</v>
      </c>
      <c r="C5871" s="248">
        <v>75.03879126099892</v>
      </c>
    </row>
    <row r="5872" spans="2:3" x14ac:dyDescent="0.75">
      <c r="B5872" s="249">
        <v>5809</v>
      </c>
      <c r="C5872" s="248">
        <v>121.8093808860831</v>
      </c>
    </row>
    <row r="5873" spans="2:3" x14ac:dyDescent="0.75">
      <c r="B5873" s="249">
        <v>5810</v>
      </c>
      <c r="C5873" s="248">
        <v>145.13328270810956</v>
      </c>
    </row>
    <row r="5874" spans="2:3" x14ac:dyDescent="0.75">
      <c r="B5874" s="249">
        <v>5811</v>
      </c>
      <c r="C5874" s="248">
        <v>106.61919512501224</v>
      </c>
    </row>
    <row r="5875" spans="2:3" x14ac:dyDescent="0.75">
      <c r="B5875" s="249">
        <v>5812</v>
      </c>
      <c r="C5875" s="248">
        <v>89.053884438489092</v>
      </c>
    </row>
    <row r="5876" spans="2:3" x14ac:dyDescent="0.75">
      <c r="B5876" s="249">
        <v>5813</v>
      </c>
      <c r="C5876" s="248">
        <v>128.61430248772137</v>
      </c>
    </row>
    <row r="5877" spans="2:3" x14ac:dyDescent="0.75">
      <c r="B5877" s="249">
        <v>5814</v>
      </c>
      <c r="C5877" s="248">
        <v>114.48432924197441</v>
      </c>
    </row>
    <row r="5878" spans="2:3" x14ac:dyDescent="0.75">
      <c r="B5878" s="249">
        <v>5815</v>
      </c>
      <c r="C5878" s="248">
        <v>128.22029190016767</v>
      </c>
    </row>
    <row r="5879" spans="2:3" x14ac:dyDescent="0.75">
      <c r="B5879" s="249">
        <v>5816</v>
      </c>
      <c r="C5879" s="248">
        <v>96.650248408882604</v>
      </c>
    </row>
    <row r="5880" spans="2:3" x14ac:dyDescent="0.75">
      <c r="B5880" s="249">
        <v>5817</v>
      </c>
      <c r="C5880" s="248">
        <v>157.43772096108171</v>
      </c>
    </row>
    <row r="5881" spans="2:3" x14ac:dyDescent="0.75">
      <c r="B5881" s="249">
        <v>5818</v>
      </c>
      <c r="C5881" s="248">
        <v>107.94836238412414</v>
      </c>
    </row>
    <row r="5882" spans="2:3" x14ac:dyDescent="0.75">
      <c r="B5882" s="249">
        <v>5819</v>
      </c>
      <c r="C5882" s="248">
        <v>140.99268069179448</v>
      </c>
    </row>
    <row r="5883" spans="2:3" x14ac:dyDescent="0.75">
      <c r="B5883" s="249">
        <v>5820</v>
      </c>
      <c r="C5883" s="248">
        <v>153.5397175666894</v>
      </c>
    </row>
    <row r="5884" spans="2:3" x14ac:dyDescent="0.75">
      <c r="B5884" s="249">
        <v>5821</v>
      </c>
      <c r="C5884" s="248">
        <v>143.35562636821328</v>
      </c>
    </row>
    <row r="5885" spans="2:3" x14ac:dyDescent="0.75">
      <c r="B5885" s="249">
        <v>5822</v>
      </c>
      <c r="C5885" s="248">
        <v>121.99851633929724</v>
      </c>
    </row>
    <row r="5886" spans="2:3" x14ac:dyDescent="0.75">
      <c r="B5886" s="249">
        <v>5823</v>
      </c>
      <c r="C5886" s="248">
        <v>100.07724722888851</v>
      </c>
    </row>
    <row r="5887" spans="2:3" x14ac:dyDescent="0.75">
      <c r="B5887" s="249">
        <v>5824</v>
      </c>
      <c r="C5887" s="248">
        <v>93.674827696980032</v>
      </c>
    </row>
    <row r="5888" spans="2:3" x14ac:dyDescent="0.75">
      <c r="B5888" s="249">
        <v>5825</v>
      </c>
      <c r="C5888" s="248">
        <v>150.31658946951285</v>
      </c>
    </row>
    <row r="5889" spans="2:3" x14ac:dyDescent="0.75">
      <c r="B5889" s="249">
        <v>5826</v>
      </c>
      <c r="C5889" s="248">
        <v>63.417381364746106</v>
      </c>
    </row>
    <row r="5890" spans="2:3" x14ac:dyDescent="0.75">
      <c r="B5890" s="249">
        <v>5827</v>
      </c>
      <c r="C5890" s="248">
        <v>99.74598686234016</v>
      </c>
    </row>
    <row r="5891" spans="2:3" x14ac:dyDescent="0.75">
      <c r="B5891" s="249">
        <v>5828</v>
      </c>
      <c r="C5891" s="248">
        <v>121.48209113608102</v>
      </c>
    </row>
    <row r="5892" spans="2:3" x14ac:dyDescent="0.75">
      <c r="B5892" s="249">
        <v>5829</v>
      </c>
      <c r="C5892" s="248">
        <v>130.45728467492941</v>
      </c>
    </row>
    <row r="5893" spans="2:3" x14ac:dyDescent="0.75">
      <c r="B5893" s="249">
        <v>5830</v>
      </c>
      <c r="C5893" s="248">
        <v>129.57264283515883</v>
      </c>
    </row>
    <row r="5894" spans="2:3" x14ac:dyDescent="0.75">
      <c r="B5894" s="249">
        <v>5831</v>
      </c>
      <c r="C5894" s="248">
        <v>111.02613367076773</v>
      </c>
    </row>
    <row r="5895" spans="2:3" x14ac:dyDescent="0.75">
      <c r="B5895" s="249">
        <v>5832</v>
      </c>
      <c r="C5895" s="248">
        <v>121.52945757857744</v>
      </c>
    </row>
    <row r="5896" spans="2:3" x14ac:dyDescent="0.75">
      <c r="B5896" s="249">
        <v>5833</v>
      </c>
      <c r="C5896" s="248">
        <v>79.601266785609681</v>
      </c>
    </row>
    <row r="5897" spans="2:3" x14ac:dyDescent="0.75">
      <c r="B5897" s="249">
        <v>5834</v>
      </c>
      <c r="C5897" s="248">
        <v>90.748442200926291</v>
      </c>
    </row>
    <row r="5898" spans="2:3" x14ac:dyDescent="0.75">
      <c r="B5898" s="249">
        <v>5835</v>
      </c>
      <c r="C5898" s="248">
        <v>109.66367577252659</v>
      </c>
    </row>
    <row r="5899" spans="2:3" x14ac:dyDescent="0.75">
      <c r="B5899" s="249">
        <v>5836</v>
      </c>
      <c r="C5899" s="248">
        <v>81.986522610260607</v>
      </c>
    </row>
    <row r="5900" spans="2:3" x14ac:dyDescent="0.75">
      <c r="B5900" s="249">
        <v>5837</v>
      </c>
      <c r="C5900" s="248">
        <v>112.6022878329033</v>
      </c>
    </row>
    <row r="5901" spans="2:3" x14ac:dyDescent="0.75">
      <c r="B5901" s="249">
        <v>5838</v>
      </c>
      <c r="C5901" s="248">
        <v>123.71754591541969</v>
      </c>
    </row>
    <row r="5902" spans="2:3" x14ac:dyDescent="0.75">
      <c r="B5902" s="249">
        <v>5839</v>
      </c>
      <c r="C5902" s="248">
        <v>146.00790806101045</v>
      </c>
    </row>
    <row r="5903" spans="2:3" x14ac:dyDescent="0.75">
      <c r="B5903" s="249">
        <v>5840</v>
      </c>
      <c r="C5903" s="248">
        <v>151.81307790733226</v>
      </c>
    </row>
    <row r="5904" spans="2:3" x14ac:dyDescent="0.75">
      <c r="B5904" s="249">
        <v>5841</v>
      </c>
      <c r="C5904" s="248">
        <v>116.94404066618849</v>
      </c>
    </row>
    <row r="5905" spans="2:3" x14ac:dyDescent="0.75">
      <c r="B5905" s="249">
        <v>5842</v>
      </c>
      <c r="C5905" s="248">
        <v>122.6862618622758</v>
      </c>
    </row>
    <row r="5906" spans="2:3" x14ac:dyDescent="0.75">
      <c r="B5906" s="249">
        <v>5843</v>
      </c>
      <c r="C5906" s="248">
        <v>88.877030225075089</v>
      </c>
    </row>
    <row r="5907" spans="2:3" x14ac:dyDescent="0.75">
      <c r="B5907" s="249">
        <v>5844</v>
      </c>
      <c r="C5907" s="248">
        <v>98.176094997533596</v>
      </c>
    </row>
    <row r="5908" spans="2:3" x14ac:dyDescent="0.75">
      <c r="B5908" s="249">
        <v>5845</v>
      </c>
      <c r="C5908" s="248">
        <v>107.1111305785974</v>
      </c>
    </row>
    <row r="5909" spans="2:3" x14ac:dyDescent="0.75">
      <c r="B5909" s="249">
        <v>5846</v>
      </c>
      <c r="C5909" s="248">
        <v>119.77318420228931</v>
      </c>
    </row>
    <row r="5910" spans="2:3" x14ac:dyDescent="0.75">
      <c r="B5910" s="249">
        <v>5847</v>
      </c>
      <c r="C5910" s="248">
        <v>112.96008104129429</v>
      </c>
    </row>
    <row r="5911" spans="2:3" x14ac:dyDescent="0.75">
      <c r="B5911" s="249">
        <v>5848</v>
      </c>
      <c r="C5911" s="248">
        <v>109.17756925503338</v>
      </c>
    </row>
    <row r="5912" spans="2:3" x14ac:dyDescent="0.75">
      <c r="B5912" s="249">
        <v>5849</v>
      </c>
      <c r="C5912" s="248">
        <v>142.63646637078423</v>
      </c>
    </row>
    <row r="5913" spans="2:3" x14ac:dyDescent="0.75">
      <c r="B5913" s="249">
        <v>5850</v>
      </c>
      <c r="C5913" s="248">
        <v>144.31609661228168</v>
      </c>
    </row>
    <row r="5914" spans="2:3" x14ac:dyDescent="0.75">
      <c r="B5914" s="249">
        <v>5851</v>
      </c>
      <c r="C5914" s="248">
        <v>130.06936840629001</v>
      </c>
    </row>
    <row r="5915" spans="2:3" x14ac:dyDescent="0.75">
      <c r="B5915" s="249">
        <v>5852</v>
      </c>
      <c r="C5915" s="248">
        <v>114.13869137329652</v>
      </c>
    </row>
    <row r="5916" spans="2:3" x14ac:dyDescent="0.75">
      <c r="B5916" s="249">
        <v>5853</v>
      </c>
      <c r="C5916" s="248">
        <v>76.231900031625941</v>
      </c>
    </row>
    <row r="5917" spans="2:3" x14ac:dyDescent="0.75">
      <c r="B5917" s="249">
        <v>5854</v>
      </c>
      <c r="C5917" s="248">
        <v>132.16272926447618</v>
      </c>
    </row>
    <row r="5918" spans="2:3" x14ac:dyDescent="0.75">
      <c r="B5918" s="249">
        <v>5855</v>
      </c>
      <c r="C5918" s="248">
        <v>118.55505759770539</v>
      </c>
    </row>
    <row r="5919" spans="2:3" x14ac:dyDescent="0.75">
      <c r="B5919" s="249">
        <v>5856</v>
      </c>
      <c r="C5919" s="248">
        <v>126.55140886406093</v>
      </c>
    </row>
    <row r="5920" spans="2:3" x14ac:dyDescent="0.75">
      <c r="B5920" s="249">
        <v>5857</v>
      </c>
      <c r="C5920" s="248">
        <v>142.88866369679579</v>
      </c>
    </row>
    <row r="5921" spans="2:3" x14ac:dyDescent="0.75">
      <c r="B5921" s="249">
        <v>5858</v>
      </c>
      <c r="C5921" s="248">
        <v>113.15745163304274</v>
      </c>
    </row>
    <row r="5922" spans="2:3" x14ac:dyDescent="0.75">
      <c r="B5922" s="249">
        <v>5859</v>
      </c>
      <c r="C5922" s="248">
        <v>130.07367497822028</v>
      </c>
    </row>
    <row r="5923" spans="2:3" x14ac:dyDescent="0.75">
      <c r="B5923" s="249">
        <v>5860</v>
      </c>
      <c r="C5923" s="248">
        <v>102.2388120567549</v>
      </c>
    </row>
    <row r="5924" spans="2:3" x14ac:dyDescent="0.75">
      <c r="B5924" s="249">
        <v>5861</v>
      </c>
      <c r="C5924" s="248">
        <v>137.75420469162287</v>
      </c>
    </row>
    <row r="5925" spans="2:3" x14ac:dyDescent="0.75">
      <c r="B5925" s="249">
        <v>5862</v>
      </c>
      <c r="C5925" s="248">
        <v>99.032296849515745</v>
      </c>
    </row>
    <row r="5926" spans="2:3" x14ac:dyDescent="0.75">
      <c r="B5926" s="249">
        <v>5863</v>
      </c>
      <c r="C5926" s="248">
        <v>106.24774943300369</v>
      </c>
    </row>
    <row r="5927" spans="2:3" x14ac:dyDescent="0.75">
      <c r="B5927" s="249">
        <v>5864</v>
      </c>
      <c r="C5927" s="248">
        <v>111.98889954597114</v>
      </c>
    </row>
    <row r="5928" spans="2:3" x14ac:dyDescent="0.75">
      <c r="B5928" s="249">
        <v>5865</v>
      </c>
      <c r="C5928" s="248">
        <v>168.37374141510742</v>
      </c>
    </row>
    <row r="5929" spans="2:3" x14ac:dyDescent="0.75">
      <c r="B5929" s="249">
        <v>5866</v>
      </c>
      <c r="C5929" s="248">
        <v>92.197535372600925</v>
      </c>
    </row>
    <row r="5930" spans="2:3" x14ac:dyDescent="0.75">
      <c r="B5930" s="249">
        <v>5867</v>
      </c>
      <c r="C5930" s="248">
        <v>146.6407618962279</v>
      </c>
    </row>
    <row r="5931" spans="2:3" x14ac:dyDescent="0.75">
      <c r="B5931" s="249">
        <v>5868</v>
      </c>
      <c r="C5931" s="248">
        <v>128.3955134723702</v>
      </c>
    </row>
    <row r="5932" spans="2:3" x14ac:dyDescent="0.75">
      <c r="B5932" s="249">
        <v>5869</v>
      </c>
      <c r="C5932" s="248">
        <v>139.95960146271986</v>
      </c>
    </row>
    <row r="5933" spans="2:3" x14ac:dyDescent="0.75">
      <c r="B5933" s="249">
        <v>5870</v>
      </c>
      <c r="C5933" s="248">
        <v>123.06442104382648</v>
      </c>
    </row>
    <row r="5934" spans="2:3" x14ac:dyDescent="0.75">
      <c r="B5934" s="249">
        <v>5871</v>
      </c>
      <c r="C5934" s="248">
        <v>128.51077238987054</v>
      </c>
    </row>
    <row r="5935" spans="2:3" x14ac:dyDescent="0.75">
      <c r="B5935" s="249">
        <v>5872</v>
      </c>
      <c r="C5935" s="248">
        <v>151.08064794351193</v>
      </c>
    </row>
    <row r="5936" spans="2:3" x14ac:dyDescent="0.75">
      <c r="B5936" s="249">
        <v>5873</v>
      </c>
      <c r="C5936" s="248">
        <v>111.87507160298296</v>
      </c>
    </row>
    <row r="5937" spans="2:3" x14ac:dyDescent="0.75">
      <c r="B5937" s="249">
        <v>5874</v>
      </c>
      <c r="C5937" s="248">
        <v>141.72400644845112</v>
      </c>
    </row>
    <row r="5938" spans="2:3" x14ac:dyDescent="0.75">
      <c r="B5938" s="249">
        <v>5875</v>
      </c>
      <c r="C5938" s="248">
        <v>127.64965200320776</v>
      </c>
    </row>
    <row r="5939" spans="2:3" x14ac:dyDescent="0.75">
      <c r="B5939" s="249">
        <v>5876</v>
      </c>
      <c r="C5939" s="248">
        <v>112.43442816501437</v>
      </c>
    </row>
    <row r="5940" spans="2:3" x14ac:dyDescent="0.75">
      <c r="B5940" s="249">
        <v>5877</v>
      </c>
      <c r="C5940" s="248">
        <v>82.191407654354094</v>
      </c>
    </row>
    <row r="5941" spans="2:3" x14ac:dyDescent="0.75">
      <c r="B5941" s="249">
        <v>5878</v>
      </c>
      <c r="C5941" s="248">
        <v>178.31472105372055</v>
      </c>
    </row>
    <row r="5942" spans="2:3" x14ac:dyDescent="0.75">
      <c r="B5942" s="249">
        <v>5879</v>
      </c>
      <c r="C5942" s="248">
        <v>139.37846538331175</v>
      </c>
    </row>
    <row r="5943" spans="2:3" x14ac:dyDescent="0.75">
      <c r="B5943" s="249">
        <v>5880</v>
      </c>
      <c r="C5943" s="248">
        <v>108.90047228445019</v>
      </c>
    </row>
    <row r="5944" spans="2:3" x14ac:dyDescent="0.75">
      <c r="B5944" s="249">
        <v>5881</v>
      </c>
      <c r="C5944" s="248">
        <v>149.27727875145337</v>
      </c>
    </row>
    <row r="5945" spans="2:3" x14ac:dyDescent="0.75">
      <c r="B5945" s="249">
        <v>5882</v>
      </c>
      <c r="C5945" s="248">
        <v>79.6026951205681</v>
      </c>
    </row>
    <row r="5946" spans="2:3" x14ac:dyDescent="0.75">
      <c r="B5946" s="249">
        <v>5883</v>
      </c>
      <c r="C5946" s="248">
        <v>133.79638443268365</v>
      </c>
    </row>
    <row r="5947" spans="2:3" x14ac:dyDescent="0.75">
      <c r="B5947" s="249">
        <v>5884</v>
      </c>
      <c r="C5947" s="248">
        <v>135.56595135586804</v>
      </c>
    </row>
    <row r="5948" spans="2:3" x14ac:dyDescent="0.75">
      <c r="B5948" s="249">
        <v>5885</v>
      </c>
      <c r="C5948" s="248">
        <v>100.13524502877964</v>
      </c>
    </row>
    <row r="5949" spans="2:3" x14ac:dyDescent="0.75">
      <c r="B5949" s="249">
        <v>5886</v>
      </c>
      <c r="C5949" s="248">
        <v>123.34436735831922</v>
      </c>
    </row>
    <row r="5950" spans="2:3" x14ac:dyDescent="0.75">
      <c r="B5950" s="249">
        <v>5887</v>
      </c>
      <c r="C5950" s="248">
        <v>128.43170940071064</v>
      </c>
    </row>
    <row r="5951" spans="2:3" x14ac:dyDescent="0.75">
      <c r="B5951" s="249">
        <v>5888</v>
      </c>
      <c r="C5951" s="248">
        <v>136.61649936934793</v>
      </c>
    </row>
    <row r="5952" spans="2:3" x14ac:dyDescent="0.75">
      <c r="B5952" s="249">
        <v>5889</v>
      </c>
      <c r="C5952" s="248">
        <v>150.46890231006736</v>
      </c>
    </row>
    <row r="5953" spans="2:3" x14ac:dyDescent="0.75">
      <c r="B5953" s="249">
        <v>5890</v>
      </c>
      <c r="C5953" s="248">
        <v>89.12776277666589</v>
      </c>
    </row>
    <row r="5954" spans="2:3" x14ac:dyDescent="0.75">
      <c r="B5954" s="249">
        <v>5891</v>
      </c>
      <c r="C5954" s="248">
        <v>133.45684534012889</v>
      </c>
    </row>
    <row r="5955" spans="2:3" x14ac:dyDescent="0.75">
      <c r="B5955" s="249">
        <v>5892</v>
      </c>
      <c r="C5955" s="248">
        <v>109.57404277221582</v>
      </c>
    </row>
    <row r="5956" spans="2:3" x14ac:dyDescent="0.75">
      <c r="B5956" s="249">
        <v>5893</v>
      </c>
      <c r="C5956" s="248">
        <v>125.49876545343317</v>
      </c>
    </row>
    <row r="5957" spans="2:3" x14ac:dyDescent="0.75">
      <c r="B5957" s="249">
        <v>5894</v>
      </c>
      <c r="C5957" s="248">
        <v>115.28935034905267</v>
      </c>
    </row>
    <row r="5958" spans="2:3" x14ac:dyDescent="0.75">
      <c r="B5958" s="249">
        <v>5895</v>
      </c>
      <c r="C5958" s="248">
        <v>141.38470577251294</v>
      </c>
    </row>
    <row r="5959" spans="2:3" x14ac:dyDescent="0.75">
      <c r="B5959" s="249">
        <v>5896</v>
      </c>
      <c r="C5959" s="248">
        <v>141.6047235945544</v>
      </c>
    </row>
    <row r="5960" spans="2:3" x14ac:dyDescent="0.75">
      <c r="B5960" s="249">
        <v>5897</v>
      </c>
      <c r="C5960" s="248">
        <v>92.465133869499056</v>
      </c>
    </row>
    <row r="5961" spans="2:3" x14ac:dyDescent="0.75">
      <c r="B5961" s="249">
        <v>5898</v>
      </c>
      <c r="C5961" s="248">
        <v>164.50424749522497</v>
      </c>
    </row>
    <row r="5962" spans="2:3" x14ac:dyDescent="0.75">
      <c r="B5962" s="249">
        <v>5899</v>
      </c>
      <c r="C5962" s="248">
        <v>120.54600998503204</v>
      </c>
    </row>
    <row r="5963" spans="2:3" x14ac:dyDescent="0.75">
      <c r="B5963" s="249">
        <v>5900</v>
      </c>
      <c r="C5963" s="248">
        <v>112.23498257774469</v>
      </c>
    </row>
    <row r="5964" spans="2:3" x14ac:dyDescent="0.75">
      <c r="B5964" s="249">
        <v>5901</v>
      </c>
      <c r="C5964" s="248">
        <v>91.536417118640713</v>
      </c>
    </row>
    <row r="5965" spans="2:3" x14ac:dyDescent="0.75">
      <c r="B5965" s="249">
        <v>5902</v>
      </c>
      <c r="C5965" s="248">
        <v>94.834978182050889</v>
      </c>
    </row>
    <row r="5966" spans="2:3" x14ac:dyDescent="0.75">
      <c r="B5966" s="249">
        <v>5903</v>
      </c>
      <c r="C5966" s="248">
        <v>160.8914203833825</v>
      </c>
    </row>
    <row r="5967" spans="2:3" x14ac:dyDescent="0.75">
      <c r="B5967" s="249">
        <v>5904</v>
      </c>
      <c r="C5967" s="248">
        <v>123.26154361566479</v>
      </c>
    </row>
    <row r="5968" spans="2:3" x14ac:dyDescent="0.75">
      <c r="B5968" s="249">
        <v>5905</v>
      </c>
      <c r="C5968" s="248">
        <v>130.8276279614019</v>
      </c>
    </row>
    <row r="5969" spans="2:3" x14ac:dyDescent="0.75">
      <c r="B5969" s="249">
        <v>5906</v>
      </c>
      <c r="C5969" s="248">
        <v>86.278382479703041</v>
      </c>
    </row>
    <row r="5970" spans="2:3" x14ac:dyDescent="0.75">
      <c r="B5970" s="249">
        <v>5907</v>
      </c>
      <c r="C5970" s="248">
        <v>128.01403228469331</v>
      </c>
    </row>
    <row r="5971" spans="2:3" x14ac:dyDescent="0.75">
      <c r="B5971" s="249">
        <v>5908</v>
      </c>
      <c r="C5971" s="248">
        <v>110.51128410129529</v>
      </c>
    </row>
    <row r="5972" spans="2:3" x14ac:dyDescent="0.75">
      <c r="B5972" s="249">
        <v>5909</v>
      </c>
      <c r="C5972" s="248">
        <v>107.99955380025742</v>
      </c>
    </row>
    <row r="5973" spans="2:3" x14ac:dyDescent="0.75">
      <c r="B5973" s="249">
        <v>5910</v>
      </c>
      <c r="C5973" s="248">
        <v>128.02463684901326</v>
      </c>
    </row>
    <row r="5974" spans="2:3" x14ac:dyDescent="0.75">
      <c r="B5974" s="249">
        <v>5911</v>
      </c>
      <c r="C5974" s="248">
        <v>136.75506473677811</v>
      </c>
    </row>
    <row r="5975" spans="2:3" x14ac:dyDescent="0.75">
      <c r="B5975" s="249">
        <v>5912</v>
      </c>
      <c r="C5975" s="248">
        <v>129.74931023553876</v>
      </c>
    </row>
    <row r="5976" spans="2:3" x14ac:dyDescent="0.75">
      <c r="B5976" s="249">
        <v>5913</v>
      </c>
      <c r="C5976" s="248">
        <v>109.81912591179412</v>
      </c>
    </row>
    <row r="5977" spans="2:3" x14ac:dyDescent="0.75">
      <c r="B5977" s="249">
        <v>5914</v>
      </c>
      <c r="C5977" s="248">
        <v>140.51356594414284</v>
      </c>
    </row>
    <row r="5978" spans="2:3" x14ac:dyDescent="0.75">
      <c r="B5978" s="249">
        <v>5915</v>
      </c>
      <c r="C5978" s="248">
        <v>115.11238810041989</v>
      </c>
    </row>
    <row r="5979" spans="2:3" x14ac:dyDescent="0.75">
      <c r="B5979" s="249">
        <v>5916</v>
      </c>
      <c r="C5979" s="248">
        <v>112.43806442452467</v>
      </c>
    </row>
    <row r="5980" spans="2:3" x14ac:dyDescent="0.75">
      <c r="B5980" s="249">
        <v>5917</v>
      </c>
      <c r="C5980" s="248">
        <v>87.642166981299084</v>
      </c>
    </row>
    <row r="5981" spans="2:3" x14ac:dyDescent="0.75">
      <c r="B5981" s="249">
        <v>5918</v>
      </c>
      <c r="C5981" s="248">
        <v>114.74847843260495</v>
      </c>
    </row>
    <row r="5982" spans="2:3" x14ac:dyDescent="0.75">
      <c r="B5982" s="249">
        <v>5919</v>
      </c>
      <c r="C5982" s="248">
        <v>159.87917195688561</v>
      </c>
    </row>
    <row r="5983" spans="2:3" x14ac:dyDescent="0.75">
      <c r="B5983" s="249">
        <v>5920</v>
      </c>
      <c r="C5983" s="248">
        <v>109.52926871810752</v>
      </c>
    </row>
    <row r="5984" spans="2:3" x14ac:dyDescent="0.75">
      <c r="B5984" s="249">
        <v>5921</v>
      </c>
      <c r="C5984" s="248">
        <v>90.941236047607376</v>
      </c>
    </row>
    <row r="5985" spans="2:3" x14ac:dyDescent="0.75">
      <c r="B5985" s="249">
        <v>5922</v>
      </c>
      <c r="C5985" s="248">
        <v>104.09376176844144</v>
      </c>
    </row>
    <row r="5986" spans="2:3" x14ac:dyDescent="0.75">
      <c r="B5986" s="249">
        <v>5923</v>
      </c>
      <c r="C5986" s="248">
        <v>91.716812779497843</v>
      </c>
    </row>
    <row r="5987" spans="2:3" x14ac:dyDescent="0.75">
      <c r="B5987" s="249">
        <v>5924</v>
      </c>
      <c r="C5987" s="248">
        <v>98.585371744229562</v>
      </c>
    </row>
    <row r="5988" spans="2:3" x14ac:dyDescent="0.75">
      <c r="B5988" s="249">
        <v>5925</v>
      </c>
      <c r="C5988" s="248">
        <v>125.87965614254301</v>
      </c>
    </row>
    <row r="5989" spans="2:3" x14ac:dyDescent="0.75">
      <c r="B5989" s="249">
        <v>5926</v>
      </c>
      <c r="C5989" s="248">
        <v>137.88343033708537</v>
      </c>
    </row>
    <row r="5990" spans="2:3" x14ac:dyDescent="0.75">
      <c r="B5990" s="249">
        <v>5927</v>
      </c>
      <c r="C5990" s="248">
        <v>105.99359837268612</v>
      </c>
    </row>
    <row r="5991" spans="2:3" x14ac:dyDescent="0.75">
      <c r="B5991" s="249">
        <v>5928</v>
      </c>
      <c r="C5991" s="248">
        <v>99.28792700423304</v>
      </c>
    </row>
    <row r="5992" spans="2:3" x14ac:dyDescent="0.75">
      <c r="B5992" s="249">
        <v>5929</v>
      </c>
      <c r="C5992" s="248">
        <v>129.44794712686374</v>
      </c>
    </row>
    <row r="5993" spans="2:3" x14ac:dyDescent="0.75">
      <c r="B5993" s="249">
        <v>5930</v>
      </c>
      <c r="C5993" s="248">
        <v>108.87321060217492</v>
      </c>
    </row>
    <row r="5994" spans="2:3" x14ac:dyDescent="0.75">
      <c r="B5994" s="249">
        <v>5931</v>
      </c>
      <c r="C5994" s="248">
        <v>97.978310078695642</v>
      </c>
    </row>
    <row r="5995" spans="2:3" x14ac:dyDescent="0.75">
      <c r="B5995" s="249">
        <v>5932</v>
      </c>
      <c r="C5995" s="248">
        <v>111.99627649326132</v>
      </c>
    </row>
    <row r="5996" spans="2:3" x14ac:dyDescent="0.75">
      <c r="B5996" s="249">
        <v>5933</v>
      </c>
      <c r="C5996" s="248">
        <v>125.24717401536766</v>
      </c>
    </row>
    <row r="5997" spans="2:3" x14ac:dyDescent="0.75">
      <c r="B5997" s="249">
        <v>5934</v>
      </c>
      <c r="C5997" s="248">
        <v>134.87576206192688</v>
      </c>
    </row>
    <row r="5998" spans="2:3" x14ac:dyDescent="0.75">
      <c r="B5998" s="249">
        <v>5935</v>
      </c>
      <c r="C5998" s="248">
        <v>138.7466448835072</v>
      </c>
    </row>
    <row r="5999" spans="2:3" x14ac:dyDescent="0.75">
      <c r="B5999" s="249">
        <v>5936</v>
      </c>
      <c r="C5999" s="248">
        <v>137.07687806380807</v>
      </c>
    </row>
    <row r="6000" spans="2:3" x14ac:dyDescent="0.75">
      <c r="B6000" s="249">
        <v>5937</v>
      </c>
      <c r="C6000" s="248">
        <v>122.46029006438627</v>
      </c>
    </row>
    <row r="6001" spans="2:3" x14ac:dyDescent="0.75">
      <c r="B6001" s="249">
        <v>5938</v>
      </c>
      <c r="C6001" s="248">
        <v>96.637863070665816</v>
      </c>
    </row>
    <row r="6002" spans="2:3" x14ac:dyDescent="0.75">
      <c r="B6002" s="249">
        <v>5939</v>
      </c>
      <c r="C6002" s="248">
        <v>91.948181031354991</v>
      </c>
    </row>
    <row r="6003" spans="2:3" x14ac:dyDescent="0.75">
      <c r="B6003" s="249">
        <v>5940</v>
      </c>
      <c r="C6003" s="248">
        <v>117.01401993804726</v>
      </c>
    </row>
    <row r="6004" spans="2:3" x14ac:dyDescent="0.75">
      <c r="B6004" s="249">
        <v>5941</v>
      </c>
      <c r="C6004" s="248">
        <v>158.22595588265915</v>
      </c>
    </row>
    <row r="6005" spans="2:3" x14ac:dyDescent="0.75">
      <c r="B6005" s="249">
        <v>5942</v>
      </c>
      <c r="C6005" s="248">
        <v>159.27949953256766</v>
      </c>
    </row>
    <row r="6006" spans="2:3" x14ac:dyDescent="0.75">
      <c r="B6006" s="249">
        <v>5943</v>
      </c>
      <c r="C6006" s="248">
        <v>94.461543275185733</v>
      </c>
    </row>
    <row r="6007" spans="2:3" x14ac:dyDescent="0.75">
      <c r="B6007" s="249">
        <v>5944</v>
      </c>
      <c r="C6007" s="248">
        <v>114.90456154247505</v>
      </c>
    </row>
    <row r="6008" spans="2:3" x14ac:dyDescent="0.75">
      <c r="B6008" s="249">
        <v>5945</v>
      </c>
      <c r="C6008" s="248">
        <v>140.21998635851398</v>
      </c>
    </row>
    <row r="6009" spans="2:3" x14ac:dyDescent="0.75">
      <c r="B6009" s="249">
        <v>5946</v>
      </c>
      <c r="C6009" s="248">
        <v>118.09619775115706</v>
      </c>
    </row>
    <row r="6010" spans="2:3" x14ac:dyDescent="0.75">
      <c r="B6010" s="249">
        <v>5947</v>
      </c>
      <c r="C6010" s="248">
        <v>138.02947825015087</v>
      </c>
    </row>
    <row r="6011" spans="2:3" x14ac:dyDescent="0.75">
      <c r="B6011" s="249">
        <v>5948</v>
      </c>
      <c r="C6011" s="248">
        <v>120.41145207308514</v>
      </c>
    </row>
    <row r="6012" spans="2:3" x14ac:dyDescent="0.75">
      <c r="B6012" s="249">
        <v>5949</v>
      </c>
      <c r="C6012" s="248">
        <v>115.02819090880158</v>
      </c>
    </row>
    <row r="6013" spans="2:3" x14ac:dyDescent="0.75">
      <c r="B6013" s="249">
        <v>5950</v>
      </c>
      <c r="C6013" s="248">
        <v>141.67167478774724</v>
      </c>
    </row>
    <row r="6014" spans="2:3" x14ac:dyDescent="0.75">
      <c r="B6014" s="249">
        <v>5951</v>
      </c>
      <c r="C6014" s="248">
        <v>109.84394456605099</v>
      </c>
    </row>
    <row r="6015" spans="2:3" x14ac:dyDescent="0.75">
      <c r="B6015" s="249">
        <v>5952</v>
      </c>
      <c r="C6015" s="248">
        <v>141.57397948583963</v>
      </c>
    </row>
    <row r="6016" spans="2:3" x14ac:dyDescent="0.75">
      <c r="B6016" s="249">
        <v>5953</v>
      </c>
      <c r="C6016" s="248">
        <v>110.28430458135244</v>
      </c>
    </row>
    <row r="6017" spans="2:3" x14ac:dyDescent="0.75">
      <c r="B6017" s="249">
        <v>5954</v>
      </c>
      <c r="C6017" s="248">
        <v>141.08483356109497</v>
      </c>
    </row>
    <row r="6018" spans="2:3" x14ac:dyDescent="0.75">
      <c r="B6018" s="249">
        <v>5955</v>
      </c>
      <c r="C6018" s="248">
        <v>111.32971858865989</v>
      </c>
    </row>
    <row r="6019" spans="2:3" x14ac:dyDescent="0.75">
      <c r="B6019" s="249">
        <v>5956</v>
      </c>
      <c r="C6019" s="248">
        <v>106.00669244027445</v>
      </c>
    </row>
    <row r="6020" spans="2:3" x14ac:dyDescent="0.75">
      <c r="B6020" s="249">
        <v>5957</v>
      </c>
      <c r="C6020" s="248">
        <v>106.42389944033707</v>
      </c>
    </row>
    <row r="6021" spans="2:3" x14ac:dyDescent="0.75">
      <c r="B6021" s="249">
        <v>5958</v>
      </c>
      <c r="C6021" s="248">
        <v>156.09241665687728</v>
      </c>
    </row>
    <row r="6022" spans="2:3" x14ac:dyDescent="0.75">
      <c r="B6022" s="249">
        <v>5959</v>
      </c>
      <c r="C6022" s="248">
        <v>120.5183541809066</v>
      </c>
    </row>
    <row r="6023" spans="2:3" x14ac:dyDescent="0.75">
      <c r="B6023" s="249">
        <v>5960</v>
      </c>
      <c r="C6023" s="248">
        <v>125.78260286909401</v>
      </c>
    </row>
    <row r="6024" spans="2:3" x14ac:dyDescent="0.75">
      <c r="B6024" s="249">
        <v>5961</v>
      </c>
      <c r="C6024" s="248">
        <v>124.29967051327183</v>
      </c>
    </row>
    <row r="6025" spans="2:3" x14ac:dyDescent="0.75">
      <c r="B6025" s="249">
        <v>5962</v>
      </c>
      <c r="C6025" s="248">
        <v>138.61138295669127</v>
      </c>
    </row>
    <row r="6026" spans="2:3" x14ac:dyDescent="0.75">
      <c r="B6026" s="249">
        <v>5963</v>
      </c>
      <c r="C6026" s="248">
        <v>106.97316154411646</v>
      </c>
    </row>
    <row r="6027" spans="2:3" x14ac:dyDescent="0.75">
      <c r="B6027" s="249">
        <v>5964</v>
      </c>
      <c r="C6027" s="248">
        <v>105.29282062945863</v>
      </c>
    </row>
    <row r="6028" spans="2:3" x14ac:dyDescent="0.75">
      <c r="B6028" s="249">
        <v>5965</v>
      </c>
      <c r="C6028" s="248">
        <v>143.80380281122621</v>
      </c>
    </row>
    <row r="6029" spans="2:3" x14ac:dyDescent="0.75">
      <c r="B6029" s="249">
        <v>5966</v>
      </c>
      <c r="C6029" s="248">
        <v>72.883436253279427</v>
      </c>
    </row>
    <row r="6030" spans="2:3" x14ac:dyDescent="0.75">
      <c r="B6030" s="249">
        <v>5967</v>
      </c>
      <c r="C6030" s="248">
        <v>68.603467393151305</v>
      </c>
    </row>
    <row r="6031" spans="2:3" x14ac:dyDescent="0.75">
      <c r="B6031" s="249">
        <v>5968</v>
      </c>
      <c r="C6031" s="248">
        <v>118.99850113083235</v>
      </c>
    </row>
    <row r="6032" spans="2:3" x14ac:dyDescent="0.75">
      <c r="B6032" s="249">
        <v>5969</v>
      </c>
      <c r="C6032" s="248">
        <v>110.14739731559078</v>
      </c>
    </row>
    <row r="6033" spans="2:3" x14ac:dyDescent="0.75">
      <c r="B6033" s="249">
        <v>5970</v>
      </c>
      <c r="C6033" s="248">
        <v>103.36160583668894</v>
      </c>
    </row>
    <row r="6034" spans="2:3" x14ac:dyDescent="0.75">
      <c r="B6034" s="249">
        <v>5971</v>
      </c>
      <c r="C6034" s="248">
        <v>153.03814361924995</v>
      </c>
    </row>
    <row r="6035" spans="2:3" x14ac:dyDescent="0.75">
      <c r="B6035" s="249">
        <v>5972</v>
      </c>
      <c r="C6035" s="248">
        <v>127.59761456939127</v>
      </c>
    </row>
    <row r="6036" spans="2:3" x14ac:dyDescent="0.75">
      <c r="B6036" s="249">
        <v>5973</v>
      </c>
      <c r="C6036" s="248">
        <v>129.00551970348306</v>
      </c>
    </row>
    <row r="6037" spans="2:3" x14ac:dyDescent="0.75">
      <c r="B6037" s="249">
        <v>5974</v>
      </c>
      <c r="C6037" s="248">
        <v>100.86503331533524</v>
      </c>
    </row>
    <row r="6038" spans="2:3" x14ac:dyDescent="0.75">
      <c r="B6038" s="249">
        <v>5975</v>
      </c>
      <c r="C6038" s="248">
        <v>128.24422231553476</v>
      </c>
    </row>
    <row r="6039" spans="2:3" x14ac:dyDescent="0.75">
      <c r="B6039" s="249">
        <v>5976</v>
      </c>
      <c r="C6039" s="248">
        <v>75.381348309033427</v>
      </c>
    </row>
    <row r="6040" spans="2:3" x14ac:dyDescent="0.75">
      <c r="B6040" s="249">
        <v>5977</v>
      </c>
      <c r="C6040" s="248">
        <v>105.71931212348238</v>
      </c>
    </row>
    <row r="6041" spans="2:3" x14ac:dyDescent="0.75">
      <c r="B6041" s="249">
        <v>5978</v>
      </c>
      <c r="C6041" s="248">
        <v>110.20438802421653</v>
      </c>
    </row>
    <row r="6042" spans="2:3" x14ac:dyDescent="0.75">
      <c r="B6042" s="249">
        <v>5979</v>
      </c>
      <c r="C6042" s="248">
        <v>111.06445332042941</v>
      </c>
    </row>
    <row r="6043" spans="2:3" x14ac:dyDescent="0.75">
      <c r="B6043" s="249">
        <v>5980</v>
      </c>
      <c r="C6043" s="248">
        <v>123.13680172967983</v>
      </c>
    </row>
    <row r="6044" spans="2:3" x14ac:dyDescent="0.75">
      <c r="B6044" s="249">
        <v>5981</v>
      </c>
      <c r="C6044" s="248">
        <v>154.10636224870373</v>
      </c>
    </row>
    <row r="6045" spans="2:3" x14ac:dyDescent="0.75">
      <c r="B6045" s="249">
        <v>5982</v>
      </c>
      <c r="C6045" s="248">
        <v>126.80010076233718</v>
      </c>
    </row>
    <row r="6046" spans="2:3" x14ac:dyDescent="0.75">
      <c r="B6046" s="249">
        <v>5983</v>
      </c>
      <c r="C6046" s="248">
        <v>133.0676028353775</v>
      </c>
    </row>
    <row r="6047" spans="2:3" x14ac:dyDescent="0.75">
      <c r="B6047" s="249">
        <v>5984</v>
      </c>
      <c r="C6047" s="248">
        <v>104.12566497878205</v>
      </c>
    </row>
    <row r="6048" spans="2:3" x14ac:dyDescent="0.75">
      <c r="B6048" s="249">
        <v>5985</v>
      </c>
      <c r="C6048" s="248">
        <v>130.96497253378189</v>
      </c>
    </row>
    <row r="6049" spans="2:3" x14ac:dyDescent="0.75">
      <c r="B6049" s="249">
        <v>5986</v>
      </c>
      <c r="C6049" s="248">
        <v>125.15698093652468</v>
      </c>
    </row>
    <row r="6050" spans="2:3" x14ac:dyDescent="0.75">
      <c r="B6050" s="249">
        <v>5987</v>
      </c>
      <c r="C6050" s="248">
        <v>149.54853295349915</v>
      </c>
    </row>
    <row r="6051" spans="2:3" x14ac:dyDescent="0.75">
      <c r="B6051" s="249">
        <v>5988</v>
      </c>
      <c r="C6051" s="248">
        <v>162.00400099053047</v>
      </c>
    </row>
    <row r="6052" spans="2:3" x14ac:dyDescent="0.75">
      <c r="B6052" s="249">
        <v>5989</v>
      </c>
      <c r="C6052" s="248">
        <v>112.54240625385275</v>
      </c>
    </row>
    <row r="6053" spans="2:3" x14ac:dyDescent="0.75">
      <c r="B6053" s="249">
        <v>5990</v>
      </c>
      <c r="C6053" s="248">
        <v>117.39536987703251</v>
      </c>
    </row>
    <row r="6054" spans="2:3" x14ac:dyDescent="0.75">
      <c r="B6054" s="249">
        <v>5991</v>
      </c>
      <c r="C6054" s="248">
        <v>128.24721411560563</v>
      </c>
    </row>
    <row r="6055" spans="2:3" x14ac:dyDescent="0.75">
      <c r="B6055" s="249">
        <v>5992</v>
      </c>
      <c r="C6055" s="248">
        <v>126.65330193027901</v>
      </c>
    </row>
    <row r="6056" spans="2:3" x14ac:dyDescent="0.75">
      <c r="B6056" s="249">
        <v>5993</v>
      </c>
      <c r="C6056" s="248">
        <v>133.86806843581138</v>
      </c>
    </row>
    <row r="6057" spans="2:3" x14ac:dyDescent="0.75">
      <c r="B6057" s="249">
        <v>5994</v>
      </c>
      <c r="C6057" s="248">
        <v>122.87563491469693</v>
      </c>
    </row>
    <row r="6058" spans="2:3" x14ac:dyDescent="0.75">
      <c r="B6058" s="249">
        <v>5995</v>
      </c>
      <c r="C6058" s="248">
        <v>105.02456009576026</v>
      </c>
    </row>
    <row r="6059" spans="2:3" x14ac:dyDescent="0.75">
      <c r="B6059" s="249">
        <v>5996</v>
      </c>
      <c r="C6059" s="248">
        <v>151.19585806938679</v>
      </c>
    </row>
    <row r="6060" spans="2:3" x14ac:dyDescent="0.75">
      <c r="B6060" s="249">
        <v>5997</v>
      </c>
      <c r="C6060" s="248">
        <v>96.151357309865062</v>
      </c>
    </row>
    <row r="6061" spans="2:3" x14ac:dyDescent="0.75">
      <c r="B6061" s="249">
        <v>5998</v>
      </c>
      <c r="C6061" s="248">
        <v>80.289287922192756</v>
      </c>
    </row>
    <row r="6062" spans="2:3" x14ac:dyDescent="0.75">
      <c r="B6062" s="249">
        <v>5999</v>
      </c>
      <c r="C6062" s="248">
        <v>81.508926866099642</v>
      </c>
    </row>
    <row r="6063" spans="2:3" x14ac:dyDescent="0.75">
      <c r="B6063" s="249">
        <v>6000</v>
      </c>
      <c r="C6063" s="248">
        <v>105.7565884791974</v>
      </c>
    </row>
    <row r="6064" spans="2:3" x14ac:dyDescent="0.75">
      <c r="B6064" s="249">
        <v>6001</v>
      </c>
      <c r="C6064" s="248">
        <v>123.4842594595232</v>
      </c>
    </row>
    <row r="6065" spans="2:3" x14ac:dyDescent="0.75">
      <c r="B6065" s="249">
        <v>6002</v>
      </c>
      <c r="C6065" s="248">
        <v>161.72313836875435</v>
      </c>
    </row>
    <row r="6066" spans="2:3" x14ac:dyDescent="0.75">
      <c r="B6066" s="249">
        <v>6003</v>
      </c>
      <c r="C6066" s="248">
        <v>145.20180045260588</v>
      </c>
    </row>
    <row r="6067" spans="2:3" x14ac:dyDescent="0.75">
      <c r="B6067" s="249">
        <v>6004</v>
      </c>
      <c r="C6067" s="248">
        <v>169.01258742208216</v>
      </c>
    </row>
    <row r="6068" spans="2:3" x14ac:dyDescent="0.75">
      <c r="B6068" s="249">
        <v>6005</v>
      </c>
      <c r="C6068" s="248">
        <v>114.47144522800878</v>
      </c>
    </row>
    <row r="6069" spans="2:3" x14ac:dyDescent="0.75">
      <c r="B6069" s="249">
        <v>6006</v>
      </c>
      <c r="C6069" s="248">
        <v>125.05951767685013</v>
      </c>
    </row>
    <row r="6070" spans="2:3" x14ac:dyDescent="0.75">
      <c r="B6070" s="249">
        <v>6007</v>
      </c>
      <c r="C6070" s="248">
        <v>105.09864800338806</v>
      </c>
    </row>
    <row r="6071" spans="2:3" x14ac:dyDescent="0.75">
      <c r="B6071" s="249">
        <v>6008</v>
      </c>
      <c r="C6071" s="248">
        <v>113.62545956100541</v>
      </c>
    </row>
    <row r="6072" spans="2:3" x14ac:dyDescent="0.75">
      <c r="B6072" s="249">
        <v>6009</v>
      </c>
      <c r="C6072" s="248">
        <v>133.63078578622401</v>
      </c>
    </row>
    <row r="6073" spans="2:3" x14ac:dyDescent="0.75">
      <c r="B6073" s="249">
        <v>6010</v>
      </c>
      <c r="C6073" s="248">
        <v>116.4881647227683</v>
      </c>
    </row>
    <row r="6074" spans="2:3" x14ac:dyDescent="0.75">
      <c r="B6074" s="249">
        <v>6011</v>
      </c>
      <c r="C6074" s="248">
        <v>127.88957664796342</v>
      </c>
    </row>
    <row r="6075" spans="2:3" x14ac:dyDescent="0.75">
      <c r="B6075" s="249">
        <v>6012</v>
      </c>
      <c r="C6075" s="248">
        <v>165.67490178226564</v>
      </c>
    </row>
    <row r="6076" spans="2:3" x14ac:dyDescent="0.75">
      <c r="B6076" s="249">
        <v>6013</v>
      </c>
      <c r="C6076" s="248">
        <v>171.27531828420388</v>
      </c>
    </row>
    <row r="6077" spans="2:3" x14ac:dyDescent="0.75">
      <c r="B6077" s="249">
        <v>6014</v>
      </c>
      <c r="C6077" s="248">
        <v>108.14882571925767</v>
      </c>
    </row>
    <row r="6078" spans="2:3" x14ac:dyDescent="0.75">
      <c r="B6078" s="249">
        <v>6015</v>
      </c>
      <c r="C6078" s="248">
        <v>149.06267097108019</v>
      </c>
    </row>
    <row r="6079" spans="2:3" x14ac:dyDescent="0.75">
      <c r="B6079" s="249">
        <v>6016</v>
      </c>
      <c r="C6079" s="248">
        <v>84.08381328296241</v>
      </c>
    </row>
    <row r="6080" spans="2:3" x14ac:dyDescent="0.75">
      <c r="B6080" s="249">
        <v>6017</v>
      </c>
      <c r="C6080" s="248">
        <v>112.55656199203389</v>
      </c>
    </row>
    <row r="6081" spans="2:3" x14ac:dyDescent="0.75">
      <c r="B6081" s="249">
        <v>6018</v>
      </c>
      <c r="C6081" s="248">
        <v>81.301992973087536</v>
      </c>
    </row>
    <row r="6082" spans="2:3" x14ac:dyDescent="0.75">
      <c r="B6082" s="249">
        <v>6019</v>
      </c>
      <c r="C6082" s="248">
        <v>147.98429886601849</v>
      </c>
    </row>
    <row r="6083" spans="2:3" x14ac:dyDescent="0.75">
      <c r="B6083" s="249">
        <v>6020</v>
      </c>
      <c r="C6083" s="248">
        <v>164.53211092324881</v>
      </c>
    </row>
    <row r="6084" spans="2:3" x14ac:dyDescent="0.75">
      <c r="B6084" s="249">
        <v>6021</v>
      </c>
      <c r="C6084" s="248">
        <v>130.66093208333658</v>
      </c>
    </row>
    <row r="6085" spans="2:3" x14ac:dyDescent="0.75">
      <c r="B6085" s="249">
        <v>6022</v>
      </c>
      <c r="C6085" s="248">
        <v>149.09241836208747</v>
      </c>
    </row>
    <row r="6086" spans="2:3" x14ac:dyDescent="0.75">
      <c r="B6086" s="249">
        <v>6023</v>
      </c>
      <c r="C6086" s="248">
        <v>129.1999781519749</v>
      </c>
    </row>
    <row r="6087" spans="2:3" x14ac:dyDescent="0.75">
      <c r="B6087" s="249">
        <v>6024</v>
      </c>
      <c r="C6087" s="248">
        <v>104.08131219292602</v>
      </c>
    </row>
    <row r="6088" spans="2:3" x14ac:dyDescent="0.75">
      <c r="B6088" s="249">
        <v>6025</v>
      </c>
      <c r="C6088" s="248">
        <v>159.64603357288348</v>
      </c>
    </row>
    <row r="6089" spans="2:3" x14ac:dyDescent="0.75">
      <c r="B6089" s="249">
        <v>6026</v>
      </c>
      <c r="C6089" s="248">
        <v>135.11719728766005</v>
      </c>
    </row>
    <row r="6090" spans="2:3" x14ac:dyDescent="0.75">
      <c r="B6090" s="249">
        <v>6027</v>
      </c>
      <c r="C6090" s="248">
        <v>106.24981660513374</v>
      </c>
    </row>
    <row r="6091" spans="2:3" x14ac:dyDescent="0.75">
      <c r="B6091" s="249">
        <v>6028</v>
      </c>
      <c r="C6091" s="248">
        <v>151.43293551786164</v>
      </c>
    </row>
    <row r="6092" spans="2:3" x14ac:dyDescent="0.75">
      <c r="B6092" s="249">
        <v>6029</v>
      </c>
      <c r="C6092" s="248">
        <v>123.4318322429849</v>
      </c>
    </row>
    <row r="6093" spans="2:3" x14ac:dyDescent="0.75">
      <c r="B6093" s="249">
        <v>6030</v>
      </c>
      <c r="C6093" s="248">
        <v>104.5376659237983</v>
      </c>
    </row>
    <row r="6094" spans="2:3" x14ac:dyDescent="0.75">
      <c r="B6094" s="249">
        <v>6031</v>
      </c>
      <c r="C6094" s="248">
        <v>119.67608070866208</v>
      </c>
    </row>
    <row r="6095" spans="2:3" x14ac:dyDescent="0.75">
      <c r="B6095" s="249">
        <v>6032</v>
      </c>
      <c r="C6095" s="248">
        <v>113.37674216391375</v>
      </c>
    </row>
    <row r="6096" spans="2:3" x14ac:dyDescent="0.75">
      <c r="B6096" s="249">
        <v>6033</v>
      </c>
      <c r="C6096" s="248">
        <v>140.48534783329794</v>
      </c>
    </row>
    <row r="6097" spans="2:3" x14ac:dyDescent="0.75">
      <c r="B6097" s="249">
        <v>6034</v>
      </c>
      <c r="C6097" s="248">
        <v>131.2205594918305</v>
      </c>
    </row>
    <row r="6098" spans="2:3" x14ac:dyDescent="0.75">
      <c r="B6098" s="249">
        <v>6035</v>
      </c>
      <c r="C6098" s="248">
        <v>117.35863044354467</v>
      </c>
    </row>
    <row r="6099" spans="2:3" x14ac:dyDescent="0.75">
      <c r="B6099" s="249">
        <v>6036</v>
      </c>
      <c r="C6099" s="248">
        <v>147.42445628022938</v>
      </c>
    </row>
    <row r="6100" spans="2:3" x14ac:dyDescent="0.75">
      <c r="B6100" s="249">
        <v>6037</v>
      </c>
      <c r="C6100" s="248">
        <v>87.234263944391017</v>
      </c>
    </row>
    <row r="6101" spans="2:3" x14ac:dyDescent="0.75">
      <c r="B6101" s="249">
        <v>6038</v>
      </c>
      <c r="C6101" s="248">
        <v>139.2312842024545</v>
      </c>
    </row>
    <row r="6102" spans="2:3" x14ac:dyDescent="0.75">
      <c r="B6102" s="249">
        <v>6039</v>
      </c>
      <c r="C6102" s="248">
        <v>108.46302052731593</v>
      </c>
    </row>
    <row r="6103" spans="2:3" x14ac:dyDescent="0.75">
      <c r="B6103" s="249">
        <v>6040</v>
      </c>
      <c r="C6103" s="248">
        <v>141.1965952482426</v>
      </c>
    </row>
    <row r="6104" spans="2:3" x14ac:dyDescent="0.75">
      <c r="B6104" s="249">
        <v>6041</v>
      </c>
      <c r="C6104" s="248">
        <v>104.44776173974363</v>
      </c>
    </row>
    <row r="6105" spans="2:3" x14ac:dyDescent="0.75">
      <c r="B6105" s="249">
        <v>6042</v>
      </c>
      <c r="C6105" s="248">
        <v>116.77692254073806</v>
      </c>
    </row>
    <row r="6106" spans="2:3" x14ac:dyDescent="0.75">
      <c r="B6106" s="249">
        <v>6043</v>
      </c>
      <c r="C6106" s="248">
        <v>132.33260949213718</v>
      </c>
    </row>
    <row r="6107" spans="2:3" x14ac:dyDescent="0.75">
      <c r="B6107" s="249">
        <v>6044</v>
      </c>
      <c r="C6107" s="248">
        <v>133.18083119830894</v>
      </c>
    </row>
    <row r="6108" spans="2:3" x14ac:dyDescent="0.75">
      <c r="B6108" s="249">
        <v>6045</v>
      </c>
      <c r="C6108" s="248">
        <v>96.289887173512483</v>
      </c>
    </row>
    <row r="6109" spans="2:3" x14ac:dyDescent="0.75">
      <c r="B6109" s="249">
        <v>6046</v>
      </c>
      <c r="C6109" s="248">
        <v>123.87893860103526</v>
      </c>
    </row>
    <row r="6110" spans="2:3" x14ac:dyDescent="0.75">
      <c r="B6110" s="249">
        <v>6047</v>
      </c>
      <c r="C6110" s="248">
        <v>97.709607450268919</v>
      </c>
    </row>
    <row r="6111" spans="2:3" x14ac:dyDescent="0.75">
      <c r="B6111" s="249">
        <v>6048</v>
      </c>
      <c r="C6111" s="248">
        <v>109.84838813975109</v>
      </c>
    </row>
    <row r="6112" spans="2:3" x14ac:dyDescent="0.75">
      <c r="B6112" s="249">
        <v>6049</v>
      </c>
      <c r="C6112" s="248">
        <v>106.24159593605191</v>
      </c>
    </row>
    <row r="6113" spans="2:3" x14ac:dyDescent="0.75">
      <c r="B6113" s="249">
        <v>6050</v>
      </c>
      <c r="C6113" s="248">
        <v>90.626683409003164</v>
      </c>
    </row>
    <row r="6114" spans="2:3" x14ac:dyDescent="0.75">
      <c r="B6114" s="249">
        <v>6051</v>
      </c>
      <c r="C6114" s="248">
        <v>119.9950990855247</v>
      </c>
    </row>
    <row r="6115" spans="2:3" x14ac:dyDescent="0.75">
      <c r="B6115" s="249">
        <v>6052</v>
      </c>
      <c r="C6115" s="248">
        <v>109.76782342510454</v>
      </c>
    </row>
    <row r="6116" spans="2:3" x14ac:dyDescent="0.75">
      <c r="B6116" s="249">
        <v>6053</v>
      </c>
      <c r="C6116" s="248">
        <v>91.011746306095034</v>
      </c>
    </row>
    <row r="6117" spans="2:3" x14ac:dyDescent="0.75">
      <c r="B6117" s="249">
        <v>6054</v>
      </c>
      <c r="C6117" s="248">
        <v>88.02496372273103</v>
      </c>
    </row>
    <row r="6118" spans="2:3" x14ac:dyDescent="0.75">
      <c r="B6118" s="249">
        <v>6055</v>
      </c>
      <c r="C6118" s="248">
        <v>134.01255859231105</v>
      </c>
    </row>
    <row r="6119" spans="2:3" x14ac:dyDescent="0.75">
      <c r="B6119" s="249">
        <v>6056</v>
      </c>
      <c r="C6119" s="248">
        <v>152.28088729461805</v>
      </c>
    </row>
    <row r="6120" spans="2:3" x14ac:dyDescent="0.75">
      <c r="B6120" s="249">
        <v>6057</v>
      </c>
      <c r="C6120" s="248">
        <v>132.95271934896826</v>
      </c>
    </row>
    <row r="6121" spans="2:3" x14ac:dyDescent="0.75">
      <c r="B6121" s="249">
        <v>6058</v>
      </c>
      <c r="C6121" s="248">
        <v>52.285839564201581</v>
      </c>
    </row>
    <row r="6122" spans="2:3" x14ac:dyDescent="0.75">
      <c r="B6122" s="249">
        <v>6059</v>
      </c>
      <c r="C6122" s="248">
        <v>125.75666534965335</v>
      </c>
    </row>
    <row r="6123" spans="2:3" x14ac:dyDescent="0.75">
      <c r="B6123" s="249">
        <v>6060</v>
      </c>
      <c r="C6123" s="248">
        <v>114.89095593328426</v>
      </c>
    </row>
    <row r="6124" spans="2:3" x14ac:dyDescent="0.75">
      <c r="B6124" s="249">
        <v>6061</v>
      </c>
      <c r="C6124" s="248">
        <v>132.66226845761562</v>
      </c>
    </row>
    <row r="6125" spans="2:3" x14ac:dyDescent="0.75">
      <c r="B6125" s="249">
        <v>6062</v>
      </c>
      <c r="C6125" s="248">
        <v>132.30746127555244</v>
      </c>
    </row>
    <row r="6126" spans="2:3" x14ac:dyDescent="0.75">
      <c r="B6126" s="249">
        <v>6063</v>
      </c>
      <c r="C6126" s="248">
        <v>100.39693397898043</v>
      </c>
    </row>
    <row r="6127" spans="2:3" x14ac:dyDescent="0.75">
      <c r="B6127" s="249">
        <v>6064</v>
      </c>
      <c r="C6127" s="248">
        <v>132.19556734171633</v>
      </c>
    </row>
    <row r="6128" spans="2:3" x14ac:dyDescent="0.75">
      <c r="B6128" s="249">
        <v>6065</v>
      </c>
      <c r="C6128" s="248">
        <v>126.22554590219664</v>
      </c>
    </row>
    <row r="6129" spans="2:3" x14ac:dyDescent="0.75">
      <c r="B6129" s="249">
        <v>6066</v>
      </c>
      <c r="C6129" s="248">
        <v>101.95254855766959</v>
      </c>
    </row>
    <row r="6130" spans="2:3" x14ac:dyDescent="0.75">
      <c r="B6130" s="249">
        <v>6067</v>
      </c>
      <c r="C6130" s="248">
        <v>111.78188193493907</v>
      </c>
    </row>
    <row r="6131" spans="2:3" x14ac:dyDescent="0.75">
      <c r="B6131" s="249">
        <v>6068</v>
      </c>
      <c r="C6131" s="248">
        <v>166.92657953450444</v>
      </c>
    </row>
    <row r="6132" spans="2:3" x14ac:dyDescent="0.75">
      <c r="B6132" s="249">
        <v>6069</v>
      </c>
      <c r="C6132" s="248">
        <v>115.16726033557637</v>
      </c>
    </row>
    <row r="6133" spans="2:3" x14ac:dyDescent="0.75">
      <c r="B6133" s="249">
        <v>6070</v>
      </c>
      <c r="C6133" s="248">
        <v>124.00334055119426</v>
      </c>
    </row>
    <row r="6134" spans="2:3" x14ac:dyDescent="0.75">
      <c r="B6134" s="249">
        <v>6071</v>
      </c>
      <c r="C6134" s="248">
        <v>121.06095926849186</v>
      </c>
    </row>
    <row r="6135" spans="2:3" x14ac:dyDescent="0.75">
      <c r="B6135" s="249">
        <v>6072</v>
      </c>
      <c r="C6135" s="248">
        <v>134.73743486405806</v>
      </c>
    </row>
    <row r="6136" spans="2:3" x14ac:dyDescent="0.75">
      <c r="B6136" s="249">
        <v>6073</v>
      </c>
      <c r="C6136" s="248">
        <v>129.7048203790518</v>
      </c>
    </row>
    <row r="6137" spans="2:3" x14ac:dyDescent="0.75">
      <c r="B6137" s="249">
        <v>6074</v>
      </c>
      <c r="C6137" s="248">
        <v>168.74434963545508</v>
      </c>
    </row>
    <row r="6138" spans="2:3" x14ac:dyDescent="0.75">
      <c r="B6138" s="249">
        <v>6075</v>
      </c>
      <c r="C6138" s="248">
        <v>110.36034957693911</v>
      </c>
    </row>
    <row r="6139" spans="2:3" x14ac:dyDescent="0.75">
      <c r="B6139" s="249">
        <v>6076</v>
      </c>
      <c r="C6139" s="248">
        <v>88.804314889125095</v>
      </c>
    </row>
    <row r="6140" spans="2:3" x14ac:dyDescent="0.75">
      <c r="B6140" s="249">
        <v>6077</v>
      </c>
      <c r="C6140" s="248">
        <v>125.73748782067065</v>
      </c>
    </row>
    <row r="6141" spans="2:3" x14ac:dyDescent="0.75">
      <c r="B6141" s="249">
        <v>6078</v>
      </c>
      <c r="C6141" s="248">
        <v>115.62742932711463</v>
      </c>
    </row>
    <row r="6142" spans="2:3" x14ac:dyDescent="0.75">
      <c r="B6142" s="249">
        <v>6079</v>
      </c>
      <c r="C6142" s="248">
        <v>127.2543801373635</v>
      </c>
    </row>
    <row r="6143" spans="2:3" x14ac:dyDescent="0.75">
      <c r="B6143" s="249">
        <v>6080</v>
      </c>
      <c r="C6143" s="248">
        <v>123.85357128290724</v>
      </c>
    </row>
    <row r="6144" spans="2:3" x14ac:dyDescent="0.75">
      <c r="B6144" s="249">
        <v>6081</v>
      </c>
      <c r="C6144" s="248">
        <v>136.60364862615336</v>
      </c>
    </row>
    <row r="6145" spans="2:3" x14ac:dyDescent="0.75">
      <c r="B6145" s="249">
        <v>6082</v>
      </c>
      <c r="C6145" s="248">
        <v>132.24936958573093</v>
      </c>
    </row>
    <row r="6146" spans="2:3" x14ac:dyDescent="0.75">
      <c r="B6146" s="249">
        <v>6083</v>
      </c>
      <c r="C6146" s="248">
        <v>157.92171499826401</v>
      </c>
    </row>
    <row r="6147" spans="2:3" x14ac:dyDescent="0.75">
      <c r="B6147" s="249">
        <v>6084</v>
      </c>
      <c r="C6147" s="248">
        <v>126.91979902910134</v>
      </c>
    </row>
    <row r="6148" spans="2:3" x14ac:dyDescent="0.75">
      <c r="B6148" s="249">
        <v>6085</v>
      </c>
      <c r="C6148" s="248">
        <v>95.09929510514354</v>
      </c>
    </row>
    <row r="6149" spans="2:3" x14ac:dyDescent="0.75">
      <c r="B6149" s="249">
        <v>6086</v>
      </c>
      <c r="C6149" s="248">
        <v>114.71473529580526</v>
      </c>
    </row>
    <row r="6150" spans="2:3" x14ac:dyDescent="0.75">
      <c r="B6150" s="249">
        <v>6087</v>
      </c>
      <c r="C6150" s="248">
        <v>136.62411412687308</v>
      </c>
    </row>
    <row r="6151" spans="2:3" x14ac:dyDescent="0.75">
      <c r="B6151" s="249">
        <v>6088</v>
      </c>
      <c r="C6151" s="248">
        <v>77.905201072574158</v>
      </c>
    </row>
    <row r="6152" spans="2:3" x14ac:dyDescent="0.75">
      <c r="B6152" s="249">
        <v>6089</v>
      </c>
      <c r="C6152" s="248">
        <v>126.51655637399966</v>
      </c>
    </row>
    <row r="6153" spans="2:3" x14ac:dyDescent="0.75">
      <c r="B6153" s="249">
        <v>6090</v>
      </c>
      <c r="C6153" s="248">
        <v>121.01256370543939</v>
      </c>
    </row>
    <row r="6154" spans="2:3" x14ac:dyDescent="0.75">
      <c r="B6154" s="249">
        <v>6091</v>
      </c>
      <c r="C6154" s="248">
        <v>137.79149215343566</v>
      </c>
    </row>
    <row r="6155" spans="2:3" x14ac:dyDescent="0.75">
      <c r="B6155" s="249">
        <v>6092</v>
      </c>
      <c r="C6155" s="248">
        <v>125.76080060115507</v>
      </c>
    </row>
    <row r="6156" spans="2:3" x14ac:dyDescent="0.75">
      <c r="B6156" s="249">
        <v>6093</v>
      </c>
      <c r="C6156" s="248">
        <v>93.374776726699452</v>
      </c>
    </row>
    <row r="6157" spans="2:3" x14ac:dyDescent="0.75">
      <c r="B6157" s="249">
        <v>6094</v>
      </c>
      <c r="C6157" s="248">
        <v>121.425539895592</v>
      </c>
    </row>
    <row r="6158" spans="2:3" x14ac:dyDescent="0.75">
      <c r="B6158" s="249">
        <v>6095</v>
      </c>
      <c r="C6158" s="248">
        <v>116.24954780727016</v>
      </c>
    </row>
    <row r="6159" spans="2:3" x14ac:dyDescent="0.75">
      <c r="B6159" s="249">
        <v>6096</v>
      </c>
      <c r="C6159" s="248">
        <v>97.896009091347821</v>
      </c>
    </row>
    <row r="6160" spans="2:3" x14ac:dyDescent="0.75">
      <c r="B6160" s="249">
        <v>6097</v>
      </c>
      <c r="C6160" s="248">
        <v>152.00866652499562</v>
      </c>
    </row>
    <row r="6161" spans="2:3" x14ac:dyDescent="0.75">
      <c r="B6161" s="249">
        <v>6098</v>
      </c>
      <c r="C6161" s="248">
        <v>152.56858529253697</v>
      </c>
    </row>
    <row r="6162" spans="2:3" x14ac:dyDescent="0.75">
      <c r="B6162" s="249">
        <v>6099</v>
      </c>
      <c r="C6162" s="248">
        <v>94.490177451850272</v>
      </c>
    </row>
    <row r="6163" spans="2:3" x14ac:dyDescent="0.75">
      <c r="B6163" s="249">
        <v>6100</v>
      </c>
      <c r="C6163" s="248">
        <v>120.48697289514963</v>
      </c>
    </row>
    <row r="6164" spans="2:3" x14ac:dyDescent="0.75">
      <c r="B6164" s="249">
        <v>6101</v>
      </c>
      <c r="C6164" s="248">
        <v>143.76143981785665</v>
      </c>
    </row>
    <row r="6165" spans="2:3" x14ac:dyDescent="0.75">
      <c r="B6165" s="249">
        <v>6102</v>
      </c>
      <c r="C6165" s="248">
        <v>111.76436628433535</v>
      </c>
    </row>
    <row r="6166" spans="2:3" x14ac:dyDescent="0.75">
      <c r="B6166" s="249">
        <v>6103</v>
      </c>
      <c r="C6166" s="248">
        <v>86.676506977003484</v>
      </c>
    </row>
    <row r="6167" spans="2:3" x14ac:dyDescent="0.75">
      <c r="B6167" s="249">
        <v>6104</v>
      </c>
      <c r="C6167" s="248">
        <v>84.55297625685138</v>
      </c>
    </row>
    <row r="6168" spans="2:3" x14ac:dyDescent="0.75">
      <c r="B6168" s="249">
        <v>6105</v>
      </c>
      <c r="C6168" s="248">
        <v>114.07332572958984</v>
      </c>
    </row>
    <row r="6169" spans="2:3" x14ac:dyDescent="0.75">
      <c r="B6169" s="249">
        <v>6106</v>
      </c>
      <c r="C6169" s="248">
        <v>97.081629011640672</v>
      </c>
    </row>
    <row r="6170" spans="2:3" x14ac:dyDescent="0.75">
      <c r="B6170" s="249">
        <v>6107</v>
      </c>
      <c r="C6170" s="248">
        <v>132.63665503443931</v>
      </c>
    </row>
    <row r="6171" spans="2:3" x14ac:dyDescent="0.75">
      <c r="B6171" s="249">
        <v>6108</v>
      </c>
      <c r="C6171" s="248">
        <v>121.11009283475461</v>
      </c>
    </row>
    <row r="6172" spans="2:3" x14ac:dyDescent="0.75">
      <c r="B6172" s="249">
        <v>6109</v>
      </c>
      <c r="C6172" s="248">
        <v>120.62113553923089</v>
      </c>
    </row>
    <row r="6173" spans="2:3" x14ac:dyDescent="0.75">
      <c r="B6173" s="249">
        <v>6110</v>
      </c>
      <c r="C6173" s="248">
        <v>135.4750077944818</v>
      </c>
    </row>
    <row r="6174" spans="2:3" x14ac:dyDescent="0.75">
      <c r="B6174" s="249">
        <v>6111</v>
      </c>
      <c r="C6174" s="248">
        <v>146.75624428039185</v>
      </c>
    </row>
    <row r="6175" spans="2:3" x14ac:dyDescent="0.75">
      <c r="B6175" s="249">
        <v>6112</v>
      </c>
      <c r="C6175" s="248">
        <v>148.03126452024571</v>
      </c>
    </row>
    <row r="6176" spans="2:3" x14ac:dyDescent="0.75">
      <c r="B6176" s="249">
        <v>6113</v>
      </c>
      <c r="C6176" s="248">
        <v>64.660488658286027</v>
      </c>
    </row>
    <row r="6177" spans="2:3" x14ac:dyDescent="0.75">
      <c r="B6177" s="249">
        <v>6114</v>
      </c>
      <c r="C6177" s="248">
        <v>100.51459007650718</v>
      </c>
    </row>
    <row r="6178" spans="2:3" x14ac:dyDescent="0.75">
      <c r="B6178" s="249">
        <v>6115</v>
      </c>
      <c r="C6178" s="248">
        <v>104.3941407355382</v>
      </c>
    </row>
    <row r="6179" spans="2:3" x14ac:dyDescent="0.75">
      <c r="B6179" s="249">
        <v>6116</v>
      </c>
      <c r="C6179" s="248">
        <v>155.1530927968272</v>
      </c>
    </row>
    <row r="6180" spans="2:3" x14ac:dyDescent="0.75">
      <c r="B6180" s="249">
        <v>6117</v>
      </c>
      <c r="C6180" s="248">
        <v>123.67859653058825</v>
      </c>
    </row>
    <row r="6181" spans="2:3" x14ac:dyDescent="0.75">
      <c r="B6181" s="249">
        <v>6118</v>
      </c>
      <c r="C6181" s="248">
        <v>118.52276283528316</v>
      </c>
    </row>
    <row r="6182" spans="2:3" x14ac:dyDescent="0.75">
      <c r="B6182" s="249">
        <v>6119</v>
      </c>
      <c r="C6182" s="248">
        <v>106.55816934395061</v>
      </c>
    </row>
    <row r="6183" spans="2:3" x14ac:dyDescent="0.75">
      <c r="B6183" s="249">
        <v>6120</v>
      </c>
      <c r="C6183" s="248">
        <v>89.372678510219714</v>
      </c>
    </row>
    <row r="6184" spans="2:3" x14ac:dyDescent="0.75">
      <c r="B6184" s="249">
        <v>6121</v>
      </c>
      <c r="C6184" s="248">
        <v>129.51576694272956</v>
      </c>
    </row>
    <row r="6185" spans="2:3" x14ac:dyDescent="0.75">
      <c r="B6185" s="249">
        <v>6122</v>
      </c>
      <c r="C6185" s="248">
        <v>167.37500784822385</v>
      </c>
    </row>
    <row r="6186" spans="2:3" x14ac:dyDescent="0.75">
      <c r="B6186" s="249">
        <v>6123</v>
      </c>
      <c r="C6186" s="248">
        <v>149.05383218699507</v>
      </c>
    </row>
    <row r="6187" spans="2:3" x14ac:dyDescent="0.75">
      <c r="B6187" s="249">
        <v>6124</v>
      </c>
      <c r="C6187" s="248">
        <v>152.49589959823589</v>
      </c>
    </row>
    <row r="6188" spans="2:3" x14ac:dyDescent="0.75">
      <c r="B6188" s="249">
        <v>6125</v>
      </c>
      <c r="C6188" s="248">
        <v>121.23313006848301</v>
      </c>
    </row>
    <row r="6189" spans="2:3" x14ac:dyDescent="0.75">
      <c r="B6189" s="249">
        <v>6126</v>
      </c>
      <c r="C6189" s="248">
        <v>142.96713748453598</v>
      </c>
    </row>
    <row r="6190" spans="2:3" x14ac:dyDescent="0.75">
      <c r="B6190" s="249">
        <v>6127</v>
      </c>
      <c r="C6190" s="248">
        <v>147.22334421239549</v>
      </c>
    </row>
    <row r="6191" spans="2:3" x14ac:dyDescent="0.75">
      <c r="B6191" s="249">
        <v>6128</v>
      </c>
      <c r="C6191" s="248">
        <v>169.35328134460212</v>
      </c>
    </row>
    <row r="6192" spans="2:3" x14ac:dyDescent="0.75">
      <c r="B6192" s="249">
        <v>6129</v>
      </c>
      <c r="C6192" s="248">
        <v>118.06638893515859</v>
      </c>
    </row>
    <row r="6193" spans="2:3" x14ac:dyDescent="0.75">
      <c r="B6193" s="249">
        <v>6130</v>
      </c>
      <c r="C6193" s="248">
        <v>135.09801717080887</v>
      </c>
    </row>
    <row r="6194" spans="2:3" x14ac:dyDescent="0.75">
      <c r="B6194" s="249">
        <v>6131</v>
      </c>
      <c r="C6194" s="248">
        <v>151.39536607573464</v>
      </c>
    </row>
    <row r="6195" spans="2:3" x14ac:dyDescent="0.75">
      <c r="B6195" s="249">
        <v>6132</v>
      </c>
      <c r="C6195" s="248">
        <v>95.440224718954084</v>
      </c>
    </row>
    <row r="6196" spans="2:3" x14ac:dyDescent="0.75">
      <c r="B6196" s="249">
        <v>6133</v>
      </c>
      <c r="C6196" s="248">
        <v>103.91341263267967</v>
      </c>
    </row>
    <row r="6197" spans="2:3" x14ac:dyDescent="0.75">
      <c r="B6197" s="249">
        <v>6134</v>
      </c>
      <c r="C6197" s="248">
        <v>109.8568845594464</v>
      </c>
    </row>
    <row r="6198" spans="2:3" x14ac:dyDescent="0.75">
      <c r="B6198" s="249">
        <v>6135</v>
      </c>
      <c r="C6198" s="248">
        <v>140.10470606650549</v>
      </c>
    </row>
    <row r="6199" spans="2:3" x14ac:dyDescent="0.75">
      <c r="B6199" s="249">
        <v>6136</v>
      </c>
      <c r="C6199" s="248">
        <v>65.85646851271656</v>
      </c>
    </row>
    <row r="6200" spans="2:3" x14ac:dyDescent="0.75">
      <c r="B6200" s="249">
        <v>6137</v>
      </c>
      <c r="C6200" s="248">
        <v>163.8417137377125</v>
      </c>
    </row>
    <row r="6201" spans="2:3" x14ac:dyDescent="0.75">
      <c r="B6201" s="249">
        <v>6138</v>
      </c>
      <c r="C6201" s="248">
        <v>93.866615113567889</v>
      </c>
    </row>
    <row r="6202" spans="2:3" x14ac:dyDescent="0.75">
      <c r="B6202" s="249">
        <v>6139</v>
      </c>
      <c r="C6202" s="248">
        <v>140.97129133950978</v>
      </c>
    </row>
    <row r="6203" spans="2:3" x14ac:dyDescent="0.75">
      <c r="B6203" s="249">
        <v>6140</v>
      </c>
      <c r="C6203" s="248">
        <v>116.22222868028477</v>
      </c>
    </row>
    <row r="6204" spans="2:3" x14ac:dyDescent="0.75">
      <c r="B6204" s="249">
        <v>6141</v>
      </c>
      <c r="C6204" s="248">
        <v>105.71336140887055</v>
      </c>
    </row>
    <row r="6205" spans="2:3" x14ac:dyDescent="0.75">
      <c r="B6205" s="249">
        <v>6142</v>
      </c>
      <c r="C6205" s="248">
        <v>141.03358463568122</v>
      </c>
    </row>
    <row r="6206" spans="2:3" x14ac:dyDescent="0.75">
      <c r="B6206" s="249">
        <v>6143</v>
      </c>
      <c r="C6206" s="248">
        <v>148.91845013181506</v>
      </c>
    </row>
    <row r="6207" spans="2:3" x14ac:dyDescent="0.75">
      <c r="B6207" s="249">
        <v>6144</v>
      </c>
      <c r="C6207" s="248">
        <v>123.6782885031391</v>
      </c>
    </row>
    <row r="6208" spans="2:3" x14ac:dyDescent="0.75">
      <c r="B6208" s="249">
        <v>6145</v>
      </c>
      <c r="C6208" s="248">
        <v>133.45335701875331</v>
      </c>
    </row>
    <row r="6209" spans="2:3" x14ac:dyDescent="0.75">
      <c r="B6209" s="249">
        <v>6146</v>
      </c>
      <c r="C6209" s="248">
        <v>138.52146048050281</v>
      </c>
    </row>
    <row r="6210" spans="2:3" x14ac:dyDescent="0.75">
      <c r="B6210" s="249">
        <v>6147</v>
      </c>
      <c r="C6210" s="248">
        <v>124.01594927168539</v>
      </c>
    </row>
    <row r="6211" spans="2:3" x14ac:dyDescent="0.75">
      <c r="B6211" s="249">
        <v>6148</v>
      </c>
      <c r="C6211" s="248">
        <v>113.40782412077711</v>
      </c>
    </row>
    <row r="6212" spans="2:3" x14ac:dyDescent="0.75">
      <c r="B6212" s="249">
        <v>6149</v>
      </c>
      <c r="C6212" s="248">
        <v>115.109956551921</v>
      </c>
    </row>
    <row r="6213" spans="2:3" x14ac:dyDescent="0.75">
      <c r="B6213" s="249">
        <v>6150</v>
      </c>
      <c r="C6213" s="248">
        <v>85.07706068257184</v>
      </c>
    </row>
    <row r="6214" spans="2:3" x14ac:dyDescent="0.75">
      <c r="B6214" s="249">
        <v>6151</v>
      </c>
      <c r="C6214" s="248">
        <v>81.067883224629753</v>
      </c>
    </row>
    <row r="6215" spans="2:3" x14ac:dyDescent="0.75">
      <c r="B6215" s="249">
        <v>6152</v>
      </c>
      <c r="C6215" s="248">
        <v>119.97459378491649</v>
      </c>
    </row>
    <row r="6216" spans="2:3" x14ac:dyDescent="0.75">
      <c r="B6216" s="249">
        <v>6153</v>
      </c>
      <c r="C6216" s="248">
        <v>162.70711033063674</v>
      </c>
    </row>
    <row r="6217" spans="2:3" x14ac:dyDescent="0.75">
      <c r="B6217" s="249">
        <v>6154</v>
      </c>
      <c r="C6217" s="248">
        <v>94.49671013825909</v>
      </c>
    </row>
    <row r="6218" spans="2:3" x14ac:dyDescent="0.75">
      <c r="B6218" s="249">
        <v>6155</v>
      </c>
      <c r="C6218" s="248">
        <v>109.52133121209168</v>
      </c>
    </row>
    <row r="6219" spans="2:3" x14ac:dyDescent="0.75">
      <c r="B6219" s="249">
        <v>6156</v>
      </c>
      <c r="C6219" s="248">
        <v>126.73536911196399</v>
      </c>
    </row>
    <row r="6220" spans="2:3" x14ac:dyDescent="0.75">
      <c r="B6220" s="249">
        <v>6157</v>
      </c>
      <c r="C6220" s="248">
        <v>130.4175810746305</v>
      </c>
    </row>
    <row r="6221" spans="2:3" x14ac:dyDescent="0.75">
      <c r="B6221" s="249">
        <v>6158</v>
      </c>
      <c r="C6221" s="248">
        <v>79.121415563053105</v>
      </c>
    </row>
    <row r="6222" spans="2:3" x14ac:dyDescent="0.75">
      <c r="B6222" s="249">
        <v>6159</v>
      </c>
      <c r="C6222" s="248">
        <v>194.60526071414873</v>
      </c>
    </row>
    <row r="6223" spans="2:3" x14ac:dyDescent="0.75">
      <c r="B6223" s="249">
        <v>6160</v>
      </c>
      <c r="C6223" s="248">
        <v>98.474437442789821</v>
      </c>
    </row>
    <row r="6224" spans="2:3" x14ac:dyDescent="0.75">
      <c r="B6224" s="249">
        <v>6161</v>
      </c>
      <c r="C6224" s="248">
        <v>89.06641355977473</v>
      </c>
    </row>
    <row r="6225" spans="2:3" x14ac:dyDescent="0.75">
      <c r="B6225" s="249">
        <v>6162</v>
      </c>
      <c r="C6225" s="248">
        <v>124.99895080301593</v>
      </c>
    </row>
    <row r="6226" spans="2:3" x14ac:dyDescent="0.75">
      <c r="B6226" s="249">
        <v>6163</v>
      </c>
      <c r="C6226" s="248">
        <v>98.713068314904234</v>
      </c>
    </row>
    <row r="6227" spans="2:3" x14ac:dyDescent="0.75">
      <c r="B6227" s="249">
        <v>6164</v>
      </c>
      <c r="C6227" s="248">
        <v>144.26390146562673</v>
      </c>
    </row>
    <row r="6228" spans="2:3" x14ac:dyDescent="0.75">
      <c r="B6228" s="249">
        <v>6165</v>
      </c>
      <c r="C6228" s="248">
        <v>151.25300987515627</v>
      </c>
    </row>
    <row r="6229" spans="2:3" x14ac:dyDescent="0.75">
      <c r="B6229" s="249">
        <v>6166</v>
      </c>
      <c r="C6229" s="248">
        <v>91.64099071149522</v>
      </c>
    </row>
    <row r="6230" spans="2:3" x14ac:dyDescent="0.75">
      <c r="B6230" s="249">
        <v>6167</v>
      </c>
      <c r="C6230" s="248">
        <v>129.68388755870922</v>
      </c>
    </row>
    <row r="6231" spans="2:3" x14ac:dyDescent="0.75">
      <c r="B6231" s="249">
        <v>6168</v>
      </c>
      <c r="C6231" s="248">
        <v>124.37472280802817</v>
      </c>
    </row>
    <row r="6232" spans="2:3" x14ac:dyDescent="0.75">
      <c r="B6232" s="249">
        <v>6169</v>
      </c>
      <c r="C6232" s="248">
        <v>112.23013437033944</v>
      </c>
    </row>
    <row r="6233" spans="2:3" x14ac:dyDescent="0.75">
      <c r="B6233" s="249">
        <v>6170</v>
      </c>
      <c r="C6233" s="248">
        <v>131.81818946713989</v>
      </c>
    </row>
    <row r="6234" spans="2:3" x14ac:dyDescent="0.75">
      <c r="B6234" s="249">
        <v>6171</v>
      </c>
      <c r="C6234" s="248">
        <v>138.09803287836522</v>
      </c>
    </row>
    <row r="6235" spans="2:3" x14ac:dyDescent="0.75">
      <c r="B6235" s="249">
        <v>6172</v>
      </c>
      <c r="C6235" s="248">
        <v>101.59509312888051</v>
      </c>
    </row>
    <row r="6236" spans="2:3" x14ac:dyDescent="0.75">
      <c r="B6236" s="249">
        <v>6173</v>
      </c>
      <c r="C6236" s="248">
        <v>105.81097995360383</v>
      </c>
    </row>
    <row r="6237" spans="2:3" x14ac:dyDescent="0.75">
      <c r="B6237" s="249">
        <v>6174</v>
      </c>
      <c r="C6237" s="248">
        <v>96.895238293185841</v>
      </c>
    </row>
    <row r="6238" spans="2:3" x14ac:dyDescent="0.75">
      <c r="B6238" s="249">
        <v>6175</v>
      </c>
      <c r="C6238" s="248">
        <v>124.90832067439828</v>
      </c>
    </row>
    <row r="6239" spans="2:3" x14ac:dyDescent="0.75">
      <c r="B6239" s="249">
        <v>6176</v>
      </c>
      <c r="C6239" s="248">
        <v>116.50637503241515</v>
      </c>
    </row>
    <row r="6240" spans="2:3" x14ac:dyDescent="0.75">
      <c r="B6240" s="249">
        <v>6177</v>
      </c>
      <c r="C6240" s="248">
        <v>106.24766806058457</v>
      </c>
    </row>
    <row r="6241" spans="2:3" x14ac:dyDescent="0.75">
      <c r="B6241" s="249">
        <v>6178</v>
      </c>
      <c r="C6241" s="248">
        <v>73.693016559353779</v>
      </c>
    </row>
    <row r="6242" spans="2:3" x14ac:dyDescent="0.75">
      <c r="B6242" s="249">
        <v>6179</v>
      </c>
      <c r="C6242" s="248">
        <v>60.1698142039807</v>
      </c>
    </row>
    <row r="6243" spans="2:3" x14ac:dyDescent="0.75">
      <c r="B6243" s="249">
        <v>6180</v>
      </c>
      <c r="C6243" s="248">
        <v>119.90209787888514</v>
      </c>
    </row>
    <row r="6244" spans="2:3" x14ac:dyDescent="0.75">
      <c r="B6244" s="249">
        <v>6181</v>
      </c>
      <c r="C6244" s="248">
        <v>146.11132225656326</v>
      </c>
    </row>
    <row r="6245" spans="2:3" x14ac:dyDescent="0.75">
      <c r="B6245" s="249">
        <v>6182</v>
      </c>
      <c r="C6245" s="248">
        <v>107.83206079252473</v>
      </c>
    </row>
    <row r="6246" spans="2:3" x14ac:dyDescent="0.75">
      <c r="B6246" s="249">
        <v>6183</v>
      </c>
      <c r="C6246" s="248">
        <v>103.93204359096137</v>
      </c>
    </row>
    <row r="6247" spans="2:3" x14ac:dyDescent="0.75">
      <c r="B6247" s="249">
        <v>6184</v>
      </c>
      <c r="C6247" s="248">
        <v>165.02340911421288</v>
      </c>
    </row>
    <row r="6248" spans="2:3" x14ac:dyDescent="0.75">
      <c r="B6248" s="249">
        <v>6185</v>
      </c>
      <c r="C6248" s="248">
        <v>118.58492397399991</v>
      </c>
    </row>
    <row r="6249" spans="2:3" x14ac:dyDescent="0.75">
      <c r="B6249" s="249">
        <v>6186</v>
      </c>
      <c r="C6249" s="248">
        <v>89.427310019959634</v>
      </c>
    </row>
    <row r="6250" spans="2:3" x14ac:dyDescent="0.75">
      <c r="B6250" s="249">
        <v>6187</v>
      </c>
      <c r="C6250" s="248">
        <v>120.26999907254896</v>
      </c>
    </row>
    <row r="6251" spans="2:3" x14ac:dyDescent="0.75">
      <c r="B6251" s="249">
        <v>6188</v>
      </c>
      <c r="C6251" s="248">
        <v>140.63490893483447</v>
      </c>
    </row>
    <row r="6252" spans="2:3" x14ac:dyDescent="0.75">
      <c r="B6252" s="249">
        <v>6189</v>
      </c>
      <c r="C6252" s="248">
        <v>98.390652896326742</v>
      </c>
    </row>
    <row r="6253" spans="2:3" x14ac:dyDescent="0.75">
      <c r="B6253" s="249">
        <v>6190</v>
      </c>
      <c r="C6253" s="248">
        <v>82.801774796640714</v>
      </c>
    </row>
    <row r="6254" spans="2:3" x14ac:dyDescent="0.75">
      <c r="B6254" s="249">
        <v>6191</v>
      </c>
      <c r="C6254" s="248">
        <v>105.77468603114443</v>
      </c>
    </row>
    <row r="6255" spans="2:3" x14ac:dyDescent="0.75">
      <c r="B6255" s="249">
        <v>6192</v>
      </c>
      <c r="C6255" s="248">
        <v>128.1553069262539</v>
      </c>
    </row>
    <row r="6256" spans="2:3" x14ac:dyDescent="0.75">
      <c r="B6256" s="249">
        <v>6193</v>
      </c>
      <c r="C6256" s="248">
        <v>133.96539919030954</v>
      </c>
    </row>
    <row r="6257" spans="2:3" x14ac:dyDescent="0.75">
      <c r="B6257" s="249">
        <v>6194</v>
      </c>
      <c r="C6257" s="248">
        <v>152.20644176508853</v>
      </c>
    </row>
    <row r="6258" spans="2:3" x14ac:dyDescent="0.75">
      <c r="B6258" s="249">
        <v>6195</v>
      </c>
      <c r="C6258" s="248">
        <v>111.77213548589538</v>
      </c>
    </row>
    <row r="6259" spans="2:3" x14ac:dyDescent="0.75">
      <c r="B6259" s="249">
        <v>6196</v>
      </c>
      <c r="C6259" s="248">
        <v>114.22618167239747</v>
      </c>
    </row>
    <row r="6260" spans="2:3" x14ac:dyDescent="0.75">
      <c r="B6260" s="249">
        <v>6197</v>
      </c>
      <c r="C6260" s="248">
        <v>135.39461585097678</v>
      </c>
    </row>
    <row r="6261" spans="2:3" x14ac:dyDescent="0.75">
      <c r="B6261" s="249">
        <v>6198</v>
      </c>
      <c r="C6261" s="248">
        <v>137.97960291036873</v>
      </c>
    </row>
    <row r="6262" spans="2:3" x14ac:dyDescent="0.75">
      <c r="B6262" s="249">
        <v>6199</v>
      </c>
      <c r="C6262" s="248">
        <v>108.50113243466602</v>
      </c>
    </row>
    <row r="6263" spans="2:3" x14ac:dyDescent="0.75">
      <c r="B6263" s="249">
        <v>6200</v>
      </c>
      <c r="C6263" s="248">
        <v>128.02975071358946</v>
      </c>
    </row>
    <row r="6264" spans="2:3" x14ac:dyDescent="0.75">
      <c r="B6264" s="249">
        <v>6201</v>
      </c>
      <c r="C6264" s="248">
        <v>130.88884218331532</v>
      </c>
    </row>
    <row r="6265" spans="2:3" x14ac:dyDescent="0.75">
      <c r="B6265" s="249">
        <v>6202</v>
      </c>
      <c r="C6265" s="248">
        <v>130.75565550054381</v>
      </c>
    </row>
    <row r="6266" spans="2:3" x14ac:dyDescent="0.75">
      <c r="B6266" s="249">
        <v>6203</v>
      </c>
      <c r="C6266" s="248">
        <v>150.04956914565673</v>
      </c>
    </row>
    <row r="6267" spans="2:3" x14ac:dyDescent="0.75">
      <c r="B6267" s="249">
        <v>6204</v>
      </c>
      <c r="C6267" s="248">
        <v>137.32711060822436</v>
      </c>
    </row>
    <row r="6268" spans="2:3" x14ac:dyDescent="0.75">
      <c r="B6268" s="249">
        <v>6205</v>
      </c>
      <c r="C6268" s="248">
        <v>77.911838764602692</v>
      </c>
    </row>
    <row r="6269" spans="2:3" x14ac:dyDescent="0.75">
      <c r="B6269" s="249">
        <v>6206</v>
      </c>
      <c r="C6269" s="248">
        <v>169.12086121927089</v>
      </c>
    </row>
    <row r="6270" spans="2:3" x14ac:dyDescent="0.75">
      <c r="B6270" s="249">
        <v>6207</v>
      </c>
      <c r="C6270" s="248">
        <v>72.022305626141176</v>
      </c>
    </row>
    <row r="6271" spans="2:3" x14ac:dyDescent="0.75">
      <c r="B6271" s="249">
        <v>6208</v>
      </c>
      <c r="C6271" s="248">
        <v>129.41630433420224</v>
      </c>
    </row>
    <row r="6272" spans="2:3" x14ac:dyDescent="0.75">
      <c r="B6272" s="249">
        <v>6209</v>
      </c>
      <c r="C6272" s="248">
        <v>103.11353298057321</v>
      </c>
    </row>
    <row r="6273" spans="2:3" x14ac:dyDescent="0.75">
      <c r="B6273" s="249">
        <v>6210</v>
      </c>
      <c r="C6273" s="248">
        <v>97.9000513981767</v>
      </c>
    </row>
    <row r="6274" spans="2:3" x14ac:dyDescent="0.75">
      <c r="B6274" s="249">
        <v>6211</v>
      </c>
      <c r="C6274" s="248">
        <v>136.86463009565557</v>
      </c>
    </row>
    <row r="6275" spans="2:3" x14ac:dyDescent="0.75">
      <c r="B6275" s="249">
        <v>6212</v>
      </c>
      <c r="C6275" s="248">
        <v>95.578504897905276</v>
      </c>
    </row>
    <row r="6276" spans="2:3" x14ac:dyDescent="0.75">
      <c r="B6276" s="249">
        <v>6213</v>
      </c>
      <c r="C6276" s="248">
        <v>69.024855164611168</v>
      </c>
    </row>
    <row r="6277" spans="2:3" x14ac:dyDescent="0.75">
      <c r="B6277" s="249">
        <v>6214</v>
      </c>
      <c r="C6277" s="248">
        <v>124.1079840535446</v>
      </c>
    </row>
    <row r="6278" spans="2:3" x14ac:dyDescent="0.75">
      <c r="B6278" s="249">
        <v>6215</v>
      </c>
      <c r="C6278" s="248">
        <v>109.4046367545635</v>
      </c>
    </row>
    <row r="6279" spans="2:3" x14ac:dyDescent="0.75">
      <c r="B6279" s="249">
        <v>6216</v>
      </c>
      <c r="C6279" s="248">
        <v>146.18030438556627</v>
      </c>
    </row>
    <row r="6280" spans="2:3" x14ac:dyDescent="0.75">
      <c r="B6280" s="249">
        <v>6217</v>
      </c>
      <c r="C6280" s="248">
        <v>137.94174758302745</v>
      </c>
    </row>
    <row r="6281" spans="2:3" x14ac:dyDescent="0.75">
      <c r="B6281" s="249">
        <v>6218</v>
      </c>
      <c r="C6281" s="248">
        <v>86.72779891280706</v>
      </c>
    </row>
    <row r="6282" spans="2:3" x14ac:dyDescent="0.75">
      <c r="B6282" s="249">
        <v>6219</v>
      </c>
      <c r="C6282" s="248">
        <v>103.70671647065157</v>
      </c>
    </row>
    <row r="6283" spans="2:3" x14ac:dyDescent="0.75">
      <c r="B6283" s="249">
        <v>6220</v>
      </c>
      <c r="C6283" s="248">
        <v>112.92911285510648</v>
      </c>
    </row>
    <row r="6284" spans="2:3" x14ac:dyDescent="0.75">
      <c r="B6284" s="249">
        <v>6221</v>
      </c>
      <c r="C6284" s="248">
        <v>126.763404411138</v>
      </c>
    </row>
    <row r="6285" spans="2:3" x14ac:dyDescent="0.75">
      <c r="B6285" s="249">
        <v>6222</v>
      </c>
      <c r="C6285" s="248">
        <v>105.45731435691366</v>
      </c>
    </row>
    <row r="6286" spans="2:3" x14ac:dyDescent="0.75">
      <c r="B6286" s="249">
        <v>6223</v>
      </c>
      <c r="C6286" s="248">
        <v>121.7204966034267</v>
      </c>
    </row>
    <row r="6287" spans="2:3" x14ac:dyDescent="0.75">
      <c r="B6287" s="249">
        <v>6224</v>
      </c>
      <c r="C6287" s="248">
        <v>105.88434481790618</v>
      </c>
    </row>
    <row r="6288" spans="2:3" x14ac:dyDescent="0.75">
      <c r="B6288" s="249">
        <v>6225</v>
      </c>
      <c r="C6288" s="248">
        <v>74.257299321329953</v>
      </c>
    </row>
    <row r="6289" spans="2:3" x14ac:dyDescent="0.75">
      <c r="B6289" s="249">
        <v>6226</v>
      </c>
      <c r="C6289" s="248">
        <v>112.25804766370622</v>
      </c>
    </row>
    <row r="6290" spans="2:3" x14ac:dyDescent="0.75">
      <c r="B6290" s="249">
        <v>6227</v>
      </c>
      <c r="C6290" s="248">
        <v>135.95685116392892</v>
      </c>
    </row>
    <row r="6291" spans="2:3" x14ac:dyDescent="0.75">
      <c r="B6291" s="249">
        <v>6228</v>
      </c>
      <c r="C6291" s="248">
        <v>121.54325089965563</v>
      </c>
    </row>
    <row r="6292" spans="2:3" x14ac:dyDescent="0.75">
      <c r="B6292" s="249">
        <v>6229</v>
      </c>
      <c r="C6292" s="248">
        <v>106.86656544591185</v>
      </c>
    </row>
    <row r="6293" spans="2:3" x14ac:dyDescent="0.75">
      <c r="B6293" s="249">
        <v>6230</v>
      </c>
      <c r="C6293" s="248">
        <v>117.93168842606048</v>
      </c>
    </row>
    <row r="6294" spans="2:3" x14ac:dyDescent="0.75">
      <c r="B6294" s="249">
        <v>6231</v>
      </c>
      <c r="C6294" s="248">
        <v>162.14161673806677</v>
      </c>
    </row>
    <row r="6295" spans="2:3" x14ac:dyDescent="0.75">
      <c r="B6295" s="249">
        <v>6232</v>
      </c>
      <c r="C6295" s="248">
        <v>95.830442396448873</v>
      </c>
    </row>
    <row r="6296" spans="2:3" x14ac:dyDescent="0.75">
      <c r="B6296" s="249">
        <v>6233</v>
      </c>
      <c r="C6296" s="248">
        <v>159.69708609946565</v>
      </c>
    </row>
    <row r="6297" spans="2:3" x14ac:dyDescent="0.75">
      <c r="B6297" s="249">
        <v>6234</v>
      </c>
      <c r="C6297" s="248">
        <v>105.39491820405632</v>
      </c>
    </row>
    <row r="6298" spans="2:3" x14ac:dyDescent="0.75">
      <c r="B6298" s="249">
        <v>6235</v>
      </c>
      <c r="C6298" s="248">
        <v>173.81728234403235</v>
      </c>
    </row>
    <row r="6299" spans="2:3" x14ac:dyDescent="0.75">
      <c r="B6299" s="249">
        <v>6236</v>
      </c>
      <c r="C6299" s="248">
        <v>155.11394988590177</v>
      </c>
    </row>
    <row r="6300" spans="2:3" x14ac:dyDescent="0.75">
      <c r="B6300" s="249">
        <v>6237</v>
      </c>
      <c r="C6300" s="248">
        <v>173.04663129702178</v>
      </c>
    </row>
    <row r="6301" spans="2:3" x14ac:dyDescent="0.75">
      <c r="B6301" s="249">
        <v>6238</v>
      </c>
      <c r="C6301" s="248">
        <v>150.39332849668125</v>
      </c>
    </row>
    <row r="6302" spans="2:3" x14ac:dyDescent="0.75">
      <c r="B6302" s="249">
        <v>6239</v>
      </c>
      <c r="C6302" s="248">
        <v>95.569253445832402</v>
      </c>
    </row>
    <row r="6303" spans="2:3" x14ac:dyDescent="0.75">
      <c r="B6303" s="249">
        <v>6240</v>
      </c>
      <c r="C6303" s="248">
        <v>114.48719264165798</v>
      </c>
    </row>
    <row r="6304" spans="2:3" x14ac:dyDescent="0.75">
      <c r="B6304" s="249">
        <v>6241</v>
      </c>
      <c r="C6304" s="248">
        <v>122.79916631014849</v>
      </c>
    </row>
    <row r="6305" spans="2:3" x14ac:dyDescent="0.75">
      <c r="B6305" s="249">
        <v>6242</v>
      </c>
      <c r="C6305" s="248">
        <v>104.33722883724893</v>
      </c>
    </row>
    <row r="6306" spans="2:3" x14ac:dyDescent="0.75">
      <c r="B6306" s="249">
        <v>6243</v>
      </c>
      <c r="C6306" s="248">
        <v>129.03753928393343</v>
      </c>
    </row>
    <row r="6307" spans="2:3" x14ac:dyDescent="0.75">
      <c r="B6307" s="249">
        <v>6244</v>
      </c>
      <c r="C6307" s="248">
        <v>101.42593860226627</v>
      </c>
    </row>
    <row r="6308" spans="2:3" x14ac:dyDescent="0.75">
      <c r="B6308" s="249">
        <v>6245</v>
      </c>
      <c r="C6308" s="248">
        <v>129.38731246955365</v>
      </c>
    </row>
    <row r="6309" spans="2:3" x14ac:dyDescent="0.75">
      <c r="B6309" s="249">
        <v>6246</v>
      </c>
      <c r="C6309" s="248">
        <v>114.29150354312829</v>
      </c>
    </row>
    <row r="6310" spans="2:3" x14ac:dyDescent="0.75">
      <c r="B6310" s="249">
        <v>6247</v>
      </c>
      <c r="C6310" s="248">
        <v>117.30876785444795</v>
      </c>
    </row>
    <row r="6311" spans="2:3" x14ac:dyDescent="0.75">
      <c r="B6311" s="249">
        <v>6248</v>
      </c>
      <c r="C6311" s="248">
        <v>125.18753522821331</v>
      </c>
    </row>
    <row r="6312" spans="2:3" x14ac:dyDescent="0.75">
      <c r="B6312" s="249">
        <v>6249</v>
      </c>
      <c r="C6312" s="248">
        <v>117.58344518095527</v>
      </c>
    </row>
    <row r="6313" spans="2:3" x14ac:dyDescent="0.75">
      <c r="B6313" s="249">
        <v>6250</v>
      </c>
      <c r="C6313" s="248">
        <v>127.8170022892016</v>
      </c>
    </row>
    <row r="6314" spans="2:3" x14ac:dyDescent="0.75">
      <c r="B6314" s="249">
        <v>6251</v>
      </c>
      <c r="C6314" s="248">
        <v>93.390162418642788</v>
      </c>
    </row>
    <row r="6315" spans="2:3" x14ac:dyDescent="0.75">
      <c r="B6315" s="249">
        <v>6252</v>
      </c>
      <c r="C6315" s="248">
        <v>131.76321353596558</v>
      </c>
    </row>
    <row r="6316" spans="2:3" x14ac:dyDescent="0.75">
      <c r="B6316" s="249">
        <v>6253</v>
      </c>
      <c r="C6316" s="248">
        <v>86.46756209169277</v>
      </c>
    </row>
    <row r="6317" spans="2:3" x14ac:dyDescent="0.75">
      <c r="B6317" s="249">
        <v>6254</v>
      </c>
      <c r="C6317" s="248">
        <v>129.15488035599935</v>
      </c>
    </row>
    <row r="6318" spans="2:3" x14ac:dyDescent="0.75">
      <c r="B6318" s="249">
        <v>6255</v>
      </c>
      <c r="C6318" s="248">
        <v>109.29171821272882</v>
      </c>
    </row>
    <row r="6319" spans="2:3" x14ac:dyDescent="0.75">
      <c r="B6319" s="249">
        <v>6256</v>
      </c>
      <c r="C6319" s="248">
        <v>91.346886311870691</v>
      </c>
    </row>
    <row r="6320" spans="2:3" x14ac:dyDescent="0.75">
      <c r="B6320" s="249">
        <v>6257</v>
      </c>
      <c r="C6320" s="248">
        <v>132.85531733612788</v>
      </c>
    </row>
    <row r="6321" spans="2:3" x14ac:dyDescent="0.75">
      <c r="B6321" s="249">
        <v>6258</v>
      </c>
      <c r="C6321" s="248">
        <v>113.80787694775297</v>
      </c>
    </row>
    <row r="6322" spans="2:3" x14ac:dyDescent="0.75">
      <c r="B6322" s="249">
        <v>6259</v>
      </c>
      <c r="C6322" s="248">
        <v>111.06789196555798</v>
      </c>
    </row>
    <row r="6323" spans="2:3" x14ac:dyDescent="0.75">
      <c r="B6323" s="249">
        <v>6260</v>
      </c>
      <c r="C6323" s="248">
        <v>115.7298326733242</v>
      </c>
    </row>
    <row r="6324" spans="2:3" x14ac:dyDescent="0.75">
      <c r="B6324" s="249">
        <v>6261</v>
      </c>
      <c r="C6324" s="248">
        <v>97.57086386432465</v>
      </c>
    </row>
    <row r="6325" spans="2:3" x14ac:dyDescent="0.75">
      <c r="B6325" s="249">
        <v>6262</v>
      </c>
      <c r="C6325" s="248">
        <v>127.72667269524092</v>
      </c>
    </row>
    <row r="6326" spans="2:3" x14ac:dyDescent="0.75">
      <c r="B6326" s="249">
        <v>6263</v>
      </c>
      <c r="C6326" s="248">
        <v>137.02289471226916</v>
      </c>
    </row>
    <row r="6327" spans="2:3" x14ac:dyDescent="0.75">
      <c r="B6327" s="249">
        <v>6264</v>
      </c>
      <c r="C6327" s="248">
        <v>133.99547617322378</v>
      </c>
    </row>
    <row r="6328" spans="2:3" x14ac:dyDescent="0.75">
      <c r="B6328" s="249">
        <v>6265</v>
      </c>
      <c r="C6328" s="248">
        <v>137.37927729271453</v>
      </c>
    </row>
    <row r="6329" spans="2:3" x14ac:dyDescent="0.75">
      <c r="B6329" s="249">
        <v>6266</v>
      </c>
      <c r="C6329" s="248">
        <v>130.37545899194663</v>
      </c>
    </row>
    <row r="6330" spans="2:3" x14ac:dyDescent="0.75">
      <c r="B6330" s="249">
        <v>6267</v>
      </c>
      <c r="C6330" s="248">
        <v>81.301003932596927</v>
      </c>
    </row>
    <row r="6331" spans="2:3" x14ac:dyDescent="0.75">
      <c r="B6331" s="249">
        <v>6268</v>
      </c>
      <c r="C6331" s="248">
        <v>129.82415825974783</v>
      </c>
    </row>
    <row r="6332" spans="2:3" x14ac:dyDescent="0.75">
      <c r="B6332" s="249">
        <v>6269</v>
      </c>
      <c r="C6332" s="248">
        <v>137.26864852142864</v>
      </c>
    </row>
    <row r="6333" spans="2:3" x14ac:dyDescent="0.75">
      <c r="B6333" s="249">
        <v>6270</v>
      </c>
      <c r="C6333" s="248">
        <v>161.88263762588801</v>
      </c>
    </row>
    <row r="6334" spans="2:3" x14ac:dyDescent="0.75">
      <c r="B6334" s="249">
        <v>6271</v>
      </c>
      <c r="C6334" s="248">
        <v>128.72971612899553</v>
      </c>
    </row>
    <row r="6335" spans="2:3" x14ac:dyDescent="0.75">
      <c r="B6335" s="249">
        <v>6272</v>
      </c>
      <c r="C6335" s="248">
        <v>131.03305151238393</v>
      </c>
    </row>
    <row r="6336" spans="2:3" x14ac:dyDescent="0.75">
      <c r="B6336" s="249">
        <v>6273</v>
      </c>
      <c r="C6336" s="248">
        <v>117.40988182392988</v>
      </c>
    </row>
    <row r="6337" spans="2:3" x14ac:dyDescent="0.75">
      <c r="B6337" s="249">
        <v>6274</v>
      </c>
      <c r="C6337" s="248">
        <v>136.93692730131073</v>
      </c>
    </row>
    <row r="6338" spans="2:3" x14ac:dyDescent="0.75">
      <c r="B6338" s="249">
        <v>6275</v>
      </c>
      <c r="C6338" s="248">
        <v>149.95627532427596</v>
      </c>
    </row>
    <row r="6339" spans="2:3" x14ac:dyDescent="0.75">
      <c r="B6339" s="249">
        <v>6276</v>
      </c>
      <c r="C6339" s="248">
        <v>137.97465808920163</v>
      </c>
    </row>
    <row r="6340" spans="2:3" x14ac:dyDescent="0.75">
      <c r="B6340" s="249">
        <v>6277</v>
      </c>
      <c r="C6340" s="248">
        <v>131.44468245030711</v>
      </c>
    </row>
    <row r="6341" spans="2:3" x14ac:dyDescent="0.75">
      <c r="B6341" s="249">
        <v>6278</v>
      </c>
      <c r="C6341" s="248">
        <v>119.93699754006209</v>
      </c>
    </row>
    <row r="6342" spans="2:3" x14ac:dyDescent="0.75">
      <c r="B6342" s="249">
        <v>6279</v>
      </c>
      <c r="C6342" s="248">
        <v>119.62376059271104</v>
      </c>
    </row>
    <row r="6343" spans="2:3" x14ac:dyDescent="0.75">
      <c r="B6343" s="249">
        <v>6280</v>
      </c>
      <c r="C6343" s="248">
        <v>130.34746251178285</v>
      </c>
    </row>
    <row r="6344" spans="2:3" x14ac:dyDescent="0.75">
      <c r="B6344" s="249">
        <v>6281</v>
      </c>
      <c r="C6344" s="248">
        <v>151.79365074879291</v>
      </c>
    </row>
    <row r="6345" spans="2:3" x14ac:dyDescent="0.75">
      <c r="B6345" s="249">
        <v>6282</v>
      </c>
      <c r="C6345" s="248">
        <v>115.65861148274846</v>
      </c>
    </row>
    <row r="6346" spans="2:3" x14ac:dyDescent="0.75">
      <c r="B6346" s="249">
        <v>6283</v>
      </c>
      <c r="C6346" s="248">
        <v>119.68043207479084</v>
      </c>
    </row>
    <row r="6347" spans="2:3" x14ac:dyDescent="0.75">
      <c r="B6347" s="249">
        <v>6284</v>
      </c>
      <c r="C6347" s="248">
        <v>97.837983879725584</v>
      </c>
    </row>
    <row r="6348" spans="2:3" x14ac:dyDescent="0.75">
      <c r="B6348" s="249">
        <v>6285</v>
      </c>
      <c r="C6348" s="248">
        <v>131.41830942695984</v>
      </c>
    </row>
    <row r="6349" spans="2:3" x14ac:dyDescent="0.75">
      <c r="B6349" s="249">
        <v>6286</v>
      </c>
      <c r="C6349" s="248">
        <v>72.939653822225893</v>
      </c>
    </row>
    <row r="6350" spans="2:3" x14ac:dyDescent="0.75">
      <c r="B6350" s="249">
        <v>6287</v>
      </c>
      <c r="C6350" s="248">
        <v>97.839733329854937</v>
      </c>
    </row>
    <row r="6351" spans="2:3" x14ac:dyDescent="0.75">
      <c r="B6351" s="249">
        <v>6288</v>
      </c>
      <c r="C6351" s="248">
        <v>145.51943894066451</v>
      </c>
    </row>
    <row r="6352" spans="2:3" x14ac:dyDescent="0.75">
      <c r="B6352" s="249">
        <v>6289</v>
      </c>
      <c r="C6352" s="248">
        <v>118.88405301328127</v>
      </c>
    </row>
    <row r="6353" spans="2:3" x14ac:dyDescent="0.75">
      <c r="B6353" s="249">
        <v>6290</v>
      </c>
      <c r="C6353" s="248">
        <v>110.72419095244274</v>
      </c>
    </row>
    <row r="6354" spans="2:3" x14ac:dyDescent="0.75">
      <c r="B6354" s="249">
        <v>6291</v>
      </c>
      <c r="C6354" s="248">
        <v>101.54933136545884</v>
      </c>
    </row>
    <row r="6355" spans="2:3" x14ac:dyDescent="0.75">
      <c r="B6355" s="249">
        <v>6292</v>
      </c>
      <c r="C6355" s="248">
        <v>161.40180133994426</v>
      </c>
    </row>
    <row r="6356" spans="2:3" x14ac:dyDescent="0.75">
      <c r="B6356" s="249">
        <v>6293</v>
      </c>
      <c r="C6356" s="248">
        <v>117.90212034085189</v>
      </c>
    </row>
    <row r="6357" spans="2:3" x14ac:dyDescent="0.75">
      <c r="B6357" s="249">
        <v>6294</v>
      </c>
      <c r="C6357" s="248">
        <v>87.564104602659043</v>
      </c>
    </row>
    <row r="6358" spans="2:3" x14ac:dyDescent="0.75">
      <c r="B6358" s="249">
        <v>6295</v>
      </c>
      <c r="C6358" s="248">
        <v>121.40475118398679</v>
      </c>
    </row>
    <row r="6359" spans="2:3" x14ac:dyDescent="0.75">
      <c r="B6359" s="249">
        <v>6296</v>
      </c>
      <c r="C6359" s="248">
        <v>109.75980444263732</v>
      </c>
    </row>
    <row r="6360" spans="2:3" x14ac:dyDescent="0.75">
      <c r="B6360" s="249">
        <v>6297</v>
      </c>
      <c r="C6360" s="248">
        <v>155.22838124452866</v>
      </c>
    </row>
    <row r="6361" spans="2:3" x14ac:dyDescent="0.75">
      <c r="B6361" s="249">
        <v>6298</v>
      </c>
      <c r="C6361" s="248">
        <v>87.739208692247843</v>
      </c>
    </row>
    <row r="6362" spans="2:3" x14ac:dyDescent="0.75">
      <c r="B6362" s="249">
        <v>6299</v>
      </c>
      <c r="C6362" s="248">
        <v>99.153342333391564</v>
      </c>
    </row>
    <row r="6363" spans="2:3" x14ac:dyDescent="0.75">
      <c r="B6363" s="249">
        <v>6300</v>
      </c>
      <c r="C6363" s="248">
        <v>90.859075760202217</v>
      </c>
    </row>
    <row r="6364" spans="2:3" x14ac:dyDescent="0.75">
      <c r="B6364" s="249">
        <v>6301</v>
      </c>
      <c r="C6364" s="248">
        <v>93.939046282505089</v>
      </c>
    </row>
    <row r="6365" spans="2:3" x14ac:dyDescent="0.75">
      <c r="B6365" s="249">
        <v>6302</v>
      </c>
      <c r="C6365" s="248">
        <v>155.61657140072677</v>
      </c>
    </row>
    <row r="6366" spans="2:3" x14ac:dyDescent="0.75">
      <c r="B6366" s="249">
        <v>6303</v>
      </c>
      <c r="C6366" s="248">
        <v>131.49286675798982</v>
      </c>
    </row>
    <row r="6367" spans="2:3" x14ac:dyDescent="0.75">
      <c r="B6367" s="249">
        <v>6304</v>
      </c>
      <c r="C6367" s="248">
        <v>146.97228470998527</v>
      </c>
    </row>
    <row r="6368" spans="2:3" x14ac:dyDescent="0.75">
      <c r="B6368" s="249">
        <v>6305</v>
      </c>
      <c r="C6368" s="248">
        <v>125.70645035496553</v>
      </c>
    </row>
    <row r="6369" spans="2:3" x14ac:dyDescent="0.75">
      <c r="B6369" s="249">
        <v>6306</v>
      </c>
      <c r="C6369" s="248">
        <v>142.71801649952266</v>
      </c>
    </row>
    <row r="6370" spans="2:3" x14ac:dyDescent="0.75">
      <c r="B6370" s="249">
        <v>6307</v>
      </c>
      <c r="C6370" s="248">
        <v>128.30409135281823</v>
      </c>
    </row>
    <row r="6371" spans="2:3" x14ac:dyDescent="0.75">
      <c r="B6371" s="249">
        <v>6308</v>
      </c>
      <c r="C6371" s="248">
        <v>125.803857832763</v>
      </c>
    </row>
    <row r="6372" spans="2:3" x14ac:dyDescent="0.75">
      <c r="B6372" s="249">
        <v>6309</v>
      </c>
      <c r="C6372" s="248">
        <v>65.060356007132356</v>
      </c>
    </row>
    <row r="6373" spans="2:3" x14ac:dyDescent="0.75">
      <c r="B6373" s="249">
        <v>6310</v>
      </c>
      <c r="C6373" s="248">
        <v>95.031187109335065</v>
      </c>
    </row>
    <row r="6374" spans="2:3" x14ac:dyDescent="0.75">
      <c r="B6374" s="249">
        <v>6311</v>
      </c>
      <c r="C6374" s="248">
        <v>115.75174329047216</v>
      </c>
    </row>
    <row r="6375" spans="2:3" x14ac:dyDescent="0.75">
      <c r="B6375" s="249">
        <v>6312</v>
      </c>
      <c r="C6375" s="248">
        <v>132.83017429360893</v>
      </c>
    </row>
    <row r="6376" spans="2:3" x14ac:dyDescent="0.75">
      <c r="B6376" s="249">
        <v>6313</v>
      </c>
      <c r="C6376" s="248">
        <v>127.91823272813677</v>
      </c>
    </row>
    <row r="6377" spans="2:3" x14ac:dyDescent="0.75">
      <c r="B6377" s="249">
        <v>6314</v>
      </c>
      <c r="C6377" s="248">
        <v>160.34639133364902</v>
      </c>
    </row>
    <row r="6378" spans="2:3" x14ac:dyDescent="0.75">
      <c r="B6378" s="249">
        <v>6315</v>
      </c>
      <c r="C6378" s="248">
        <v>147.92537002677989</v>
      </c>
    </row>
    <row r="6379" spans="2:3" x14ac:dyDescent="0.75">
      <c r="B6379" s="249">
        <v>6316</v>
      </c>
      <c r="C6379" s="248">
        <v>156.75803498874501</v>
      </c>
    </row>
    <row r="6380" spans="2:3" x14ac:dyDescent="0.75">
      <c r="B6380" s="249">
        <v>6317</v>
      </c>
      <c r="C6380" s="248">
        <v>120.18923593201238</v>
      </c>
    </row>
    <row r="6381" spans="2:3" x14ac:dyDescent="0.75">
      <c r="B6381" s="249">
        <v>6318</v>
      </c>
      <c r="C6381" s="248">
        <v>93.931550299415932</v>
      </c>
    </row>
    <row r="6382" spans="2:3" x14ac:dyDescent="0.75">
      <c r="B6382" s="249">
        <v>6319</v>
      </c>
      <c r="C6382" s="248">
        <v>105.00927577214185</v>
      </c>
    </row>
    <row r="6383" spans="2:3" x14ac:dyDescent="0.75">
      <c r="B6383" s="249">
        <v>6320</v>
      </c>
      <c r="C6383" s="248">
        <v>96.761012423760647</v>
      </c>
    </row>
    <row r="6384" spans="2:3" x14ac:dyDescent="0.75">
      <c r="B6384" s="249">
        <v>6321</v>
      </c>
      <c r="C6384" s="248">
        <v>148.52290676617147</v>
      </c>
    </row>
    <row r="6385" spans="2:3" x14ac:dyDescent="0.75">
      <c r="B6385" s="249">
        <v>6322</v>
      </c>
      <c r="C6385" s="248">
        <v>130.72175106255344</v>
      </c>
    </row>
    <row r="6386" spans="2:3" x14ac:dyDescent="0.75">
      <c r="B6386" s="249">
        <v>6323</v>
      </c>
      <c r="C6386" s="248">
        <v>143.93468468150539</v>
      </c>
    </row>
    <row r="6387" spans="2:3" x14ac:dyDescent="0.75">
      <c r="B6387" s="249">
        <v>6324</v>
      </c>
      <c r="C6387" s="248">
        <v>110.37002627225388</v>
      </c>
    </row>
    <row r="6388" spans="2:3" x14ac:dyDescent="0.75">
      <c r="B6388" s="249">
        <v>6325</v>
      </c>
      <c r="C6388" s="248">
        <v>137.44433594539967</v>
      </c>
    </row>
    <row r="6389" spans="2:3" x14ac:dyDescent="0.75">
      <c r="B6389" s="249">
        <v>6326</v>
      </c>
      <c r="C6389" s="248">
        <v>86.677675213421978</v>
      </c>
    </row>
    <row r="6390" spans="2:3" x14ac:dyDescent="0.75">
      <c r="B6390" s="249">
        <v>6327</v>
      </c>
      <c r="C6390" s="248">
        <v>69.342144581196408</v>
      </c>
    </row>
    <row r="6391" spans="2:3" x14ac:dyDescent="0.75">
      <c r="B6391" s="249">
        <v>6328</v>
      </c>
      <c r="C6391" s="248">
        <v>95.410289804593518</v>
      </c>
    </row>
    <row r="6392" spans="2:3" x14ac:dyDescent="0.75">
      <c r="B6392" s="249">
        <v>6329</v>
      </c>
      <c r="C6392" s="248">
        <v>105.49485394768888</v>
      </c>
    </row>
    <row r="6393" spans="2:3" x14ac:dyDescent="0.75">
      <c r="B6393" s="249">
        <v>6330</v>
      </c>
      <c r="C6393" s="248">
        <v>152.4682794276157</v>
      </c>
    </row>
    <row r="6394" spans="2:3" x14ac:dyDescent="0.75">
      <c r="B6394" s="249">
        <v>6331</v>
      </c>
      <c r="C6394" s="248">
        <v>125.56759251126375</v>
      </c>
    </row>
    <row r="6395" spans="2:3" x14ac:dyDescent="0.75">
      <c r="B6395" s="249">
        <v>6332</v>
      </c>
      <c r="C6395" s="248">
        <v>132.39131913242204</v>
      </c>
    </row>
    <row r="6396" spans="2:3" x14ac:dyDescent="0.75">
      <c r="B6396" s="249">
        <v>6333</v>
      </c>
      <c r="C6396" s="248">
        <v>133.47917961085676</v>
      </c>
    </row>
    <row r="6397" spans="2:3" x14ac:dyDescent="0.75">
      <c r="B6397" s="249">
        <v>6334</v>
      </c>
      <c r="C6397" s="248">
        <v>128.667253509011</v>
      </c>
    </row>
    <row r="6398" spans="2:3" x14ac:dyDescent="0.75">
      <c r="B6398" s="249">
        <v>6335</v>
      </c>
      <c r="C6398" s="248">
        <v>140.78100759834643</v>
      </c>
    </row>
    <row r="6399" spans="2:3" x14ac:dyDescent="0.75">
      <c r="B6399" s="249">
        <v>6336</v>
      </c>
      <c r="C6399" s="248">
        <v>82.66028036277082</v>
      </c>
    </row>
    <row r="6400" spans="2:3" x14ac:dyDescent="0.75">
      <c r="B6400" s="249">
        <v>6337</v>
      </c>
      <c r="C6400" s="248">
        <v>126.78781391164631</v>
      </c>
    </row>
    <row r="6401" spans="2:3" x14ac:dyDescent="0.75">
      <c r="B6401" s="249">
        <v>6338</v>
      </c>
      <c r="C6401" s="248">
        <v>135.74656969012938</v>
      </c>
    </row>
    <row r="6402" spans="2:3" x14ac:dyDescent="0.75">
      <c r="B6402" s="249">
        <v>6339</v>
      </c>
      <c r="C6402" s="248">
        <v>98.446666289389711</v>
      </c>
    </row>
    <row r="6403" spans="2:3" x14ac:dyDescent="0.75">
      <c r="B6403" s="249">
        <v>6340</v>
      </c>
      <c r="C6403" s="248">
        <v>105.39010221397122</v>
      </c>
    </row>
    <row r="6404" spans="2:3" x14ac:dyDescent="0.75">
      <c r="B6404" s="249">
        <v>6341</v>
      </c>
      <c r="C6404" s="248">
        <v>151.60532157662303</v>
      </c>
    </row>
    <row r="6405" spans="2:3" x14ac:dyDescent="0.75">
      <c r="B6405" s="249">
        <v>6342</v>
      </c>
      <c r="C6405" s="248">
        <v>132.66543333870754</v>
      </c>
    </row>
    <row r="6406" spans="2:3" x14ac:dyDescent="0.75">
      <c r="B6406" s="249">
        <v>6343</v>
      </c>
      <c r="C6406" s="248">
        <v>140.42031124699747</v>
      </c>
    </row>
    <row r="6407" spans="2:3" x14ac:dyDescent="0.75">
      <c r="B6407" s="249">
        <v>6344</v>
      </c>
      <c r="C6407" s="248">
        <v>88.507677147459262</v>
      </c>
    </row>
    <row r="6408" spans="2:3" x14ac:dyDescent="0.75">
      <c r="B6408" s="249">
        <v>6345</v>
      </c>
      <c r="C6408" s="248">
        <v>93.624848255357051</v>
      </c>
    </row>
    <row r="6409" spans="2:3" x14ac:dyDescent="0.75">
      <c r="B6409" s="249">
        <v>6346</v>
      </c>
      <c r="C6409" s="248">
        <v>103.73365433325287</v>
      </c>
    </row>
    <row r="6410" spans="2:3" x14ac:dyDescent="0.75">
      <c r="B6410" s="249">
        <v>6347</v>
      </c>
      <c r="C6410" s="248">
        <v>73.571533805165046</v>
      </c>
    </row>
    <row r="6411" spans="2:3" x14ac:dyDescent="0.75">
      <c r="B6411" s="249">
        <v>6348</v>
      </c>
      <c r="C6411" s="248">
        <v>102.66161495483655</v>
      </c>
    </row>
    <row r="6412" spans="2:3" x14ac:dyDescent="0.75">
      <c r="B6412" s="249">
        <v>6349</v>
      </c>
      <c r="C6412" s="248">
        <v>131.2782091646244</v>
      </c>
    </row>
    <row r="6413" spans="2:3" x14ac:dyDescent="0.75">
      <c r="B6413" s="249">
        <v>6350</v>
      </c>
      <c r="C6413" s="248">
        <v>148.11625683321725</v>
      </c>
    </row>
    <row r="6414" spans="2:3" x14ac:dyDescent="0.75">
      <c r="B6414" s="249">
        <v>6351</v>
      </c>
      <c r="C6414" s="248">
        <v>136.19851038644654</v>
      </c>
    </row>
    <row r="6415" spans="2:3" x14ac:dyDescent="0.75">
      <c r="B6415" s="249">
        <v>6352</v>
      </c>
      <c r="C6415" s="248">
        <v>128.6772132989866</v>
      </c>
    </row>
    <row r="6416" spans="2:3" x14ac:dyDescent="0.75">
      <c r="B6416" s="249">
        <v>6353</v>
      </c>
      <c r="C6416" s="248">
        <v>116.59711526753395</v>
      </c>
    </row>
    <row r="6417" spans="2:3" x14ac:dyDescent="0.75">
      <c r="B6417" s="249">
        <v>6354</v>
      </c>
      <c r="C6417" s="248">
        <v>141.22869097043358</v>
      </c>
    </row>
    <row r="6418" spans="2:3" x14ac:dyDescent="0.75">
      <c r="B6418" s="249">
        <v>6355</v>
      </c>
      <c r="C6418" s="248">
        <v>130.27288066837536</v>
      </c>
    </row>
    <row r="6419" spans="2:3" x14ac:dyDescent="0.75">
      <c r="B6419" s="249">
        <v>6356</v>
      </c>
      <c r="C6419" s="248">
        <v>134.88184630817889</v>
      </c>
    </row>
    <row r="6420" spans="2:3" x14ac:dyDescent="0.75">
      <c r="B6420" s="249">
        <v>6357</v>
      </c>
      <c r="C6420" s="248">
        <v>116.06171010060436</v>
      </c>
    </row>
    <row r="6421" spans="2:3" x14ac:dyDescent="0.75">
      <c r="B6421" s="249">
        <v>6358</v>
      </c>
      <c r="C6421" s="248">
        <v>114.75884797665806</v>
      </c>
    </row>
    <row r="6422" spans="2:3" x14ac:dyDescent="0.75">
      <c r="B6422" s="249">
        <v>6359</v>
      </c>
      <c r="C6422" s="248">
        <v>133.85773765299925</v>
      </c>
    </row>
    <row r="6423" spans="2:3" x14ac:dyDescent="0.75">
      <c r="B6423" s="249">
        <v>6360</v>
      </c>
      <c r="C6423" s="248">
        <v>115.20558196505581</v>
      </c>
    </row>
    <row r="6424" spans="2:3" x14ac:dyDescent="0.75">
      <c r="B6424" s="249">
        <v>6361</v>
      </c>
      <c r="C6424" s="248">
        <v>109.04845792288423</v>
      </c>
    </row>
    <row r="6425" spans="2:3" x14ac:dyDescent="0.75">
      <c r="B6425" s="249">
        <v>6362</v>
      </c>
      <c r="C6425" s="248">
        <v>141.64886982020872</v>
      </c>
    </row>
    <row r="6426" spans="2:3" x14ac:dyDescent="0.75">
      <c r="B6426" s="249">
        <v>6363</v>
      </c>
      <c r="C6426" s="248">
        <v>122.60139720094617</v>
      </c>
    </row>
    <row r="6427" spans="2:3" x14ac:dyDescent="0.75">
      <c r="B6427" s="249">
        <v>6364</v>
      </c>
      <c r="C6427" s="248">
        <v>175.99724632063902</v>
      </c>
    </row>
    <row r="6428" spans="2:3" x14ac:dyDescent="0.75">
      <c r="B6428" s="249">
        <v>6365</v>
      </c>
      <c r="C6428" s="248">
        <v>136.49404747228351</v>
      </c>
    </row>
    <row r="6429" spans="2:3" x14ac:dyDescent="0.75">
      <c r="B6429" s="249">
        <v>6366</v>
      </c>
      <c r="C6429" s="248">
        <v>132.55051592724405</v>
      </c>
    </row>
    <row r="6430" spans="2:3" x14ac:dyDescent="0.75">
      <c r="B6430" s="249">
        <v>6367</v>
      </c>
      <c r="C6430" s="248">
        <v>166.30278594944059</v>
      </c>
    </row>
    <row r="6431" spans="2:3" x14ac:dyDescent="0.75">
      <c r="B6431" s="249">
        <v>6368</v>
      </c>
      <c r="C6431" s="248">
        <v>153.56759343154542</v>
      </c>
    </row>
    <row r="6432" spans="2:3" x14ac:dyDescent="0.75">
      <c r="B6432" s="249">
        <v>6369</v>
      </c>
      <c r="C6432" s="248">
        <v>106.47585624478134</v>
      </c>
    </row>
    <row r="6433" spans="2:3" x14ac:dyDescent="0.75">
      <c r="B6433" s="249">
        <v>6370</v>
      </c>
      <c r="C6433" s="248">
        <v>153.62928797820922</v>
      </c>
    </row>
    <row r="6434" spans="2:3" x14ac:dyDescent="0.75">
      <c r="B6434" s="249">
        <v>6371</v>
      </c>
      <c r="C6434" s="248">
        <v>111.5345112511763</v>
      </c>
    </row>
    <row r="6435" spans="2:3" x14ac:dyDescent="0.75">
      <c r="B6435" s="249">
        <v>6372</v>
      </c>
      <c r="C6435" s="248">
        <v>73.209704760729181</v>
      </c>
    </row>
    <row r="6436" spans="2:3" x14ac:dyDescent="0.75">
      <c r="B6436" s="249">
        <v>6373</v>
      </c>
      <c r="C6436" s="248">
        <v>83.409090879692641</v>
      </c>
    </row>
    <row r="6437" spans="2:3" x14ac:dyDescent="0.75">
      <c r="B6437" s="249">
        <v>6374</v>
      </c>
      <c r="C6437" s="248">
        <v>144.71219635567348</v>
      </c>
    </row>
    <row r="6438" spans="2:3" x14ac:dyDescent="0.75">
      <c r="B6438" s="249">
        <v>6375</v>
      </c>
      <c r="C6438" s="248">
        <v>81.354038825505768</v>
      </c>
    </row>
    <row r="6439" spans="2:3" x14ac:dyDescent="0.75">
      <c r="B6439" s="249">
        <v>6376</v>
      </c>
      <c r="C6439" s="248">
        <v>117.47225746457973</v>
      </c>
    </row>
    <row r="6440" spans="2:3" x14ac:dyDescent="0.75">
      <c r="B6440" s="249">
        <v>6377</v>
      </c>
      <c r="C6440" s="248">
        <v>103.22370744300687</v>
      </c>
    </row>
    <row r="6441" spans="2:3" x14ac:dyDescent="0.75">
      <c r="B6441" s="249">
        <v>6378</v>
      </c>
      <c r="C6441" s="248">
        <v>132.3435812921179</v>
      </c>
    </row>
    <row r="6442" spans="2:3" x14ac:dyDescent="0.75">
      <c r="B6442" s="249">
        <v>6379</v>
      </c>
      <c r="C6442" s="248">
        <v>99.501056784690718</v>
      </c>
    </row>
    <row r="6443" spans="2:3" x14ac:dyDescent="0.75">
      <c r="B6443" s="249">
        <v>6380</v>
      </c>
      <c r="C6443" s="248">
        <v>113.53987040042099</v>
      </c>
    </row>
    <row r="6444" spans="2:3" x14ac:dyDescent="0.75">
      <c r="B6444" s="249">
        <v>6381</v>
      </c>
      <c r="C6444" s="248">
        <v>104.80634915681996</v>
      </c>
    </row>
    <row r="6445" spans="2:3" x14ac:dyDescent="0.75">
      <c r="B6445" s="249">
        <v>6382</v>
      </c>
      <c r="C6445" s="248">
        <v>121.9410525364197</v>
      </c>
    </row>
    <row r="6446" spans="2:3" x14ac:dyDescent="0.75">
      <c r="B6446" s="249">
        <v>6383</v>
      </c>
      <c r="C6446" s="248">
        <v>174.63055080500553</v>
      </c>
    </row>
    <row r="6447" spans="2:3" x14ac:dyDescent="0.75">
      <c r="B6447" s="249">
        <v>6384</v>
      </c>
      <c r="C6447" s="248">
        <v>102.11849052059196</v>
      </c>
    </row>
    <row r="6448" spans="2:3" x14ac:dyDescent="0.75">
      <c r="B6448" s="249">
        <v>6385</v>
      </c>
      <c r="C6448" s="248">
        <v>157.90762536619349</v>
      </c>
    </row>
    <row r="6449" spans="2:3" x14ac:dyDescent="0.75">
      <c r="B6449" s="249">
        <v>6386</v>
      </c>
      <c r="C6449" s="248">
        <v>132.06101792286034</v>
      </c>
    </row>
    <row r="6450" spans="2:3" x14ac:dyDescent="0.75">
      <c r="B6450" s="249">
        <v>6387</v>
      </c>
      <c r="C6450" s="248">
        <v>129.98547838464526</v>
      </c>
    </row>
    <row r="6451" spans="2:3" x14ac:dyDescent="0.75">
      <c r="B6451" s="249">
        <v>6388</v>
      </c>
      <c r="C6451" s="248">
        <v>142.87581642605886</v>
      </c>
    </row>
    <row r="6452" spans="2:3" x14ac:dyDescent="0.75">
      <c r="B6452" s="249">
        <v>6389</v>
      </c>
      <c r="C6452" s="248">
        <v>92.636788196971082</v>
      </c>
    </row>
    <row r="6453" spans="2:3" x14ac:dyDescent="0.75">
      <c r="B6453" s="249">
        <v>6390</v>
      </c>
      <c r="C6453" s="248">
        <v>92.607789775814055</v>
      </c>
    </row>
    <row r="6454" spans="2:3" x14ac:dyDescent="0.75">
      <c r="B6454" s="249">
        <v>6391</v>
      </c>
      <c r="C6454" s="248">
        <v>131.68417588930205</v>
      </c>
    </row>
    <row r="6455" spans="2:3" x14ac:dyDescent="0.75">
      <c r="B6455" s="249">
        <v>6392</v>
      </c>
      <c r="C6455" s="248">
        <v>149.00664474478964</v>
      </c>
    </row>
    <row r="6456" spans="2:3" x14ac:dyDescent="0.75">
      <c r="B6456" s="249">
        <v>6393</v>
      </c>
      <c r="C6456" s="248">
        <v>133.28712195366941</v>
      </c>
    </row>
    <row r="6457" spans="2:3" x14ac:dyDescent="0.75">
      <c r="B6457" s="249">
        <v>6394</v>
      </c>
      <c r="C6457" s="248">
        <v>147.53308645229464</v>
      </c>
    </row>
    <row r="6458" spans="2:3" x14ac:dyDescent="0.75">
      <c r="B6458" s="249">
        <v>6395</v>
      </c>
      <c r="C6458" s="248">
        <v>129.24982705854686</v>
      </c>
    </row>
    <row r="6459" spans="2:3" x14ac:dyDescent="0.75">
      <c r="B6459" s="249">
        <v>6396</v>
      </c>
      <c r="C6459" s="248">
        <v>81.010005191578756</v>
      </c>
    </row>
    <row r="6460" spans="2:3" x14ac:dyDescent="0.75">
      <c r="B6460" s="249">
        <v>6397</v>
      </c>
      <c r="C6460" s="248">
        <v>97.384140058000909</v>
      </c>
    </row>
    <row r="6461" spans="2:3" x14ac:dyDescent="0.75">
      <c r="B6461" s="249">
        <v>6398</v>
      </c>
      <c r="C6461" s="248">
        <v>129.0522328644351</v>
      </c>
    </row>
    <row r="6462" spans="2:3" x14ac:dyDescent="0.75">
      <c r="B6462" s="249">
        <v>6399</v>
      </c>
      <c r="C6462" s="248">
        <v>127.41147253190009</v>
      </c>
    </row>
    <row r="6463" spans="2:3" x14ac:dyDescent="0.75">
      <c r="B6463" s="249">
        <v>6400</v>
      </c>
      <c r="C6463" s="248">
        <v>133.84779268177405</v>
      </c>
    </row>
    <row r="6464" spans="2:3" x14ac:dyDescent="0.75">
      <c r="B6464" s="249">
        <v>6401</v>
      </c>
      <c r="C6464" s="248">
        <v>129.79238600442815</v>
      </c>
    </row>
    <row r="6465" spans="2:3" x14ac:dyDescent="0.75">
      <c r="B6465" s="249">
        <v>6402</v>
      </c>
      <c r="C6465" s="248">
        <v>111.03702371557368</v>
      </c>
    </row>
    <row r="6466" spans="2:3" x14ac:dyDescent="0.75">
      <c r="B6466" s="249">
        <v>6403</v>
      </c>
      <c r="C6466" s="248">
        <v>106.61811032971136</v>
      </c>
    </row>
    <row r="6467" spans="2:3" x14ac:dyDescent="0.75">
      <c r="B6467" s="249">
        <v>6404</v>
      </c>
      <c r="C6467" s="248">
        <v>129.39404946409741</v>
      </c>
    </row>
    <row r="6468" spans="2:3" x14ac:dyDescent="0.75">
      <c r="B6468" s="249">
        <v>6405</v>
      </c>
      <c r="C6468" s="248">
        <v>137.54349532178122</v>
      </c>
    </row>
    <row r="6469" spans="2:3" x14ac:dyDescent="0.75">
      <c r="B6469" s="249">
        <v>6406</v>
      </c>
      <c r="C6469" s="248">
        <v>112.79382531041145</v>
      </c>
    </row>
    <row r="6470" spans="2:3" x14ac:dyDescent="0.75">
      <c r="B6470" s="249">
        <v>6407</v>
      </c>
      <c r="C6470" s="248">
        <v>115.95244830880355</v>
      </c>
    </row>
    <row r="6471" spans="2:3" x14ac:dyDescent="0.75">
      <c r="B6471" s="249">
        <v>6408</v>
      </c>
      <c r="C6471" s="248">
        <v>112.51706399927707</v>
      </c>
    </row>
    <row r="6472" spans="2:3" x14ac:dyDescent="0.75">
      <c r="B6472" s="249">
        <v>6409</v>
      </c>
      <c r="C6472" s="248">
        <v>137.44532242673455</v>
      </c>
    </row>
    <row r="6473" spans="2:3" x14ac:dyDescent="0.75">
      <c r="B6473" s="249">
        <v>6410</v>
      </c>
      <c r="C6473" s="248">
        <v>68.851104131761531</v>
      </c>
    </row>
    <row r="6474" spans="2:3" x14ac:dyDescent="0.75">
      <c r="B6474" s="249">
        <v>6411</v>
      </c>
      <c r="C6474" s="248">
        <v>117.73089520119157</v>
      </c>
    </row>
    <row r="6475" spans="2:3" x14ac:dyDescent="0.75">
      <c r="B6475" s="249">
        <v>6412</v>
      </c>
      <c r="C6475" s="248">
        <v>124.59771201121264</v>
      </c>
    </row>
    <row r="6476" spans="2:3" x14ac:dyDescent="0.75">
      <c r="B6476" s="249">
        <v>6413</v>
      </c>
      <c r="C6476" s="248">
        <v>92.97322618993789</v>
      </c>
    </row>
    <row r="6477" spans="2:3" x14ac:dyDescent="0.75">
      <c r="B6477" s="249">
        <v>6414</v>
      </c>
      <c r="C6477" s="248">
        <v>91.648756578379732</v>
      </c>
    </row>
    <row r="6478" spans="2:3" x14ac:dyDescent="0.75">
      <c r="B6478" s="249">
        <v>6415</v>
      </c>
      <c r="C6478" s="248">
        <v>110.48173130797849</v>
      </c>
    </row>
    <row r="6479" spans="2:3" x14ac:dyDescent="0.75">
      <c r="B6479" s="249">
        <v>6416</v>
      </c>
      <c r="C6479" s="248">
        <v>105.5440546349551</v>
      </c>
    </row>
    <row r="6480" spans="2:3" x14ac:dyDescent="0.75">
      <c r="B6480" s="249">
        <v>6417</v>
      </c>
      <c r="C6480" s="248">
        <v>77.07031217444964</v>
      </c>
    </row>
    <row r="6481" spans="2:3" x14ac:dyDescent="0.75">
      <c r="B6481" s="249">
        <v>6418</v>
      </c>
      <c r="C6481" s="248">
        <v>110.78820159928134</v>
      </c>
    </row>
    <row r="6482" spans="2:3" x14ac:dyDescent="0.75">
      <c r="B6482" s="249">
        <v>6419</v>
      </c>
      <c r="C6482" s="248">
        <v>125.45586013643086</v>
      </c>
    </row>
    <row r="6483" spans="2:3" x14ac:dyDescent="0.75">
      <c r="B6483" s="249">
        <v>6420</v>
      </c>
      <c r="C6483" s="248">
        <v>92.405682776662999</v>
      </c>
    </row>
    <row r="6484" spans="2:3" x14ac:dyDescent="0.75">
      <c r="B6484" s="249">
        <v>6421</v>
      </c>
      <c r="C6484" s="248">
        <v>126.31160060760729</v>
      </c>
    </row>
    <row r="6485" spans="2:3" x14ac:dyDescent="0.75">
      <c r="B6485" s="249">
        <v>6422</v>
      </c>
      <c r="C6485" s="248">
        <v>102.01415474966817</v>
      </c>
    </row>
    <row r="6486" spans="2:3" x14ac:dyDescent="0.75">
      <c r="B6486" s="249">
        <v>6423</v>
      </c>
      <c r="C6486" s="248">
        <v>61.568344258415138</v>
      </c>
    </row>
    <row r="6487" spans="2:3" x14ac:dyDescent="0.75">
      <c r="B6487" s="249">
        <v>6424</v>
      </c>
      <c r="C6487" s="248">
        <v>86.368282013071337</v>
      </c>
    </row>
    <row r="6488" spans="2:3" x14ac:dyDescent="0.75">
      <c r="B6488" s="249">
        <v>6425</v>
      </c>
      <c r="C6488" s="248">
        <v>84.465068230997105</v>
      </c>
    </row>
    <row r="6489" spans="2:3" x14ac:dyDescent="0.75">
      <c r="B6489" s="249">
        <v>6426</v>
      </c>
      <c r="C6489" s="248">
        <v>104.54858178468801</v>
      </c>
    </row>
    <row r="6490" spans="2:3" x14ac:dyDescent="0.75">
      <c r="B6490" s="249">
        <v>6427</v>
      </c>
      <c r="C6490" s="248">
        <v>133.30288515866718</v>
      </c>
    </row>
    <row r="6491" spans="2:3" x14ac:dyDescent="0.75">
      <c r="B6491" s="249">
        <v>6428</v>
      </c>
      <c r="C6491" s="248">
        <v>150.49874732649516</v>
      </c>
    </row>
    <row r="6492" spans="2:3" x14ac:dyDescent="0.75">
      <c r="B6492" s="249">
        <v>6429</v>
      </c>
      <c r="C6492" s="248">
        <v>134.55870478419499</v>
      </c>
    </row>
    <row r="6493" spans="2:3" x14ac:dyDescent="0.75">
      <c r="B6493" s="249">
        <v>6430</v>
      </c>
      <c r="C6493" s="248">
        <v>120.59885607028737</v>
      </c>
    </row>
    <row r="6494" spans="2:3" x14ac:dyDescent="0.75">
      <c r="B6494" s="249">
        <v>6431</v>
      </c>
      <c r="C6494" s="248">
        <v>101.84767443985062</v>
      </c>
    </row>
    <row r="6495" spans="2:3" x14ac:dyDescent="0.75">
      <c r="B6495" s="249">
        <v>6432</v>
      </c>
      <c r="C6495" s="248">
        <v>118.29414133616828</v>
      </c>
    </row>
    <row r="6496" spans="2:3" x14ac:dyDescent="0.75">
      <c r="B6496" s="249">
        <v>6433</v>
      </c>
      <c r="C6496" s="248">
        <v>167.76166239729648</v>
      </c>
    </row>
    <row r="6497" spans="2:3" x14ac:dyDescent="0.75">
      <c r="B6497" s="249">
        <v>6434</v>
      </c>
      <c r="C6497" s="248">
        <v>38.159821956958808</v>
      </c>
    </row>
    <row r="6498" spans="2:3" x14ac:dyDescent="0.75">
      <c r="B6498" s="249">
        <v>6435</v>
      </c>
      <c r="C6498" s="248">
        <v>105.64060210437569</v>
      </c>
    </row>
    <row r="6499" spans="2:3" x14ac:dyDescent="0.75">
      <c r="B6499" s="249">
        <v>6436</v>
      </c>
      <c r="C6499" s="248">
        <v>154.4113937685261</v>
      </c>
    </row>
    <row r="6500" spans="2:3" x14ac:dyDescent="0.75">
      <c r="B6500" s="249">
        <v>6437</v>
      </c>
      <c r="C6500" s="248">
        <v>159.01618109799278</v>
      </c>
    </row>
    <row r="6501" spans="2:3" x14ac:dyDescent="0.75">
      <c r="B6501" s="249">
        <v>6438</v>
      </c>
      <c r="C6501" s="248">
        <v>140.88004683522942</v>
      </c>
    </row>
    <row r="6502" spans="2:3" x14ac:dyDescent="0.75">
      <c r="B6502" s="249">
        <v>6439</v>
      </c>
      <c r="C6502" s="248">
        <v>143.09270754789222</v>
      </c>
    </row>
    <row r="6503" spans="2:3" x14ac:dyDescent="0.75">
      <c r="B6503" s="249">
        <v>6440</v>
      </c>
      <c r="C6503" s="248">
        <v>84.905332178156485</v>
      </c>
    </row>
    <row r="6504" spans="2:3" x14ac:dyDescent="0.75">
      <c r="B6504" s="249">
        <v>6441</v>
      </c>
      <c r="C6504" s="248">
        <v>90.203992941562035</v>
      </c>
    </row>
    <row r="6505" spans="2:3" x14ac:dyDescent="0.75">
      <c r="B6505" s="249">
        <v>6442</v>
      </c>
      <c r="C6505" s="248">
        <v>137.42881833396856</v>
      </c>
    </row>
    <row r="6506" spans="2:3" x14ac:dyDescent="0.75">
      <c r="B6506" s="249">
        <v>6443</v>
      </c>
      <c r="C6506" s="248">
        <v>106.33880257618677</v>
      </c>
    </row>
    <row r="6507" spans="2:3" x14ac:dyDescent="0.75">
      <c r="B6507" s="249">
        <v>6444</v>
      </c>
      <c r="C6507" s="248">
        <v>86.578057763724999</v>
      </c>
    </row>
    <row r="6508" spans="2:3" x14ac:dyDescent="0.75">
      <c r="B6508" s="249">
        <v>6445</v>
      </c>
      <c r="C6508" s="248">
        <v>133.93912800736589</v>
      </c>
    </row>
    <row r="6509" spans="2:3" x14ac:dyDescent="0.75">
      <c r="B6509" s="249">
        <v>6446</v>
      </c>
      <c r="C6509" s="248">
        <v>126.20414509113697</v>
      </c>
    </row>
    <row r="6510" spans="2:3" x14ac:dyDescent="0.75">
      <c r="B6510" s="249">
        <v>6447</v>
      </c>
      <c r="C6510" s="248">
        <v>145.58336086903819</v>
      </c>
    </row>
    <row r="6511" spans="2:3" x14ac:dyDescent="0.75">
      <c r="B6511" s="249">
        <v>6448</v>
      </c>
      <c r="C6511" s="248">
        <v>115.44913801800118</v>
      </c>
    </row>
    <row r="6512" spans="2:3" x14ac:dyDescent="0.75">
      <c r="B6512" s="249">
        <v>6449</v>
      </c>
      <c r="C6512" s="248">
        <v>132.52013801923988</v>
      </c>
    </row>
    <row r="6513" spans="2:3" x14ac:dyDescent="0.75">
      <c r="B6513" s="249">
        <v>6450</v>
      </c>
      <c r="C6513" s="248">
        <v>113.72333467251377</v>
      </c>
    </row>
    <row r="6514" spans="2:3" x14ac:dyDescent="0.75">
      <c r="B6514" s="249">
        <v>6451</v>
      </c>
      <c r="C6514" s="248">
        <v>138.44961058501843</v>
      </c>
    </row>
    <row r="6515" spans="2:3" x14ac:dyDescent="0.75">
      <c r="B6515" s="249">
        <v>6452</v>
      </c>
      <c r="C6515" s="248">
        <v>103.68462901154854</v>
      </c>
    </row>
    <row r="6516" spans="2:3" x14ac:dyDescent="0.75">
      <c r="B6516" s="249">
        <v>6453</v>
      </c>
      <c r="C6516" s="248">
        <v>121.84047374277637</v>
      </c>
    </row>
    <row r="6517" spans="2:3" x14ac:dyDescent="0.75">
      <c r="B6517" s="249">
        <v>6454</v>
      </c>
      <c r="C6517" s="248">
        <v>129.3026784430098</v>
      </c>
    </row>
    <row r="6518" spans="2:3" x14ac:dyDescent="0.75">
      <c r="B6518" s="249">
        <v>6455</v>
      </c>
      <c r="C6518" s="248">
        <v>124.6672597494006</v>
      </c>
    </row>
    <row r="6519" spans="2:3" x14ac:dyDescent="0.75">
      <c r="B6519" s="249">
        <v>6456</v>
      </c>
      <c r="C6519" s="248">
        <v>97.849361923220869</v>
      </c>
    </row>
    <row r="6520" spans="2:3" x14ac:dyDescent="0.75">
      <c r="B6520" s="249">
        <v>6457</v>
      </c>
      <c r="C6520" s="248">
        <v>118.87603366180466</v>
      </c>
    </row>
    <row r="6521" spans="2:3" x14ac:dyDescent="0.75">
      <c r="B6521" s="249">
        <v>6458</v>
      </c>
      <c r="C6521" s="248">
        <v>89.203831686356551</v>
      </c>
    </row>
    <row r="6522" spans="2:3" x14ac:dyDescent="0.75">
      <c r="B6522" s="249">
        <v>6459</v>
      </c>
      <c r="C6522" s="248">
        <v>129.8438850184462</v>
      </c>
    </row>
    <row r="6523" spans="2:3" x14ac:dyDescent="0.75">
      <c r="B6523" s="249">
        <v>6460</v>
      </c>
      <c r="C6523" s="248">
        <v>89.115486696448244</v>
      </c>
    </row>
    <row r="6524" spans="2:3" x14ac:dyDescent="0.75">
      <c r="B6524" s="249">
        <v>6461</v>
      </c>
      <c r="C6524" s="248">
        <v>164.23599616786692</v>
      </c>
    </row>
    <row r="6525" spans="2:3" x14ac:dyDescent="0.75">
      <c r="B6525" s="249">
        <v>6462</v>
      </c>
      <c r="C6525" s="248">
        <v>127.95403620741754</v>
      </c>
    </row>
    <row r="6526" spans="2:3" x14ac:dyDescent="0.75">
      <c r="B6526" s="249">
        <v>6463</v>
      </c>
      <c r="C6526" s="248">
        <v>114.06742253947198</v>
      </c>
    </row>
    <row r="6527" spans="2:3" x14ac:dyDescent="0.75">
      <c r="B6527" s="249">
        <v>6464</v>
      </c>
      <c r="C6527" s="248">
        <v>128.5875493302072</v>
      </c>
    </row>
    <row r="6528" spans="2:3" x14ac:dyDescent="0.75">
      <c r="B6528" s="249">
        <v>6465</v>
      </c>
      <c r="C6528" s="248">
        <v>106.4049211375051</v>
      </c>
    </row>
    <row r="6529" spans="2:3" x14ac:dyDescent="0.75">
      <c r="B6529" s="249">
        <v>6466</v>
      </c>
      <c r="C6529" s="248">
        <v>98.443733459892002</v>
      </c>
    </row>
    <row r="6530" spans="2:3" x14ac:dyDescent="0.75">
      <c r="B6530" s="249">
        <v>6467</v>
      </c>
      <c r="C6530" s="248">
        <v>117.4884431746313</v>
      </c>
    </row>
    <row r="6531" spans="2:3" x14ac:dyDescent="0.75">
      <c r="B6531" s="249">
        <v>6468</v>
      </c>
      <c r="C6531" s="248">
        <v>149.47069415584829</v>
      </c>
    </row>
    <row r="6532" spans="2:3" x14ac:dyDescent="0.75">
      <c r="B6532" s="249">
        <v>6469</v>
      </c>
      <c r="C6532" s="248">
        <v>130.29817838541024</v>
      </c>
    </row>
    <row r="6533" spans="2:3" x14ac:dyDescent="0.75">
      <c r="B6533" s="249">
        <v>6470</v>
      </c>
      <c r="C6533" s="248">
        <v>103.0294167013294</v>
      </c>
    </row>
    <row r="6534" spans="2:3" x14ac:dyDescent="0.75">
      <c r="B6534" s="249">
        <v>6471</v>
      </c>
      <c r="C6534" s="248">
        <v>162.26184783683146</v>
      </c>
    </row>
    <row r="6535" spans="2:3" x14ac:dyDescent="0.75">
      <c r="B6535" s="249">
        <v>6472</v>
      </c>
      <c r="C6535" s="248">
        <v>144.3526616310144</v>
      </c>
    </row>
    <row r="6536" spans="2:3" x14ac:dyDescent="0.75">
      <c r="B6536" s="249">
        <v>6473</v>
      </c>
      <c r="C6536" s="248">
        <v>122.65271036391087</v>
      </c>
    </row>
    <row r="6537" spans="2:3" x14ac:dyDescent="0.75">
      <c r="B6537" s="249">
        <v>6474</v>
      </c>
      <c r="C6537" s="248">
        <v>127.6131659683153</v>
      </c>
    </row>
    <row r="6538" spans="2:3" x14ac:dyDescent="0.75">
      <c r="B6538" s="249">
        <v>6475</v>
      </c>
      <c r="C6538" s="248">
        <v>132.01259234913107</v>
      </c>
    </row>
    <row r="6539" spans="2:3" x14ac:dyDescent="0.75">
      <c r="B6539" s="249">
        <v>6476</v>
      </c>
      <c r="C6539" s="248">
        <v>122.08246504841135</v>
      </c>
    </row>
    <row r="6540" spans="2:3" x14ac:dyDescent="0.75">
      <c r="B6540" s="249">
        <v>6477</v>
      </c>
      <c r="C6540" s="248">
        <v>160.59837032941681</v>
      </c>
    </row>
    <row r="6541" spans="2:3" x14ac:dyDescent="0.75">
      <c r="B6541" s="249">
        <v>6478</v>
      </c>
      <c r="C6541" s="248">
        <v>107.64556646425723</v>
      </c>
    </row>
    <row r="6542" spans="2:3" x14ac:dyDescent="0.75">
      <c r="B6542" s="249">
        <v>6479</v>
      </c>
      <c r="C6542" s="248">
        <v>79.607729770303351</v>
      </c>
    </row>
    <row r="6543" spans="2:3" x14ac:dyDescent="0.75">
      <c r="B6543" s="249">
        <v>6480</v>
      </c>
      <c r="C6543" s="248">
        <v>103.91178723884858</v>
      </c>
    </row>
    <row r="6544" spans="2:3" x14ac:dyDescent="0.75">
      <c r="B6544" s="249">
        <v>6481</v>
      </c>
      <c r="C6544" s="248">
        <v>110.47455023422243</v>
      </c>
    </row>
    <row r="6545" spans="2:3" x14ac:dyDescent="0.75">
      <c r="B6545" s="249">
        <v>6482</v>
      </c>
      <c r="C6545" s="248">
        <v>110.38056603513598</v>
      </c>
    </row>
    <row r="6546" spans="2:3" x14ac:dyDescent="0.75">
      <c r="B6546" s="249">
        <v>6483</v>
      </c>
      <c r="C6546" s="248">
        <v>136.56898903967334</v>
      </c>
    </row>
    <row r="6547" spans="2:3" x14ac:dyDescent="0.75">
      <c r="B6547" s="249">
        <v>6484</v>
      </c>
      <c r="C6547" s="248">
        <v>131.964650846935</v>
      </c>
    </row>
    <row r="6548" spans="2:3" x14ac:dyDescent="0.75">
      <c r="B6548" s="249">
        <v>6485</v>
      </c>
      <c r="C6548" s="248">
        <v>119.77491107233033</v>
      </c>
    </row>
    <row r="6549" spans="2:3" x14ac:dyDescent="0.75">
      <c r="B6549" s="249">
        <v>6486</v>
      </c>
      <c r="C6549" s="248">
        <v>113.66280864743405</v>
      </c>
    </row>
    <row r="6550" spans="2:3" x14ac:dyDescent="0.75">
      <c r="B6550" s="249">
        <v>6487</v>
      </c>
      <c r="C6550" s="248">
        <v>136.60258815300847</v>
      </c>
    </row>
    <row r="6551" spans="2:3" x14ac:dyDescent="0.75">
      <c r="B6551" s="249">
        <v>6488</v>
      </c>
      <c r="C6551" s="248">
        <v>88.465278027760689</v>
      </c>
    </row>
    <row r="6552" spans="2:3" x14ac:dyDescent="0.75">
      <c r="B6552" s="249">
        <v>6489</v>
      </c>
      <c r="C6552" s="248">
        <v>111.93799190040201</v>
      </c>
    </row>
    <row r="6553" spans="2:3" x14ac:dyDescent="0.75">
      <c r="B6553" s="249">
        <v>6490</v>
      </c>
      <c r="C6553" s="248">
        <v>169.29501641827628</v>
      </c>
    </row>
    <row r="6554" spans="2:3" x14ac:dyDescent="0.75">
      <c r="B6554" s="249">
        <v>6491</v>
      </c>
      <c r="C6554" s="248">
        <v>137.42797168066164</v>
      </c>
    </row>
    <row r="6555" spans="2:3" x14ac:dyDescent="0.75">
      <c r="B6555" s="249">
        <v>6492</v>
      </c>
      <c r="C6555" s="248">
        <v>97.862498791755627</v>
      </c>
    </row>
    <row r="6556" spans="2:3" x14ac:dyDescent="0.75">
      <c r="B6556" s="249">
        <v>6493</v>
      </c>
      <c r="C6556" s="248">
        <v>116.49392671625006</v>
      </c>
    </row>
    <row r="6557" spans="2:3" x14ac:dyDescent="0.75">
      <c r="B6557" s="249">
        <v>6494</v>
      </c>
      <c r="C6557" s="248">
        <v>103.10385873297518</v>
      </c>
    </row>
    <row r="6558" spans="2:3" x14ac:dyDescent="0.75">
      <c r="B6558" s="249">
        <v>6495</v>
      </c>
      <c r="C6558" s="248">
        <v>109.26341687744099</v>
      </c>
    </row>
    <row r="6559" spans="2:3" x14ac:dyDescent="0.75">
      <c r="B6559" s="249">
        <v>6496</v>
      </c>
      <c r="C6559" s="248">
        <v>72.227264486041818</v>
      </c>
    </row>
    <row r="6560" spans="2:3" x14ac:dyDescent="0.75">
      <c r="B6560" s="249">
        <v>6497</v>
      </c>
      <c r="C6560" s="248">
        <v>120.8949806926713</v>
      </c>
    </row>
    <row r="6561" spans="2:3" x14ac:dyDescent="0.75">
      <c r="B6561" s="249">
        <v>6498</v>
      </c>
      <c r="C6561" s="248">
        <v>167.25385912564457</v>
      </c>
    </row>
    <row r="6562" spans="2:3" x14ac:dyDescent="0.75">
      <c r="B6562" s="249">
        <v>6499</v>
      </c>
      <c r="C6562" s="248">
        <v>115.48085281289239</v>
      </c>
    </row>
    <row r="6563" spans="2:3" x14ac:dyDescent="0.75">
      <c r="B6563" s="249">
        <v>6500</v>
      </c>
      <c r="C6563" s="248">
        <v>122.33034415254166</v>
      </c>
    </row>
    <row r="6564" spans="2:3" x14ac:dyDescent="0.75">
      <c r="B6564" s="249">
        <v>6501</v>
      </c>
      <c r="C6564" s="248">
        <v>90.892303489680842</v>
      </c>
    </row>
    <row r="6565" spans="2:3" x14ac:dyDescent="0.75">
      <c r="B6565" s="249">
        <v>6502</v>
      </c>
      <c r="C6565" s="248">
        <v>153.35711674792151</v>
      </c>
    </row>
    <row r="6566" spans="2:3" x14ac:dyDescent="0.75">
      <c r="B6566" s="249">
        <v>6503</v>
      </c>
      <c r="C6566" s="248">
        <v>105.77537450451065</v>
      </c>
    </row>
    <row r="6567" spans="2:3" x14ac:dyDescent="0.75">
      <c r="B6567" s="249">
        <v>6504</v>
      </c>
      <c r="C6567" s="248">
        <v>135.5158163940857</v>
      </c>
    </row>
    <row r="6568" spans="2:3" x14ac:dyDescent="0.75">
      <c r="B6568" s="249">
        <v>6505</v>
      </c>
      <c r="C6568" s="248">
        <v>100.63779011544632</v>
      </c>
    </row>
    <row r="6569" spans="2:3" x14ac:dyDescent="0.75">
      <c r="B6569" s="249">
        <v>6506</v>
      </c>
      <c r="C6569" s="248">
        <v>133.54175509083655</v>
      </c>
    </row>
    <row r="6570" spans="2:3" x14ac:dyDescent="0.75">
      <c r="B6570" s="249">
        <v>6507</v>
      </c>
      <c r="C6570" s="248">
        <v>161.5872235417647</v>
      </c>
    </row>
    <row r="6571" spans="2:3" x14ac:dyDescent="0.75">
      <c r="B6571" s="249">
        <v>6508</v>
      </c>
      <c r="C6571" s="248">
        <v>132.11934935639189</v>
      </c>
    </row>
    <row r="6572" spans="2:3" x14ac:dyDescent="0.75">
      <c r="B6572" s="249">
        <v>6509</v>
      </c>
      <c r="C6572" s="248">
        <v>91.494449266955598</v>
      </c>
    </row>
    <row r="6573" spans="2:3" x14ac:dyDescent="0.75">
      <c r="B6573" s="249">
        <v>6510</v>
      </c>
      <c r="C6573" s="248">
        <v>119.14926864907328</v>
      </c>
    </row>
    <row r="6574" spans="2:3" x14ac:dyDescent="0.75">
      <c r="B6574" s="249">
        <v>6511</v>
      </c>
      <c r="C6574" s="248">
        <v>151.63010468314852</v>
      </c>
    </row>
    <row r="6575" spans="2:3" x14ac:dyDescent="0.75">
      <c r="B6575" s="249">
        <v>6512</v>
      </c>
      <c r="C6575" s="248">
        <v>161.10012420178839</v>
      </c>
    </row>
    <row r="6576" spans="2:3" x14ac:dyDescent="0.75">
      <c r="B6576" s="249">
        <v>6513</v>
      </c>
      <c r="C6576" s="248">
        <v>120.35093513102044</v>
      </c>
    </row>
    <row r="6577" spans="2:3" x14ac:dyDescent="0.75">
      <c r="B6577" s="249">
        <v>6514</v>
      </c>
      <c r="C6577" s="248">
        <v>147.31920368792629</v>
      </c>
    </row>
    <row r="6578" spans="2:3" x14ac:dyDescent="0.75">
      <c r="B6578" s="249">
        <v>6515</v>
      </c>
      <c r="C6578" s="248">
        <v>155.43142058316155</v>
      </c>
    </row>
    <row r="6579" spans="2:3" x14ac:dyDescent="0.75">
      <c r="B6579" s="249">
        <v>6516</v>
      </c>
      <c r="C6579" s="248">
        <v>118.99133778096088</v>
      </c>
    </row>
    <row r="6580" spans="2:3" x14ac:dyDescent="0.75">
      <c r="B6580" s="249">
        <v>6517</v>
      </c>
      <c r="C6580" s="248">
        <v>107.87015750934805</v>
      </c>
    </row>
    <row r="6581" spans="2:3" x14ac:dyDescent="0.75">
      <c r="B6581" s="249">
        <v>6518</v>
      </c>
      <c r="C6581" s="248">
        <v>125.99760808003782</v>
      </c>
    </row>
    <row r="6582" spans="2:3" x14ac:dyDescent="0.75">
      <c r="B6582" s="249">
        <v>6519</v>
      </c>
      <c r="C6582" s="248">
        <v>110.27545522521595</v>
      </c>
    </row>
    <row r="6583" spans="2:3" x14ac:dyDescent="0.75">
      <c r="B6583" s="249">
        <v>6520</v>
      </c>
      <c r="C6583" s="248">
        <v>93.195270910523902</v>
      </c>
    </row>
    <row r="6584" spans="2:3" x14ac:dyDescent="0.75">
      <c r="B6584" s="249">
        <v>6521</v>
      </c>
      <c r="C6584" s="248">
        <v>130.03410052290619</v>
      </c>
    </row>
    <row r="6585" spans="2:3" x14ac:dyDescent="0.75">
      <c r="B6585" s="249">
        <v>6522</v>
      </c>
      <c r="C6585" s="248">
        <v>122.58614488389848</v>
      </c>
    </row>
    <row r="6586" spans="2:3" x14ac:dyDescent="0.75">
      <c r="B6586" s="249">
        <v>6523</v>
      </c>
      <c r="C6586" s="248">
        <v>146.84344701508797</v>
      </c>
    </row>
    <row r="6587" spans="2:3" x14ac:dyDescent="0.75">
      <c r="B6587" s="249">
        <v>6524</v>
      </c>
      <c r="C6587" s="248">
        <v>101.7065763148952</v>
      </c>
    </row>
    <row r="6588" spans="2:3" x14ac:dyDescent="0.75">
      <c r="B6588" s="249">
        <v>6525</v>
      </c>
      <c r="C6588" s="248">
        <v>100.58829345726407</v>
      </c>
    </row>
    <row r="6589" spans="2:3" x14ac:dyDescent="0.75">
      <c r="B6589" s="249">
        <v>6526</v>
      </c>
      <c r="C6589" s="248">
        <v>130.90352363364053</v>
      </c>
    </row>
    <row r="6590" spans="2:3" x14ac:dyDescent="0.75">
      <c r="B6590" s="249">
        <v>6527</v>
      </c>
      <c r="C6590" s="248">
        <v>152.52848806801674</v>
      </c>
    </row>
    <row r="6591" spans="2:3" x14ac:dyDescent="0.75">
      <c r="B6591" s="249">
        <v>6528</v>
      </c>
      <c r="C6591" s="248">
        <v>112.98666122307344</v>
      </c>
    </row>
    <row r="6592" spans="2:3" x14ac:dyDescent="0.75">
      <c r="B6592" s="249">
        <v>6529</v>
      </c>
      <c r="C6592" s="248">
        <v>137.31129929438052</v>
      </c>
    </row>
    <row r="6593" spans="2:3" x14ac:dyDescent="0.75">
      <c r="B6593" s="249">
        <v>6530</v>
      </c>
      <c r="C6593" s="248">
        <v>99.492902751694288</v>
      </c>
    </row>
    <row r="6594" spans="2:3" x14ac:dyDescent="0.75">
      <c r="B6594" s="249">
        <v>6531</v>
      </c>
      <c r="C6594" s="248">
        <v>113.89349706540573</v>
      </c>
    </row>
    <row r="6595" spans="2:3" x14ac:dyDescent="0.75">
      <c r="B6595" s="249">
        <v>6532</v>
      </c>
      <c r="C6595" s="248">
        <v>110.55852746665265</v>
      </c>
    </row>
    <row r="6596" spans="2:3" x14ac:dyDescent="0.75">
      <c r="B6596" s="249">
        <v>6533</v>
      </c>
      <c r="C6596" s="248">
        <v>127.40558055498803</v>
      </c>
    </row>
    <row r="6597" spans="2:3" x14ac:dyDescent="0.75">
      <c r="B6597" s="249">
        <v>6534</v>
      </c>
      <c r="C6597" s="248">
        <v>118.01587071249014</v>
      </c>
    </row>
    <row r="6598" spans="2:3" x14ac:dyDescent="0.75">
      <c r="B6598" s="249">
        <v>6535</v>
      </c>
      <c r="C6598" s="248">
        <v>88.23181950389224</v>
      </c>
    </row>
    <row r="6599" spans="2:3" x14ac:dyDescent="0.75">
      <c r="B6599" s="249">
        <v>6536</v>
      </c>
      <c r="C6599" s="248">
        <v>151.31338615691851</v>
      </c>
    </row>
    <row r="6600" spans="2:3" x14ac:dyDescent="0.75">
      <c r="B6600" s="249">
        <v>6537</v>
      </c>
      <c r="C6600" s="248">
        <v>113.20018621838599</v>
      </c>
    </row>
    <row r="6601" spans="2:3" x14ac:dyDescent="0.75">
      <c r="B6601" s="249">
        <v>6538</v>
      </c>
      <c r="C6601" s="248">
        <v>99.772042982553472</v>
      </c>
    </row>
    <row r="6602" spans="2:3" x14ac:dyDescent="0.75">
      <c r="B6602" s="249">
        <v>6539</v>
      </c>
      <c r="C6602" s="248">
        <v>104.96215166694525</v>
      </c>
    </row>
    <row r="6603" spans="2:3" x14ac:dyDescent="0.75">
      <c r="B6603" s="249">
        <v>6540</v>
      </c>
      <c r="C6603" s="248">
        <v>128.14672589026441</v>
      </c>
    </row>
    <row r="6604" spans="2:3" x14ac:dyDescent="0.75">
      <c r="B6604" s="249">
        <v>6541</v>
      </c>
      <c r="C6604" s="248">
        <v>133.73597005246577</v>
      </c>
    </row>
    <row r="6605" spans="2:3" x14ac:dyDescent="0.75">
      <c r="B6605" s="249">
        <v>6542</v>
      </c>
      <c r="C6605" s="248">
        <v>116.96461819810223</v>
      </c>
    </row>
    <row r="6606" spans="2:3" x14ac:dyDescent="0.75">
      <c r="B6606" s="249">
        <v>6543</v>
      </c>
      <c r="C6606" s="248">
        <v>121.75538245970009</v>
      </c>
    </row>
    <row r="6607" spans="2:3" x14ac:dyDescent="0.75">
      <c r="B6607" s="249">
        <v>6544</v>
      </c>
      <c r="C6607" s="248">
        <v>123.19952843652803</v>
      </c>
    </row>
    <row r="6608" spans="2:3" x14ac:dyDescent="0.75">
      <c r="B6608" s="249">
        <v>6545</v>
      </c>
      <c r="C6608" s="248">
        <v>75.345596831070552</v>
      </c>
    </row>
    <row r="6609" spans="2:3" x14ac:dyDescent="0.75">
      <c r="B6609" s="249">
        <v>6546</v>
      </c>
      <c r="C6609" s="248">
        <v>142.66383617890301</v>
      </c>
    </row>
    <row r="6610" spans="2:3" x14ac:dyDescent="0.75">
      <c r="B6610" s="249">
        <v>6547</v>
      </c>
      <c r="C6610" s="248">
        <v>97.399806040397692</v>
      </c>
    </row>
    <row r="6611" spans="2:3" x14ac:dyDescent="0.75">
      <c r="B6611" s="249">
        <v>6548</v>
      </c>
      <c r="C6611" s="248">
        <v>132.05417284951571</v>
      </c>
    </row>
    <row r="6612" spans="2:3" x14ac:dyDescent="0.75">
      <c r="B6612" s="249">
        <v>6549</v>
      </c>
      <c r="C6612" s="248">
        <v>120.99836866989109</v>
      </c>
    </row>
    <row r="6613" spans="2:3" x14ac:dyDescent="0.75">
      <c r="B6613" s="249">
        <v>6550</v>
      </c>
      <c r="C6613" s="248">
        <v>144.2608075143018</v>
      </c>
    </row>
    <row r="6614" spans="2:3" x14ac:dyDescent="0.75">
      <c r="B6614" s="249">
        <v>6551</v>
      </c>
      <c r="C6614" s="248">
        <v>108.99420401442262</v>
      </c>
    </row>
    <row r="6615" spans="2:3" x14ac:dyDescent="0.75">
      <c r="B6615" s="249">
        <v>6552</v>
      </c>
      <c r="C6615" s="248">
        <v>97.007284265172956</v>
      </c>
    </row>
    <row r="6616" spans="2:3" x14ac:dyDescent="0.75">
      <c r="B6616" s="249">
        <v>6553</v>
      </c>
      <c r="C6616" s="248">
        <v>102.25413829320316</v>
      </c>
    </row>
    <row r="6617" spans="2:3" x14ac:dyDescent="0.75">
      <c r="B6617" s="249">
        <v>6554</v>
      </c>
      <c r="C6617" s="248">
        <v>122.32765516166894</v>
      </c>
    </row>
    <row r="6618" spans="2:3" x14ac:dyDescent="0.75">
      <c r="B6618" s="249">
        <v>6555</v>
      </c>
      <c r="C6618" s="248">
        <v>158.66074244049292</v>
      </c>
    </row>
    <row r="6619" spans="2:3" x14ac:dyDescent="0.75">
      <c r="B6619" s="249">
        <v>6556</v>
      </c>
      <c r="C6619" s="248">
        <v>119.90383009136087</v>
      </c>
    </row>
    <row r="6620" spans="2:3" x14ac:dyDescent="0.75">
      <c r="B6620" s="249">
        <v>6557</v>
      </c>
      <c r="C6620" s="248">
        <v>81.40263117550424</v>
      </c>
    </row>
    <row r="6621" spans="2:3" x14ac:dyDescent="0.75">
      <c r="B6621" s="249">
        <v>6558</v>
      </c>
      <c r="C6621" s="248">
        <v>122.86217532381522</v>
      </c>
    </row>
    <row r="6622" spans="2:3" x14ac:dyDescent="0.75">
      <c r="B6622" s="249">
        <v>6559</v>
      </c>
      <c r="C6622" s="248">
        <v>111.03306406655503</v>
      </c>
    </row>
    <row r="6623" spans="2:3" x14ac:dyDescent="0.75">
      <c r="B6623" s="249">
        <v>6560</v>
      </c>
      <c r="C6623" s="248">
        <v>99.77270861472573</v>
      </c>
    </row>
    <row r="6624" spans="2:3" x14ac:dyDescent="0.75">
      <c r="B6624" s="249">
        <v>6561</v>
      </c>
      <c r="C6624" s="248">
        <v>154.30369593084515</v>
      </c>
    </row>
    <row r="6625" spans="2:3" x14ac:dyDescent="0.75">
      <c r="B6625" s="249">
        <v>6562</v>
      </c>
      <c r="C6625" s="248">
        <v>125.96113339042547</v>
      </c>
    </row>
    <row r="6626" spans="2:3" x14ac:dyDescent="0.75">
      <c r="B6626" s="249">
        <v>6563</v>
      </c>
      <c r="C6626" s="248">
        <v>69.863506661462111</v>
      </c>
    </row>
    <row r="6627" spans="2:3" x14ac:dyDescent="0.75">
      <c r="B6627" s="249">
        <v>6564</v>
      </c>
      <c r="C6627" s="248">
        <v>135.34357744255811</v>
      </c>
    </row>
    <row r="6628" spans="2:3" x14ac:dyDescent="0.75">
      <c r="B6628" s="249">
        <v>6565</v>
      </c>
      <c r="C6628" s="248">
        <v>120.49266982928609</v>
      </c>
    </row>
    <row r="6629" spans="2:3" x14ac:dyDescent="0.75">
      <c r="B6629" s="249">
        <v>6566</v>
      </c>
      <c r="C6629" s="248">
        <v>138.63047357341941</v>
      </c>
    </row>
    <row r="6630" spans="2:3" x14ac:dyDescent="0.75">
      <c r="B6630" s="249">
        <v>6567</v>
      </c>
      <c r="C6630" s="248">
        <v>67.125284604238757</v>
      </c>
    </row>
    <row r="6631" spans="2:3" x14ac:dyDescent="0.75">
      <c r="B6631" s="249">
        <v>6568</v>
      </c>
      <c r="C6631" s="248">
        <v>114.14085101563388</v>
      </c>
    </row>
    <row r="6632" spans="2:3" x14ac:dyDescent="0.75">
      <c r="B6632" s="249">
        <v>6569</v>
      </c>
      <c r="C6632" s="248">
        <v>143.5419386139969</v>
      </c>
    </row>
    <row r="6633" spans="2:3" x14ac:dyDescent="0.75">
      <c r="B6633" s="249">
        <v>6570</v>
      </c>
      <c r="C6633" s="248">
        <v>101.61747340686037</v>
      </c>
    </row>
    <row r="6634" spans="2:3" x14ac:dyDescent="0.75">
      <c r="B6634" s="249">
        <v>6571</v>
      </c>
      <c r="C6634" s="248">
        <v>136.74341359584776</v>
      </c>
    </row>
    <row r="6635" spans="2:3" x14ac:dyDescent="0.75">
      <c r="B6635" s="249">
        <v>6572</v>
      </c>
      <c r="C6635" s="248">
        <v>156.53674274843428</v>
      </c>
    </row>
    <row r="6636" spans="2:3" x14ac:dyDescent="0.75">
      <c r="B6636" s="249">
        <v>6573</v>
      </c>
      <c r="C6636" s="248">
        <v>146.25351581923377</v>
      </c>
    </row>
    <row r="6637" spans="2:3" x14ac:dyDescent="0.75">
      <c r="B6637" s="249">
        <v>6574</v>
      </c>
      <c r="C6637" s="248">
        <v>113.13540484595282</v>
      </c>
    </row>
    <row r="6638" spans="2:3" x14ac:dyDescent="0.75">
      <c r="B6638" s="249">
        <v>6575</v>
      </c>
      <c r="C6638" s="248">
        <v>128.14424133611442</v>
      </c>
    </row>
    <row r="6639" spans="2:3" x14ac:dyDescent="0.75">
      <c r="B6639" s="249">
        <v>6576</v>
      </c>
      <c r="C6639" s="248">
        <v>126.40100450882198</v>
      </c>
    </row>
    <row r="6640" spans="2:3" x14ac:dyDescent="0.75">
      <c r="B6640" s="249">
        <v>6577</v>
      </c>
      <c r="C6640" s="248">
        <v>153.38415959693592</v>
      </c>
    </row>
    <row r="6641" spans="2:3" x14ac:dyDescent="0.75">
      <c r="B6641" s="249">
        <v>6578</v>
      </c>
      <c r="C6641" s="248">
        <v>137.38789082658673</v>
      </c>
    </row>
    <row r="6642" spans="2:3" x14ac:dyDescent="0.75">
      <c r="B6642" s="249">
        <v>6579</v>
      </c>
      <c r="C6642" s="248">
        <v>88.818174882838278</v>
      </c>
    </row>
    <row r="6643" spans="2:3" x14ac:dyDescent="0.75">
      <c r="B6643" s="249">
        <v>6580</v>
      </c>
      <c r="C6643" s="248">
        <v>140.72980384246472</v>
      </c>
    </row>
    <row r="6644" spans="2:3" x14ac:dyDescent="0.75">
      <c r="B6644" s="249">
        <v>6581</v>
      </c>
      <c r="C6644" s="248">
        <v>76.672041533534596</v>
      </c>
    </row>
    <row r="6645" spans="2:3" x14ac:dyDescent="0.75">
      <c r="B6645" s="249">
        <v>6582</v>
      </c>
      <c r="C6645" s="248">
        <v>84.576280403902246</v>
      </c>
    </row>
    <row r="6646" spans="2:3" x14ac:dyDescent="0.75">
      <c r="B6646" s="249">
        <v>6583</v>
      </c>
      <c r="C6646" s="248">
        <v>113.31208933601621</v>
      </c>
    </row>
    <row r="6647" spans="2:3" x14ac:dyDescent="0.75">
      <c r="B6647" s="249">
        <v>6584</v>
      </c>
      <c r="C6647" s="248">
        <v>87.491737109262814</v>
      </c>
    </row>
    <row r="6648" spans="2:3" x14ac:dyDescent="0.75">
      <c r="B6648" s="249">
        <v>6585</v>
      </c>
      <c r="C6648" s="248">
        <v>109.66958843553063</v>
      </c>
    </row>
    <row r="6649" spans="2:3" x14ac:dyDescent="0.75">
      <c r="B6649" s="249">
        <v>6586</v>
      </c>
      <c r="C6649" s="248">
        <v>118.0057184610757</v>
      </c>
    </row>
    <row r="6650" spans="2:3" x14ac:dyDescent="0.75">
      <c r="B6650" s="249">
        <v>6587</v>
      </c>
      <c r="C6650" s="248">
        <v>153.58444547215504</v>
      </c>
    </row>
    <row r="6651" spans="2:3" x14ac:dyDescent="0.75">
      <c r="B6651" s="249">
        <v>6588</v>
      </c>
      <c r="C6651" s="248">
        <v>127.87758020240634</v>
      </c>
    </row>
    <row r="6652" spans="2:3" x14ac:dyDescent="0.75">
      <c r="B6652" s="249">
        <v>6589</v>
      </c>
      <c r="C6652" s="248">
        <v>135.58213689843029</v>
      </c>
    </row>
    <row r="6653" spans="2:3" x14ac:dyDescent="0.75">
      <c r="B6653" s="249">
        <v>6590</v>
      </c>
      <c r="C6653" s="248">
        <v>107.81991485535384</v>
      </c>
    </row>
    <row r="6654" spans="2:3" x14ac:dyDescent="0.75">
      <c r="B6654" s="249">
        <v>6591</v>
      </c>
      <c r="C6654" s="248">
        <v>143.37131023795433</v>
      </c>
    </row>
    <row r="6655" spans="2:3" x14ac:dyDescent="0.75">
      <c r="B6655" s="249">
        <v>6592</v>
      </c>
      <c r="C6655" s="248">
        <v>127.41538216234768</v>
      </c>
    </row>
    <row r="6656" spans="2:3" x14ac:dyDescent="0.75">
      <c r="B6656" s="249">
        <v>6593</v>
      </c>
      <c r="C6656" s="248">
        <v>143.41468067201777</v>
      </c>
    </row>
    <row r="6657" spans="2:3" x14ac:dyDescent="0.75">
      <c r="B6657" s="249">
        <v>6594</v>
      </c>
      <c r="C6657" s="248">
        <v>94.382192096113542</v>
      </c>
    </row>
    <row r="6658" spans="2:3" x14ac:dyDescent="0.75">
      <c r="B6658" s="249">
        <v>6595</v>
      </c>
      <c r="C6658" s="248">
        <v>129.80450427556448</v>
      </c>
    </row>
    <row r="6659" spans="2:3" x14ac:dyDescent="0.75">
      <c r="B6659" s="249">
        <v>6596</v>
      </c>
      <c r="C6659" s="248">
        <v>100.16815204057221</v>
      </c>
    </row>
    <row r="6660" spans="2:3" x14ac:dyDescent="0.75">
      <c r="B6660" s="249">
        <v>6597</v>
      </c>
      <c r="C6660" s="248">
        <v>135.40489531609765</v>
      </c>
    </row>
    <row r="6661" spans="2:3" x14ac:dyDescent="0.75">
      <c r="B6661" s="249">
        <v>6598</v>
      </c>
      <c r="C6661" s="248">
        <v>120.443918678625</v>
      </c>
    </row>
    <row r="6662" spans="2:3" x14ac:dyDescent="0.75">
      <c r="B6662" s="249">
        <v>6599</v>
      </c>
      <c r="C6662" s="248">
        <v>126.18460996283359</v>
      </c>
    </row>
    <row r="6663" spans="2:3" x14ac:dyDescent="0.75">
      <c r="B6663" s="249">
        <v>6600</v>
      </c>
      <c r="C6663" s="248">
        <v>140.38812928306083</v>
      </c>
    </row>
    <row r="6664" spans="2:3" x14ac:dyDescent="0.75">
      <c r="B6664" s="249">
        <v>6601</v>
      </c>
      <c r="C6664" s="248">
        <v>110.58936100497831</v>
      </c>
    </row>
    <row r="6665" spans="2:3" x14ac:dyDescent="0.75">
      <c r="B6665" s="249">
        <v>6602</v>
      </c>
      <c r="C6665" s="248">
        <v>121.02714409062489</v>
      </c>
    </row>
    <row r="6666" spans="2:3" x14ac:dyDescent="0.75">
      <c r="B6666" s="249">
        <v>6603</v>
      </c>
      <c r="C6666" s="248">
        <v>113.72895013905101</v>
      </c>
    </row>
    <row r="6667" spans="2:3" x14ac:dyDescent="0.75">
      <c r="B6667" s="249">
        <v>6604</v>
      </c>
      <c r="C6667" s="248">
        <v>136.55639131207991</v>
      </c>
    </row>
    <row r="6668" spans="2:3" x14ac:dyDescent="0.75">
      <c r="B6668" s="249">
        <v>6605</v>
      </c>
      <c r="C6668" s="248">
        <v>124.51918630089028</v>
      </c>
    </row>
    <row r="6669" spans="2:3" x14ac:dyDescent="0.75">
      <c r="B6669" s="249">
        <v>6606</v>
      </c>
      <c r="C6669" s="248">
        <v>20.859114006528529</v>
      </c>
    </row>
    <row r="6670" spans="2:3" x14ac:dyDescent="0.75">
      <c r="B6670" s="249">
        <v>6607</v>
      </c>
      <c r="C6670" s="248">
        <v>126.96160884805332</v>
      </c>
    </row>
    <row r="6671" spans="2:3" x14ac:dyDescent="0.75">
      <c r="B6671" s="249">
        <v>6608</v>
      </c>
      <c r="C6671" s="248">
        <v>97.797157256530454</v>
      </c>
    </row>
    <row r="6672" spans="2:3" x14ac:dyDescent="0.75">
      <c r="B6672" s="249">
        <v>6609</v>
      </c>
      <c r="C6672" s="248">
        <v>104.79685146666175</v>
      </c>
    </row>
    <row r="6673" spans="2:3" x14ac:dyDescent="0.75">
      <c r="B6673" s="249">
        <v>6610</v>
      </c>
      <c r="C6673" s="248">
        <v>124.46163958797335</v>
      </c>
    </row>
    <row r="6674" spans="2:3" x14ac:dyDescent="0.75">
      <c r="B6674" s="249">
        <v>6611</v>
      </c>
      <c r="C6674" s="248">
        <v>97.909914535938313</v>
      </c>
    </row>
    <row r="6675" spans="2:3" x14ac:dyDescent="0.75">
      <c r="B6675" s="249">
        <v>6612</v>
      </c>
      <c r="C6675" s="248">
        <v>129.5524358476992</v>
      </c>
    </row>
    <row r="6676" spans="2:3" x14ac:dyDescent="0.75">
      <c r="B6676" s="249">
        <v>6613</v>
      </c>
      <c r="C6676" s="248">
        <v>147.85776167448998</v>
      </c>
    </row>
    <row r="6677" spans="2:3" x14ac:dyDescent="0.75">
      <c r="B6677" s="249">
        <v>6614</v>
      </c>
      <c r="C6677" s="248">
        <v>126.10683196554034</v>
      </c>
    </row>
    <row r="6678" spans="2:3" x14ac:dyDescent="0.75">
      <c r="B6678" s="249">
        <v>6615</v>
      </c>
      <c r="C6678" s="248">
        <v>106.18774908680905</v>
      </c>
    </row>
    <row r="6679" spans="2:3" x14ac:dyDescent="0.75">
      <c r="B6679" s="249">
        <v>6616</v>
      </c>
      <c r="C6679" s="248">
        <v>106.3133453018153</v>
      </c>
    </row>
    <row r="6680" spans="2:3" x14ac:dyDescent="0.75">
      <c r="B6680" s="249">
        <v>6617</v>
      </c>
      <c r="C6680" s="248">
        <v>144.8101335896605</v>
      </c>
    </row>
    <row r="6681" spans="2:3" x14ac:dyDescent="0.75">
      <c r="B6681" s="249">
        <v>6618</v>
      </c>
      <c r="C6681" s="248">
        <v>116.3816651193858</v>
      </c>
    </row>
    <row r="6682" spans="2:3" x14ac:dyDescent="0.75">
      <c r="B6682" s="249">
        <v>6619</v>
      </c>
      <c r="C6682" s="248">
        <v>140.44840370153932</v>
      </c>
    </row>
    <row r="6683" spans="2:3" x14ac:dyDescent="0.75">
      <c r="B6683" s="249">
        <v>6620</v>
      </c>
      <c r="C6683" s="248">
        <v>108.45206035634601</v>
      </c>
    </row>
    <row r="6684" spans="2:3" x14ac:dyDescent="0.75">
      <c r="B6684" s="249">
        <v>6621</v>
      </c>
      <c r="C6684" s="248">
        <v>147.78569502305592</v>
      </c>
    </row>
    <row r="6685" spans="2:3" x14ac:dyDescent="0.75">
      <c r="B6685" s="249">
        <v>6622</v>
      </c>
      <c r="C6685" s="248">
        <v>124.24954368326418</v>
      </c>
    </row>
    <row r="6686" spans="2:3" x14ac:dyDescent="0.75">
      <c r="B6686" s="249">
        <v>6623</v>
      </c>
      <c r="C6686" s="248">
        <v>101.0140191847982</v>
      </c>
    </row>
    <row r="6687" spans="2:3" x14ac:dyDescent="0.75">
      <c r="B6687" s="249">
        <v>6624</v>
      </c>
      <c r="C6687" s="248">
        <v>141.11287306748503</v>
      </c>
    </row>
    <row r="6688" spans="2:3" x14ac:dyDescent="0.75">
      <c r="B6688" s="249">
        <v>6625</v>
      </c>
      <c r="C6688" s="248">
        <v>111.91283154982388</v>
      </c>
    </row>
    <row r="6689" spans="2:3" x14ac:dyDescent="0.75">
      <c r="B6689" s="249">
        <v>6626</v>
      </c>
      <c r="C6689" s="248">
        <v>122.28333457199383</v>
      </c>
    </row>
    <row r="6690" spans="2:3" x14ac:dyDescent="0.75">
      <c r="B6690" s="249">
        <v>6627</v>
      </c>
      <c r="C6690" s="248">
        <v>114.92626831552236</v>
      </c>
    </row>
    <row r="6691" spans="2:3" x14ac:dyDescent="0.75">
      <c r="B6691" s="249">
        <v>6628</v>
      </c>
      <c r="C6691" s="248">
        <v>122.69713705084573</v>
      </c>
    </row>
    <row r="6692" spans="2:3" x14ac:dyDescent="0.75">
      <c r="B6692" s="249">
        <v>6629</v>
      </c>
      <c r="C6692" s="248">
        <v>122.08688886030521</v>
      </c>
    </row>
    <row r="6693" spans="2:3" x14ac:dyDescent="0.75">
      <c r="B6693" s="249">
        <v>6630</v>
      </c>
      <c r="C6693" s="248">
        <v>104.90703626312234</v>
      </c>
    </row>
    <row r="6694" spans="2:3" x14ac:dyDescent="0.75">
      <c r="B6694" s="249">
        <v>6631</v>
      </c>
      <c r="C6694" s="248">
        <v>109.22170996059114</v>
      </c>
    </row>
    <row r="6695" spans="2:3" x14ac:dyDescent="0.75">
      <c r="B6695" s="249">
        <v>6632</v>
      </c>
      <c r="C6695" s="248">
        <v>103.42612307015877</v>
      </c>
    </row>
    <row r="6696" spans="2:3" x14ac:dyDescent="0.75">
      <c r="B6696" s="249">
        <v>6633</v>
      </c>
      <c r="C6696" s="248">
        <v>125.8933260993804</v>
      </c>
    </row>
    <row r="6697" spans="2:3" x14ac:dyDescent="0.75">
      <c r="B6697" s="249">
        <v>6634</v>
      </c>
      <c r="C6697" s="248">
        <v>82.6805822415851</v>
      </c>
    </row>
    <row r="6698" spans="2:3" x14ac:dyDescent="0.75">
      <c r="B6698" s="249">
        <v>6635</v>
      </c>
      <c r="C6698" s="248">
        <v>146.44709927625141</v>
      </c>
    </row>
    <row r="6699" spans="2:3" x14ac:dyDescent="0.75">
      <c r="B6699" s="249">
        <v>6636</v>
      </c>
      <c r="C6699" s="248">
        <v>168.79320471668444</v>
      </c>
    </row>
    <row r="6700" spans="2:3" x14ac:dyDescent="0.75">
      <c r="B6700" s="249">
        <v>6637</v>
      </c>
      <c r="C6700" s="248">
        <v>116.67521412347719</v>
      </c>
    </row>
    <row r="6701" spans="2:3" x14ac:dyDescent="0.75">
      <c r="B6701" s="249">
        <v>6638</v>
      </c>
      <c r="C6701" s="248">
        <v>117.27919206111632</v>
      </c>
    </row>
    <row r="6702" spans="2:3" x14ac:dyDescent="0.75">
      <c r="B6702" s="249">
        <v>6639</v>
      </c>
      <c r="C6702" s="248">
        <v>149.43492682849649</v>
      </c>
    </row>
    <row r="6703" spans="2:3" x14ac:dyDescent="0.75">
      <c r="B6703" s="249">
        <v>6640</v>
      </c>
      <c r="C6703" s="248">
        <v>101.45933970757238</v>
      </c>
    </row>
    <row r="6704" spans="2:3" x14ac:dyDescent="0.75">
      <c r="B6704" s="249">
        <v>6641</v>
      </c>
      <c r="C6704" s="248">
        <v>109.83451056186117</v>
      </c>
    </row>
    <row r="6705" spans="2:3" x14ac:dyDescent="0.75">
      <c r="B6705" s="249">
        <v>6642</v>
      </c>
      <c r="C6705" s="248">
        <v>119.48289009344981</v>
      </c>
    </row>
    <row r="6706" spans="2:3" x14ac:dyDescent="0.75">
      <c r="B6706" s="249">
        <v>6643</v>
      </c>
      <c r="C6706" s="248">
        <v>87.465260327354144</v>
      </c>
    </row>
    <row r="6707" spans="2:3" x14ac:dyDescent="0.75">
      <c r="B6707" s="249">
        <v>6644</v>
      </c>
      <c r="C6707" s="248">
        <v>98.529400590513106</v>
      </c>
    </row>
    <row r="6708" spans="2:3" x14ac:dyDescent="0.75">
      <c r="B6708" s="249">
        <v>6645</v>
      </c>
      <c r="C6708" s="248">
        <v>122.58556152213698</v>
      </c>
    </row>
    <row r="6709" spans="2:3" x14ac:dyDescent="0.75">
      <c r="B6709" s="249">
        <v>6646</v>
      </c>
      <c r="C6709" s="248">
        <v>133.03129853664461</v>
      </c>
    </row>
    <row r="6710" spans="2:3" x14ac:dyDescent="0.75">
      <c r="B6710" s="249">
        <v>6647</v>
      </c>
      <c r="C6710" s="248">
        <v>106.78777349519807</v>
      </c>
    </row>
    <row r="6711" spans="2:3" x14ac:dyDescent="0.75">
      <c r="B6711" s="249">
        <v>6648</v>
      </c>
      <c r="C6711" s="248">
        <v>130.53322686301973</v>
      </c>
    </row>
    <row r="6712" spans="2:3" x14ac:dyDescent="0.75">
      <c r="B6712" s="249">
        <v>6649</v>
      </c>
      <c r="C6712" s="248">
        <v>131.20064071958728</v>
      </c>
    </row>
    <row r="6713" spans="2:3" x14ac:dyDescent="0.75">
      <c r="B6713" s="249">
        <v>6650</v>
      </c>
      <c r="C6713" s="248">
        <v>148.29718381243362</v>
      </c>
    </row>
    <row r="6714" spans="2:3" x14ac:dyDescent="0.75">
      <c r="B6714" s="249">
        <v>6651</v>
      </c>
      <c r="C6714" s="248">
        <v>116.46899375233033</v>
      </c>
    </row>
    <row r="6715" spans="2:3" x14ac:dyDescent="0.75">
      <c r="B6715" s="249">
        <v>6652</v>
      </c>
      <c r="C6715" s="248">
        <v>114.77706405388463</v>
      </c>
    </row>
    <row r="6716" spans="2:3" x14ac:dyDescent="0.75">
      <c r="B6716" s="249">
        <v>6653</v>
      </c>
      <c r="C6716" s="248">
        <v>110.33556947927114</v>
      </c>
    </row>
    <row r="6717" spans="2:3" x14ac:dyDescent="0.75">
      <c r="B6717" s="249">
        <v>6654</v>
      </c>
      <c r="C6717" s="248">
        <v>102.45498122656554</v>
      </c>
    </row>
    <row r="6718" spans="2:3" x14ac:dyDescent="0.75">
      <c r="B6718" s="249">
        <v>6655</v>
      </c>
      <c r="C6718" s="248">
        <v>105.17309025441492</v>
      </c>
    </row>
    <row r="6719" spans="2:3" x14ac:dyDescent="0.75">
      <c r="B6719" s="249">
        <v>6656</v>
      </c>
      <c r="C6719" s="248">
        <v>84.503293489848787</v>
      </c>
    </row>
    <row r="6720" spans="2:3" x14ac:dyDescent="0.75">
      <c r="B6720" s="249">
        <v>6657</v>
      </c>
      <c r="C6720" s="248">
        <v>90.928128823414113</v>
      </c>
    </row>
    <row r="6721" spans="2:3" x14ac:dyDescent="0.75">
      <c r="B6721" s="249">
        <v>6658</v>
      </c>
      <c r="C6721" s="248">
        <v>111.59072080372157</v>
      </c>
    </row>
    <row r="6722" spans="2:3" x14ac:dyDescent="0.75">
      <c r="B6722" s="249">
        <v>6659</v>
      </c>
      <c r="C6722" s="248">
        <v>114.72502388993387</v>
      </c>
    </row>
    <row r="6723" spans="2:3" x14ac:dyDescent="0.75">
      <c r="B6723" s="249">
        <v>6660</v>
      </c>
      <c r="C6723" s="248">
        <v>129.75165417747672</v>
      </c>
    </row>
    <row r="6724" spans="2:3" x14ac:dyDescent="0.75">
      <c r="B6724" s="249">
        <v>6661</v>
      </c>
      <c r="C6724" s="248">
        <v>179.00228808255648</v>
      </c>
    </row>
    <row r="6725" spans="2:3" x14ac:dyDescent="0.75">
      <c r="B6725" s="249">
        <v>6662</v>
      </c>
      <c r="C6725" s="248">
        <v>116.01085925123257</v>
      </c>
    </row>
    <row r="6726" spans="2:3" x14ac:dyDescent="0.75">
      <c r="B6726" s="249">
        <v>6663</v>
      </c>
      <c r="C6726" s="248">
        <v>100.3055110935514</v>
      </c>
    </row>
    <row r="6727" spans="2:3" x14ac:dyDescent="0.75">
      <c r="B6727" s="249">
        <v>6664</v>
      </c>
      <c r="C6727" s="248">
        <v>113.24014013642145</v>
      </c>
    </row>
    <row r="6728" spans="2:3" x14ac:dyDescent="0.75">
      <c r="B6728" s="249">
        <v>6665</v>
      </c>
      <c r="C6728" s="248">
        <v>155.86373207653989</v>
      </c>
    </row>
    <row r="6729" spans="2:3" x14ac:dyDescent="0.75">
      <c r="B6729" s="249">
        <v>6666</v>
      </c>
      <c r="C6729" s="248">
        <v>122.5305621679492</v>
      </c>
    </row>
    <row r="6730" spans="2:3" x14ac:dyDescent="0.75">
      <c r="B6730" s="249">
        <v>6667</v>
      </c>
      <c r="C6730" s="248">
        <v>140.02699517588891</v>
      </c>
    </row>
    <row r="6731" spans="2:3" x14ac:dyDescent="0.75">
      <c r="B6731" s="249">
        <v>6668</v>
      </c>
      <c r="C6731" s="248">
        <v>118.42455258601444</v>
      </c>
    </row>
    <row r="6732" spans="2:3" x14ac:dyDescent="0.75">
      <c r="B6732" s="249">
        <v>6669</v>
      </c>
      <c r="C6732" s="248">
        <v>112.568713213891</v>
      </c>
    </row>
    <row r="6733" spans="2:3" x14ac:dyDescent="0.75">
      <c r="B6733" s="249">
        <v>6670</v>
      </c>
      <c r="C6733" s="248">
        <v>168.49327161597694</v>
      </c>
    </row>
    <row r="6734" spans="2:3" x14ac:dyDescent="0.75">
      <c r="B6734" s="249">
        <v>6671</v>
      </c>
      <c r="C6734" s="248">
        <v>122.06668452854724</v>
      </c>
    </row>
    <row r="6735" spans="2:3" x14ac:dyDescent="0.75">
      <c r="B6735" s="249">
        <v>6672</v>
      </c>
      <c r="C6735" s="248">
        <v>137.22871846234261</v>
      </c>
    </row>
    <row r="6736" spans="2:3" x14ac:dyDescent="0.75">
      <c r="B6736" s="249">
        <v>6673</v>
      </c>
      <c r="C6736" s="248">
        <v>97.267233830123345</v>
      </c>
    </row>
    <row r="6737" spans="2:3" x14ac:dyDescent="0.75">
      <c r="B6737" s="249">
        <v>6674</v>
      </c>
      <c r="C6737" s="248">
        <v>89.158662154980746</v>
      </c>
    </row>
    <row r="6738" spans="2:3" x14ac:dyDescent="0.75">
      <c r="B6738" s="249">
        <v>6675</v>
      </c>
      <c r="C6738" s="248">
        <v>130.96911619113627</v>
      </c>
    </row>
    <row r="6739" spans="2:3" x14ac:dyDescent="0.75">
      <c r="B6739" s="249">
        <v>6676</v>
      </c>
      <c r="C6739" s="248">
        <v>94.057983958157166</v>
      </c>
    </row>
    <row r="6740" spans="2:3" x14ac:dyDescent="0.75">
      <c r="B6740" s="249">
        <v>6677</v>
      </c>
      <c r="C6740" s="248">
        <v>121.53120457270691</v>
      </c>
    </row>
    <row r="6741" spans="2:3" x14ac:dyDescent="0.75">
      <c r="B6741" s="249">
        <v>6678</v>
      </c>
      <c r="C6741" s="248">
        <v>137.11648279086464</v>
      </c>
    </row>
    <row r="6742" spans="2:3" x14ac:dyDescent="0.75">
      <c r="B6742" s="249">
        <v>6679</v>
      </c>
      <c r="C6742" s="248">
        <v>136.87173881305407</v>
      </c>
    </row>
    <row r="6743" spans="2:3" x14ac:dyDescent="0.75">
      <c r="B6743" s="249">
        <v>6680</v>
      </c>
      <c r="C6743" s="248">
        <v>146.48089483342471</v>
      </c>
    </row>
    <row r="6744" spans="2:3" x14ac:dyDescent="0.75">
      <c r="B6744" s="249">
        <v>6681</v>
      </c>
      <c r="C6744" s="248">
        <v>101.15666276571616</v>
      </c>
    </row>
    <row r="6745" spans="2:3" x14ac:dyDescent="0.75">
      <c r="B6745" s="249">
        <v>6682</v>
      </c>
      <c r="C6745" s="248">
        <v>157.16277876393946</v>
      </c>
    </row>
    <row r="6746" spans="2:3" x14ac:dyDescent="0.75">
      <c r="B6746" s="249">
        <v>6683</v>
      </c>
      <c r="C6746" s="248">
        <v>133.43386857660991</v>
      </c>
    </row>
    <row r="6747" spans="2:3" x14ac:dyDescent="0.75">
      <c r="B6747" s="249">
        <v>6684</v>
      </c>
      <c r="C6747" s="248">
        <v>162.64332951432968</v>
      </c>
    </row>
    <row r="6748" spans="2:3" x14ac:dyDescent="0.75">
      <c r="B6748" s="249">
        <v>6685</v>
      </c>
      <c r="C6748" s="248">
        <v>96.523547817278171</v>
      </c>
    </row>
    <row r="6749" spans="2:3" x14ac:dyDescent="0.75">
      <c r="B6749" s="249">
        <v>6686</v>
      </c>
      <c r="C6749" s="248">
        <v>110.68775523511523</v>
      </c>
    </row>
    <row r="6750" spans="2:3" x14ac:dyDescent="0.75">
      <c r="B6750" s="249">
        <v>6687</v>
      </c>
      <c r="C6750" s="248">
        <v>119.90528146472639</v>
      </c>
    </row>
    <row r="6751" spans="2:3" x14ac:dyDescent="0.75">
      <c r="B6751" s="249">
        <v>6688</v>
      </c>
      <c r="C6751" s="248">
        <v>86.743150767506137</v>
      </c>
    </row>
    <row r="6752" spans="2:3" x14ac:dyDescent="0.75">
      <c r="B6752" s="249">
        <v>6689</v>
      </c>
      <c r="C6752" s="248">
        <v>111.48234762884844</v>
      </c>
    </row>
    <row r="6753" spans="2:3" x14ac:dyDescent="0.75">
      <c r="B6753" s="249">
        <v>6690</v>
      </c>
      <c r="C6753" s="248">
        <v>112.38143118552605</v>
      </c>
    </row>
    <row r="6754" spans="2:3" x14ac:dyDescent="0.75">
      <c r="B6754" s="249">
        <v>6691</v>
      </c>
      <c r="C6754" s="248">
        <v>157.41278567308569</v>
      </c>
    </row>
    <row r="6755" spans="2:3" x14ac:dyDescent="0.75">
      <c r="B6755" s="249">
        <v>6692</v>
      </c>
      <c r="C6755" s="248">
        <v>90.697399555436306</v>
      </c>
    </row>
    <row r="6756" spans="2:3" x14ac:dyDescent="0.75">
      <c r="B6756" s="249">
        <v>6693</v>
      </c>
      <c r="C6756" s="248">
        <v>116.2627330330134</v>
      </c>
    </row>
    <row r="6757" spans="2:3" x14ac:dyDescent="0.75">
      <c r="B6757" s="249">
        <v>6694</v>
      </c>
      <c r="C6757" s="248">
        <v>87.749295848153309</v>
      </c>
    </row>
    <row r="6758" spans="2:3" x14ac:dyDescent="0.75">
      <c r="B6758" s="249">
        <v>6695</v>
      </c>
      <c r="C6758" s="248">
        <v>111.61939248265334</v>
      </c>
    </row>
    <row r="6759" spans="2:3" x14ac:dyDescent="0.75">
      <c r="B6759" s="249">
        <v>6696</v>
      </c>
      <c r="C6759" s="248">
        <v>85.002247308760985</v>
      </c>
    </row>
    <row r="6760" spans="2:3" x14ac:dyDescent="0.75">
      <c r="B6760" s="249">
        <v>6697</v>
      </c>
      <c r="C6760" s="248">
        <v>115.41656134958707</v>
      </c>
    </row>
    <row r="6761" spans="2:3" x14ac:dyDescent="0.75">
      <c r="B6761" s="249">
        <v>6698</v>
      </c>
      <c r="C6761" s="248">
        <v>114.94598654365348</v>
      </c>
    </row>
    <row r="6762" spans="2:3" x14ac:dyDescent="0.75">
      <c r="B6762" s="249">
        <v>6699</v>
      </c>
      <c r="C6762" s="248">
        <v>105.65257314748911</v>
      </c>
    </row>
    <row r="6763" spans="2:3" x14ac:dyDescent="0.75">
      <c r="B6763" s="249">
        <v>6700</v>
      </c>
      <c r="C6763" s="248">
        <v>123.72658947219006</v>
      </c>
    </row>
    <row r="6764" spans="2:3" x14ac:dyDescent="0.75">
      <c r="B6764" s="249">
        <v>6701</v>
      </c>
      <c r="C6764" s="248">
        <v>109.55234893080453</v>
      </c>
    </row>
    <row r="6765" spans="2:3" x14ac:dyDescent="0.75">
      <c r="B6765" s="249">
        <v>6702</v>
      </c>
      <c r="C6765" s="248">
        <v>85.732081503662911</v>
      </c>
    </row>
    <row r="6766" spans="2:3" x14ac:dyDescent="0.75">
      <c r="B6766" s="249">
        <v>6703</v>
      </c>
      <c r="C6766" s="248">
        <v>164.24903216008946</v>
      </c>
    </row>
    <row r="6767" spans="2:3" x14ac:dyDescent="0.75">
      <c r="B6767" s="249">
        <v>6704</v>
      </c>
      <c r="C6767" s="248">
        <v>114.2728317940698</v>
      </c>
    </row>
    <row r="6768" spans="2:3" x14ac:dyDescent="0.75">
      <c r="B6768" s="249">
        <v>6705</v>
      </c>
      <c r="C6768" s="248">
        <v>109.06312801129624</v>
      </c>
    </row>
    <row r="6769" spans="2:3" x14ac:dyDescent="0.75">
      <c r="B6769" s="249">
        <v>6706</v>
      </c>
      <c r="C6769" s="248">
        <v>134.94778938985974</v>
      </c>
    </row>
    <row r="6770" spans="2:3" x14ac:dyDescent="0.75">
      <c r="B6770" s="249">
        <v>6707</v>
      </c>
      <c r="C6770" s="248">
        <v>132.25732767642091</v>
      </c>
    </row>
    <row r="6771" spans="2:3" x14ac:dyDescent="0.75">
      <c r="B6771" s="249">
        <v>6708</v>
      </c>
      <c r="C6771" s="248">
        <v>194.25429057875863</v>
      </c>
    </row>
    <row r="6772" spans="2:3" x14ac:dyDescent="0.75">
      <c r="B6772" s="249">
        <v>6709</v>
      </c>
      <c r="C6772" s="248">
        <v>129.44258971304447</v>
      </c>
    </row>
    <row r="6773" spans="2:3" x14ac:dyDescent="0.75">
      <c r="B6773" s="249">
        <v>6710</v>
      </c>
      <c r="C6773" s="248">
        <v>130.18621875039776</v>
      </c>
    </row>
    <row r="6774" spans="2:3" x14ac:dyDescent="0.75">
      <c r="B6774" s="249">
        <v>6711</v>
      </c>
      <c r="C6774" s="248">
        <v>100.8719122070985</v>
      </c>
    </row>
    <row r="6775" spans="2:3" x14ac:dyDescent="0.75">
      <c r="B6775" s="249">
        <v>6712</v>
      </c>
      <c r="C6775" s="248">
        <v>77.775823417467706</v>
      </c>
    </row>
    <row r="6776" spans="2:3" x14ac:dyDescent="0.75">
      <c r="B6776" s="249">
        <v>6713</v>
      </c>
      <c r="C6776" s="248">
        <v>133.77275172784488</v>
      </c>
    </row>
    <row r="6777" spans="2:3" x14ac:dyDescent="0.75">
      <c r="B6777" s="249">
        <v>6714</v>
      </c>
      <c r="C6777" s="248">
        <v>130.39213519231279</v>
      </c>
    </row>
    <row r="6778" spans="2:3" x14ac:dyDescent="0.75">
      <c r="B6778" s="249">
        <v>6715</v>
      </c>
      <c r="C6778" s="248">
        <v>94.918730856688114</v>
      </c>
    </row>
    <row r="6779" spans="2:3" x14ac:dyDescent="0.75">
      <c r="B6779" s="249">
        <v>6716</v>
      </c>
      <c r="C6779" s="248">
        <v>184.96696333893959</v>
      </c>
    </row>
    <row r="6780" spans="2:3" x14ac:dyDescent="0.75">
      <c r="B6780" s="249">
        <v>6717</v>
      </c>
      <c r="C6780" s="248">
        <v>186.51627850418805</v>
      </c>
    </row>
    <row r="6781" spans="2:3" x14ac:dyDescent="0.75">
      <c r="B6781" s="249">
        <v>6718</v>
      </c>
      <c r="C6781" s="248">
        <v>107.23109128333837</v>
      </c>
    </row>
    <row r="6782" spans="2:3" x14ac:dyDescent="0.75">
      <c r="B6782" s="249">
        <v>6719</v>
      </c>
      <c r="C6782" s="248">
        <v>113.93581954170179</v>
      </c>
    </row>
    <row r="6783" spans="2:3" x14ac:dyDescent="0.75">
      <c r="B6783" s="249">
        <v>6720</v>
      </c>
      <c r="C6783" s="248">
        <v>106.52722963975044</v>
      </c>
    </row>
    <row r="6784" spans="2:3" x14ac:dyDescent="0.75">
      <c r="B6784" s="249">
        <v>6721</v>
      </c>
      <c r="C6784" s="248">
        <v>137.88640169612171</v>
      </c>
    </row>
    <row r="6785" spans="2:3" x14ac:dyDescent="0.75">
      <c r="B6785" s="249">
        <v>6722</v>
      </c>
      <c r="C6785" s="248">
        <v>133.5841449811233</v>
      </c>
    </row>
    <row r="6786" spans="2:3" x14ac:dyDescent="0.75">
      <c r="B6786" s="249">
        <v>6723</v>
      </c>
      <c r="C6786" s="248">
        <v>98.883960861367157</v>
      </c>
    </row>
    <row r="6787" spans="2:3" x14ac:dyDescent="0.75">
      <c r="B6787" s="249">
        <v>6724</v>
      </c>
      <c r="C6787" s="248">
        <v>141.87438123969994</v>
      </c>
    </row>
    <row r="6788" spans="2:3" x14ac:dyDescent="0.75">
      <c r="B6788" s="249">
        <v>6725</v>
      </c>
      <c r="C6788" s="248">
        <v>134.89953624171267</v>
      </c>
    </row>
    <row r="6789" spans="2:3" x14ac:dyDescent="0.75">
      <c r="B6789" s="249">
        <v>6726</v>
      </c>
      <c r="C6789" s="248">
        <v>82.561544846050595</v>
      </c>
    </row>
    <row r="6790" spans="2:3" x14ac:dyDescent="0.75">
      <c r="B6790" s="249">
        <v>6727</v>
      </c>
      <c r="C6790" s="248">
        <v>152.08534937847247</v>
      </c>
    </row>
    <row r="6791" spans="2:3" x14ac:dyDescent="0.75">
      <c r="B6791" s="249">
        <v>6728</v>
      </c>
      <c r="C6791" s="248">
        <v>136.21931286022078</v>
      </c>
    </row>
    <row r="6792" spans="2:3" x14ac:dyDescent="0.75">
      <c r="B6792" s="249">
        <v>6729</v>
      </c>
      <c r="C6792" s="248">
        <v>151.1849725089759</v>
      </c>
    </row>
    <row r="6793" spans="2:3" x14ac:dyDescent="0.75">
      <c r="B6793" s="249">
        <v>6730</v>
      </c>
      <c r="C6793" s="248">
        <v>108.79189890300397</v>
      </c>
    </row>
    <row r="6794" spans="2:3" x14ac:dyDescent="0.75">
      <c r="B6794" s="249">
        <v>6731</v>
      </c>
      <c r="C6794" s="248">
        <v>105.711329102905</v>
      </c>
    </row>
    <row r="6795" spans="2:3" x14ac:dyDescent="0.75">
      <c r="B6795" s="249">
        <v>6732</v>
      </c>
      <c r="C6795" s="248">
        <v>125.0867841664371</v>
      </c>
    </row>
    <row r="6796" spans="2:3" x14ac:dyDescent="0.75">
      <c r="B6796" s="249">
        <v>6733</v>
      </c>
      <c r="C6796" s="248">
        <v>114.00975801436654</v>
      </c>
    </row>
    <row r="6797" spans="2:3" x14ac:dyDescent="0.75">
      <c r="B6797" s="249">
        <v>6734</v>
      </c>
      <c r="C6797" s="248">
        <v>129.20622239242175</v>
      </c>
    </row>
    <row r="6798" spans="2:3" x14ac:dyDescent="0.75">
      <c r="B6798" s="249">
        <v>6735</v>
      </c>
      <c r="C6798" s="248">
        <v>126.18414329786377</v>
      </c>
    </row>
    <row r="6799" spans="2:3" x14ac:dyDescent="0.75">
      <c r="B6799" s="249">
        <v>6736</v>
      </c>
      <c r="C6799" s="248">
        <v>131.77360161037592</v>
      </c>
    </row>
    <row r="6800" spans="2:3" x14ac:dyDescent="0.75">
      <c r="B6800" s="249">
        <v>6737</v>
      </c>
      <c r="C6800" s="248">
        <v>147.28023763459083</v>
      </c>
    </row>
    <row r="6801" spans="2:3" x14ac:dyDescent="0.75">
      <c r="B6801" s="249">
        <v>6738</v>
      </c>
      <c r="C6801" s="248">
        <v>107.52893337869335</v>
      </c>
    </row>
    <row r="6802" spans="2:3" x14ac:dyDescent="0.75">
      <c r="B6802" s="249">
        <v>6739</v>
      </c>
      <c r="C6802" s="248">
        <v>102.43817634257131</v>
      </c>
    </row>
    <row r="6803" spans="2:3" x14ac:dyDescent="0.75">
      <c r="B6803" s="249">
        <v>6740</v>
      </c>
      <c r="C6803" s="248">
        <v>92.106709849334209</v>
      </c>
    </row>
    <row r="6804" spans="2:3" x14ac:dyDescent="0.75">
      <c r="B6804" s="249">
        <v>6741</v>
      </c>
      <c r="C6804" s="248">
        <v>166.05453580152283</v>
      </c>
    </row>
    <row r="6805" spans="2:3" x14ac:dyDescent="0.75">
      <c r="B6805" s="249">
        <v>6742</v>
      </c>
      <c r="C6805" s="248">
        <v>160.31262702464676</v>
      </c>
    </row>
    <row r="6806" spans="2:3" x14ac:dyDescent="0.75">
      <c r="B6806" s="249">
        <v>6743</v>
      </c>
      <c r="C6806" s="248">
        <v>97.275042863272546</v>
      </c>
    </row>
    <row r="6807" spans="2:3" x14ac:dyDescent="0.75">
      <c r="B6807" s="249">
        <v>6744</v>
      </c>
      <c r="C6807" s="248">
        <v>125.42114918212917</v>
      </c>
    </row>
    <row r="6808" spans="2:3" x14ac:dyDescent="0.75">
      <c r="B6808" s="249">
        <v>6745</v>
      </c>
      <c r="C6808" s="248">
        <v>119.18236322158501</v>
      </c>
    </row>
    <row r="6809" spans="2:3" x14ac:dyDescent="0.75">
      <c r="B6809" s="249">
        <v>6746</v>
      </c>
      <c r="C6809" s="248">
        <v>96.310091024730696</v>
      </c>
    </row>
    <row r="6810" spans="2:3" x14ac:dyDescent="0.75">
      <c r="B6810" s="249">
        <v>6747</v>
      </c>
      <c r="C6810" s="248">
        <v>140.61988221153888</v>
      </c>
    </row>
    <row r="6811" spans="2:3" x14ac:dyDescent="0.75">
      <c r="B6811" s="249">
        <v>6748</v>
      </c>
      <c r="C6811" s="248">
        <v>155.9995830077591</v>
      </c>
    </row>
    <row r="6812" spans="2:3" x14ac:dyDescent="0.75">
      <c r="B6812" s="249">
        <v>6749</v>
      </c>
      <c r="C6812" s="248">
        <v>118.7683927767504</v>
      </c>
    </row>
    <row r="6813" spans="2:3" x14ac:dyDescent="0.75">
      <c r="B6813" s="249">
        <v>6750</v>
      </c>
      <c r="C6813" s="248">
        <v>136.47847981553249</v>
      </c>
    </row>
    <row r="6814" spans="2:3" x14ac:dyDescent="0.75">
      <c r="B6814" s="249">
        <v>6751</v>
      </c>
      <c r="C6814" s="248">
        <v>88.251456713429334</v>
      </c>
    </row>
    <row r="6815" spans="2:3" x14ac:dyDescent="0.75">
      <c r="B6815" s="249">
        <v>6752</v>
      </c>
      <c r="C6815" s="248">
        <v>89.790823294538029</v>
      </c>
    </row>
    <row r="6816" spans="2:3" x14ac:dyDescent="0.75">
      <c r="B6816" s="249">
        <v>6753</v>
      </c>
      <c r="C6816" s="248">
        <v>147.93997742785547</v>
      </c>
    </row>
    <row r="6817" spans="2:3" x14ac:dyDescent="0.75">
      <c r="B6817" s="249">
        <v>6754</v>
      </c>
      <c r="C6817" s="248">
        <v>124.64109165681489</v>
      </c>
    </row>
    <row r="6818" spans="2:3" x14ac:dyDescent="0.75">
      <c r="B6818" s="249">
        <v>6755</v>
      </c>
      <c r="C6818" s="248">
        <v>140.34398131498401</v>
      </c>
    </row>
    <row r="6819" spans="2:3" x14ac:dyDescent="0.75">
      <c r="B6819" s="249">
        <v>6756</v>
      </c>
      <c r="C6819" s="248">
        <v>128.12509718724905</v>
      </c>
    </row>
    <row r="6820" spans="2:3" x14ac:dyDescent="0.75">
      <c r="B6820" s="249">
        <v>6757</v>
      </c>
      <c r="C6820" s="248">
        <v>112.70841722812141</v>
      </c>
    </row>
    <row r="6821" spans="2:3" x14ac:dyDescent="0.75">
      <c r="B6821" s="249">
        <v>6758</v>
      </c>
      <c r="C6821" s="248">
        <v>148.6302914311415</v>
      </c>
    </row>
    <row r="6822" spans="2:3" x14ac:dyDescent="0.75">
      <c r="B6822" s="249">
        <v>6759</v>
      </c>
      <c r="C6822" s="248">
        <v>92.973334043503357</v>
      </c>
    </row>
    <row r="6823" spans="2:3" x14ac:dyDescent="0.75">
      <c r="B6823" s="249">
        <v>6760</v>
      </c>
      <c r="C6823" s="248">
        <v>107.54988564199013</v>
      </c>
    </row>
    <row r="6824" spans="2:3" x14ac:dyDescent="0.75">
      <c r="B6824" s="249">
        <v>6761</v>
      </c>
      <c r="C6824" s="248">
        <v>93.641200991039895</v>
      </c>
    </row>
    <row r="6825" spans="2:3" x14ac:dyDescent="0.75">
      <c r="B6825" s="249">
        <v>6762</v>
      </c>
      <c r="C6825" s="248">
        <v>95.828348289376237</v>
      </c>
    </row>
    <row r="6826" spans="2:3" x14ac:dyDescent="0.75">
      <c r="B6826" s="249">
        <v>6763</v>
      </c>
      <c r="C6826" s="248">
        <v>112.29356018737153</v>
      </c>
    </row>
    <row r="6827" spans="2:3" x14ac:dyDescent="0.75">
      <c r="B6827" s="249">
        <v>6764</v>
      </c>
      <c r="C6827" s="248">
        <v>108.51986741045096</v>
      </c>
    </row>
    <row r="6828" spans="2:3" x14ac:dyDescent="0.75">
      <c r="B6828" s="249">
        <v>6765</v>
      </c>
      <c r="C6828" s="248">
        <v>150.20314738169063</v>
      </c>
    </row>
    <row r="6829" spans="2:3" x14ac:dyDescent="0.75">
      <c r="B6829" s="249">
        <v>6766</v>
      </c>
      <c r="C6829" s="248">
        <v>160.98665668586133</v>
      </c>
    </row>
    <row r="6830" spans="2:3" x14ac:dyDescent="0.75">
      <c r="B6830" s="249">
        <v>6767</v>
      </c>
      <c r="C6830" s="248">
        <v>106.48213169373359</v>
      </c>
    </row>
    <row r="6831" spans="2:3" x14ac:dyDescent="0.75">
      <c r="B6831" s="249">
        <v>6768</v>
      </c>
      <c r="C6831" s="248">
        <v>127.36421582160152</v>
      </c>
    </row>
    <row r="6832" spans="2:3" x14ac:dyDescent="0.75">
      <c r="B6832" s="249">
        <v>6769</v>
      </c>
      <c r="C6832" s="248">
        <v>141.69210773747903</v>
      </c>
    </row>
    <row r="6833" spans="2:3" x14ac:dyDescent="0.75">
      <c r="B6833" s="249">
        <v>6770</v>
      </c>
      <c r="C6833" s="248">
        <v>135.34410635441631</v>
      </c>
    </row>
    <row r="6834" spans="2:3" x14ac:dyDescent="0.75">
      <c r="B6834" s="249">
        <v>6771</v>
      </c>
      <c r="C6834" s="248">
        <v>115.7775379270317</v>
      </c>
    </row>
    <row r="6835" spans="2:3" x14ac:dyDescent="0.75">
      <c r="B6835" s="249">
        <v>6772</v>
      </c>
      <c r="C6835" s="248">
        <v>106.06793111428789</v>
      </c>
    </row>
    <row r="6836" spans="2:3" x14ac:dyDescent="0.75">
      <c r="B6836" s="249">
        <v>6773</v>
      </c>
      <c r="C6836" s="248">
        <v>123.50213119511912</v>
      </c>
    </row>
    <row r="6837" spans="2:3" x14ac:dyDescent="0.75">
      <c r="B6837" s="249">
        <v>6774</v>
      </c>
      <c r="C6837" s="248">
        <v>139.24152882804759</v>
      </c>
    </row>
    <row r="6838" spans="2:3" x14ac:dyDescent="0.75">
      <c r="B6838" s="249">
        <v>6775</v>
      </c>
      <c r="C6838" s="248">
        <v>85.346636256793317</v>
      </c>
    </row>
    <row r="6839" spans="2:3" x14ac:dyDescent="0.75">
      <c r="B6839" s="249">
        <v>6776</v>
      </c>
      <c r="C6839" s="248">
        <v>133.54663847703492</v>
      </c>
    </row>
    <row r="6840" spans="2:3" x14ac:dyDescent="0.75">
      <c r="B6840" s="249">
        <v>6777</v>
      </c>
      <c r="C6840" s="248">
        <v>110.7083770979399</v>
      </c>
    </row>
    <row r="6841" spans="2:3" x14ac:dyDescent="0.75">
      <c r="B6841" s="249">
        <v>6778</v>
      </c>
      <c r="C6841" s="248">
        <v>139.65905779207873</v>
      </c>
    </row>
    <row r="6842" spans="2:3" x14ac:dyDescent="0.75">
      <c r="B6842" s="249">
        <v>6779</v>
      </c>
      <c r="C6842" s="248">
        <v>102.08209294910432</v>
      </c>
    </row>
    <row r="6843" spans="2:3" x14ac:dyDescent="0.75">
      <c r="B6843" s="249">
        <v>6780</v>
      </c>
      <c r="C6843" s="248">
        <v>88.697210654736779</v>
      </c>
    </row>
    <row r="6844" spans="2:3" x14ac:dyDescent="0.75">
      <c r="B6844" s="249">
        <v>6781</v>
      </c>
      <c r="C6844" s="248">
        <v>125.78257227150533</v>
      </c>
    </row>
    <row r="6845" spans="2:3" x14ac:dyDescent="0.75">
      <c r="B6845" s="249">
        <v>6782</v>
      </c>
      <c r="C6845" s="248">
        <v>135.51583274143928</v>
      </c>
    </row>
    <row r="6846" spans="2:3" x14ac:dyDescent="0.75">
      <c r="B6846" s="249">
        <v>6783</v>
      </c>
      <c r="C6846" s="248">
        <v>139.85072546424891</v>
      </c>
    </row>
    <row r="6847" spans="2:3" x14ac:dyDescent="0.75">
      <c r="B6847" s="249">
        <v>6784</v>
      </c>
      <c r="C6847" s="248">
        <v>81.427493300756012</v>
      </c>
    </row>
    <row r="6848" spans="2:3" x14ac:dyDescent="0.75">
      <c r="B6848" s="249">
        <v>6785</v>
      </c>
      <c r="C6848" s="248">
        <v>104.23857018854694</v>
      </c>
    </row>
    <row r="6849" spans="2:3" x14ac:dyDescent="0.75">
      <c r="B6849" s="249">
        <v>6786</v>
      </c>
      <c r="C6849" s="248">
        <v>139.595587154735</v>
      </c>
    </row>
    <row r="6850" spans="2:3" x14ac:dyDescent="0.75">
      <c r="B6850" s="249">
        <v>6787</v>
      </c>
      <c r="C6850" s="248">
        <v>147.84253200168132</v>
      </c>
    </row>
    <row r="6851" spans="2:3" x14ac:dyDescent="0.75">
      <c r="B6851" s="249">
        <v>6788</v>
      </c>
      <c r="C6851" s="248">
        <v>161.06538564397573</v>
      </c>
    </row>
    <row r="6852" spans="2:3" x14ac:dyDescent="0.75">
      <c r="B6852" s="249">
        <v>6789</v>
      </c>
      <c r="C6852" s="248">
        <v>152.38388988167839</v>
      </c>
    </row>
    <row r="6853" spans="2:3" x14ac:dyDescent="0.75">
      <c r="B6853" s="249">
        <v>6790</v>
      </c>
      <c r="C6853" s="248">
        <v>107.29046901001455</v>
      </c>
    </row>
    <row r="6854" spans="2:3" x14ac:dyDescent="0.75">
      <c r="B6854" s="249">
        <v>6791</v>
      </c>
      <c r="C6854" s="248">
        <v>141.88261168213768</v>
      </c>
    </row>
    <row r="6855" spans="2:3" x14ac:dyDescent="0.75">
      <c r="B6855" s="249">
        <v>6792</v>
      </c>
      <c r="C6855" s="248">
        <v>117.66607801909284</v>
      </c>
    </row>
    <row r="6856" spans="2:3" x14ac:dyDescent="0.75">
      <c r="B6856" s="249">
        <v>6793</v>
      </c>
      <c r="C6856" s="248">
        <v>172.87132991057589</v>
      </c>
    </row>
    <row r="6857" spans="2:3" x14ac:dyDescent="0.75">
      <c r="B6857" s="249">
        <v>6794</v>
      </c>
      <c r="C6857" s="248">
        <v>129.26974419087338</v>
      </c>
    </row>
    <row r="6858" spans="2:3" x14ac:dyDescent="0.75">
      <c r="B6858" s="249">
        <v>6795</v>
      </c>
      <c r="C6858" s="248">
        <v>129.76918268838133</v>
      </c>
    </row>
    <row r="6859" spans="2:3" x14ac:dyDescent="0.75">
      <c r="B6859" s="249">
        <v>6796</v>
      </c>
      <c r="C6859" s="248">
        <v>117.35218628401603</v>
      </c>
    </row>
    <row r="6860" spans="2:3" x14ac:dyDescent="0.75">
      <c r="B6860" s="249">
        <v>6797</v>
      </c>
      <c r="C6860" s="248">
        <v>80.838266527221435</v>
      </c>
    </row>
    <row r="6861" spans="2:3" x14ac:dyDescent="0.75">
      <c r="B6861" s="249">
        <v>6798</v>
      </c>
      <c r="C6861" s="248">
        <v>152.66219600345232</v>
      </c>
    </row>
    <row r="6862" spans="2:3" x14ac:dyDescent="0.75">
      <c r="B6862" s="249">
        <v>6799</v>
      </c>
      <c r="C6862" s="248">
        <v>126.10165748062499</v>
      </c>
    </row>
    <row r="6863" spans="2:3" x14ac:dyDescent="0.75">
      <c r="B6863" s="249">
        <v>6800</v>
      </c>
      <c r="C6863" s="248">
        <v>100.4997832655322</v>
      </c>
    </row>
    <row r="6864" spans="2:3" x14ac:dyDescent="0.75">
      <c r="B6864" s="249">
        <v>6801</v>
      </c>
      <c r="C6864" s="248">
        <v>109.28871023654807</v>
      </c>
    </row>
    <row r="6865" spans="2:3" x14ac:dyDescent="0.75">
      <c r="B6865" s="249">
        <v>6802</v>
      </c>
      <c r="C6865" s="248">
        <v>130.39275666499725</v>
      </c>
    </row>
    <row r="6866" spans="2:3" x14ac:dyDescent="0.75">
      <c r="B6866" s="249">
        <v>6803</v>
      </c>
      <c r="C6866" s="248">
        <v>124.58078814743109</v>
      </c>
    </row>
    <row r="6867" spans="2:3" x14ac:dyDescent="0.75">
      <c r="B6867" s="249">
        <v>6804</v>
      </c>
      <c r="C6867" s="248">
        <v>112.44064724868949</v>
      </c>
    </row>
    <row r="6868" spans="2:3" x14ac:dyDescent="0.75">
      <c r="B6868" s="249">
        <v>6805</v>
      </c>
      <c r="C6868" s="248">
        <v>114.9617366046872</v>
      </c>
    </row>
    <row r="6869" spans="2:3" x14ac:dyDescent="0.75">
      <c r="B6869" s="249">
        <v>6806</v>
      </c>
      <c r="C6869" s="248">
        <v>122.49867194892285</v>
      </c>
    </row>
    <row r="6870" spans="2:3" x14ac:dyDescent="0.75">
      <c r="B6870" s="249">
        <v>6807</v>
      </c>
      <c r="C6870" s="248">
        <v>140.14979436094768</v>
      </c>
    </row>
    <row r="6871" spans="2:3" x14ac:dyDescent="0.75">
      <c r="B6871" s="249">
        <v>6808</v>
      </c>
      <c r="C6871" s="248">
        <v>107.36267562558321</v>
      </c>
    </row>
    <row r="6872" spans="2:3" x14ac:dyDescent="0.75">
      <c r="B6872" s="249">
        <v>6809</v>
      </c>
      <c r="C6872" s="248">
        <v>128.92869004465413</v>
      </c>
    </row>
    <row r="6873" spans="2:3" x14ac:dyDescent="0.75">
      <c r="B6873" s="249">
        <v>6810</v>
      </c>
      <c r="C6873" s="248">
        <v>78.523243667021632</v>
      </c>
    </row>
    <row r="6874" spans="2:3" x14ac:dyDescent="0.75">
      <c r="B6874" s="249">
        <v>6811</v>
      </c>
      <c r="C6874" s="248">
        <v>104.70687639073245</v>
      </c>
    </row>
    <row r="6875" spans="2:3" x14ac:dyDescent="0.75">
      <c r="B6875" s="249">
        <v>6812</v>
      </c>
      <c r="C6875" s="248">
        <v>146.80404160987791</v>
      </c>
    </row>
    <row r="6876" spans="2:3" x14ac:dyDescent="0.75">
      <c r="B6876" s="249">
        <v>6813</v>
      </c>
      <c r="C6876" s="248">
        <v>104.95322668072282</v>
      </c>
    </row>
    <row r="6877" spans="2:3" x14ac:dyDescent="0.75">
      <c r="B6877" s="249">
        <v>6814</v>
      </c>
      <c r="C6877" s="248">
        <v>92.430551115437353</v>
      </c>
    </row>
    <row r="6878" spans="2:3" x14ac:dyDescent="0.75">
      <c r="B6878" s="249">
        <v>6815</v>
      </c>
      <c r="C6878" s="248">
        <v>128.09919131218928</v>
      </c>
    </row>
    <row r="6879" spans="2:3" x14ac:dyDescent="0.75">
      <c r="B6879" s="249">
        <v>6816</v>
      </c>
      <c r="C6879" s="248">
        <v>142.97007226439271</v>
      </c>
    </row>
    <row r="6880" spans="2:3" x14ac:dyDescent="0.75">
      <c r="B6880" s="249">
        <v>6817</v>
      </c>
      <c r="C6880" s="248">
        <v>122.0309746123679</v>
      </c>
    </row>
    <row r="6881" spans="2:3" x14ac:dyDescent="0.75">
      <c r="B6881" s="249">
        <v>6818</v>
      </c>
      <c r="C6881" s="248">
        <v>143.83961353738442</v>
      </c>
    </row>
    <row r="6882" spans="2:3" x14ac:dyDescent="0.75">
      <c r="B6882" s="249">
        <v>6819</v>
      </c>
      <c r="C6882" s="248">
        <v>90.268184257381378</v>
      </c>
    </row>
    <row r="6883" spans="2:3" x14ac:dyDescent="0.75">
      <c r="B6883" s="249">
        <v>6820</v>
      </c>
      <c r="C6883" s="248">
        <v>138.30835033676641</v>
      </c>
    </row>
    <row r="6884" spans="2:3" x14ac:dyDescent="0.75">
      <c r="B6884" s="249">
        <v>6821</v>
      </c>
      <c r="C6884" s="248">
        <v>122.8240336951623</v>
      </c>
    </row>
    <row r="6885" spans="2:3" x14ac:dyDescent="0.75">
      <c r="B6885" s="249">
        <v>6822</v>
      </c>
      <c r="C6885" s="248">
        <v>81.190888943819587</v>
      </c>
    </row>
    <row r="6886" spans="2:3" x14ac:dyDescent="0.75">
      <c r="B6886" s="249">
        <v>6823</v>
      </c>
      <c r="C6886" s="248">
        <v>89.463551018028795</v>
      </c>
    </row>
    <row r="6887" spans="2:3" x14ac:dyDescent="0.75">
      <c r="B6887" s="249">
        <v>6824</v>
      </c>
      <c r="C6887" s="248">
        <v>104.18546890558503</v>
      </c>
    </row>
    <row r="6888" spans="2:3" x14ac:dyDescent="0.75">
      <c r="B6888" s="249">
        <v>6825</v>
      </c>
      <c r="C6888" s="248">
        <v>109.83909682217929</v>
      </c>
    </row>
    <row r="6889" spans="2:3" x14ac:dyDescent="0.75">
      <c r="B6889" s="249">
        <v>6826</v>
      </c>
      <c r="C6889" s="248">
        <v>123.11036789228152</v>
      </c>
    </row>
    <row r="6890" spans="2:3" x14ac:dyDescent="0.75">
      <c r="B6890" s="249">
        <v>6827</v>
      </c>
      <c r="C6890" s="248">
        <v>117.09861967952727</v>
      </c>
    </row>
    <row r="6891" spans="2:3" x14ac:dyDescent="0.75">
      <c r="B6891" s="249">
        <v>6828</v>
      </c>
      <c r="C6891" s="248">
        <v>154.83842858552129</v>
      </c>
    </row>
    <row r="6892" spans="2:3" x14ac:dyDescent="0.75">
      <c r="B6892" s="249">
        <v>6829</v>
      </c>
      <c r="C6892" s="248">
        <v>124.49671400522678</v>
      </c>
    </row>
    <row r="6893" spans="2:3" x14ac:dyDescent="0.75">
      <c r="B6893" s="249">
        <v>6830</v>
      </c>
      <c r="C6893" s="248">
        <v>142.42638679711794</v>
      </c>
    </row>
    <row r="6894" spans="2:3" x14ac:dyDescent="0.75">
      <c r="B6894" s="249">
        <v>6831</v>
      </c>
      <c r="C6894" s="248">
        <v>168.57377202482508</v>
      </c>
    </row>
    <row r="6895" spans="2:3" x14ac:dyDescent="0.75">
      <c r="B6895" s="249">
        <v>6832</v>
      </c>
      <c r="C6895" s="248">
        <v>93.279899114483271</v>
      </c>
    </row>
    <row r="6896" spans="2:3" x14ac:dyDescent="0.75">
      <c r="B6896" s="249">
        <v>6833</v>
      </c>
      <c r="C6896" s="248">
        <v>109.62163831740816</v>
      </c>
    </row>
    <row r="6897" spans="2:3" x14ac:dyDescent="0.75">
      <c r="B6897" s="249">
        <v>6834</v>
      </c>
      <c r="C6897" s="248">
        <v>144.50578123587991</v>
      </c>
    </row>
    <row r="6898" spans="2:3" x14ac:dyDescent="0.75">
      <c r="B6898" s="249">
        <v>6835</v>
      </c>
      <c r="C6898" s="248">
        <v>69.425737513895228</v>
      </c>
    </row>
    <row r="6899" spans="2:3" x14ac:dyDescent="0.75">
      <c r="B6899" s="249">
        <v>6836</v>
      </c>
      <c r="C6899" s="248">
        <v>114.95231894881736</v>
      </c>
    </row>
    <row r="6900" spans="2:3" x14ac:dyDescent="0.75">
      <c r="B6900" s="249">
        <v>6837</v>
      </c>
      <c r="C6900" s="248">
        <v>68.998452137553159</v>
      </c>
    </row>
    <row r="6901" spans="2:3" x14ac:dyDescent="0.75">
      <c r="B6901" s="249">
        <v>6838</v>
      </c>
      <c r="C6901" s="248">
        <v>104.16379028878849</v>
      </c>
    </row>
    <row r="6902" spans="2:3" x14ac:dyDescent="0.75">
      <c r="B6902" s="249">
        <v>6839</v>
      </c>
      <c r="C6902" s="248">
        <v>101.71715277822315</v>
      </c>
    </row>
    <row r="6903" spans="2:3" x14ac:dyDescent="0.75">
      <c r="B6903" s="249">
        <v>6840</v>
      </c>
      <c r="C6903" s="248">
        <v>128.85243013357058</v>
      </c>
    </row>
    <row r="6904" spans="2:3" x14ac:dyDescent="0.75">
      <c r="B6904" s="249">
        <v>6841</v>
      </c>
      <c r="C6904" s="248">
        <v>90.722213118002415</v>
      </c>
    </row>
    <row r="6905" spans="2:3" x14ac:dyDescent="0.75">
      <c r="B6905" s="249">
        <v>6842</v>
      </c>
      <c r="C6905" s="248">
        <v>77.316849596074633</v>
      </c>
    </row>
    <row r="6906" spans="2:3" x14ac:dyDescent="0.75">
      <c r="B6906" s="249">
        <v>6843</v>
      </c>
      <c r="C6906" s="248">
        <v>82.53198388494917</v>
      </c>
    </row>
    <row r="6907" spans="2:3" x14ac:dyDescent="0.75">
      <c r="B6907" s="249">
        <v>6844</v>
      </c>
      <c r="C6907" s="248">
        <v>103.16452592964606</v>
      </c>
    </row>
    <row r="6908" spans="2:3" x14ac:dyDescent="0.75">
      <c r="B6908" s="249">
        <v>6845</v>
      </c>
      <c r="C6908" s="248">
        <v>94.595565994796061</v>
      </c>
    </row>
    <row r="6909" spans="2:3" x14ac:dyDescent="0.75">
      <c r="B6909" s="249">
        <v>6846</v>
      </c>
      <c r="C6909" s="248">
        <v>130.47024248290131</v>
      </c>
    </row>
    <row r="6910" spans="2:3" x14ac:dyDescent="0.75">
      <c r="B6910" s="249">
        <v>6847</v>
      </c>
      <c r="C6910" s="248">
        <v>92.354229510492075</v>
      </c>
    </row>
    <row r="6911" spans="2:3" x14ac:dyDescent="0.75">
      <c r="B6911" s="249">
        <v>6848</v>
      </c>
      <c r="C6911" s="248">
        <v>118.83444770576588</v>
      </c>
    </row>
    <row r="6912" spans="2:3" x14ac:dyDescent="0.75">
      <c r="B6912" s="249">
        <v>6849</v>
      </c>
      <c r="C6912" s="248">
        <v>138.75050835586723</v>
      </c>
    </row>
    <row r="6913" spans="2:3" x14ac:dyDescent="0.75">
      <c r="B6913" s="249">
        <v>6850</v>
      </c>
      <c r="C6913" s="248">
        <v>148.03497493734307</v>
      </c>
    </row>
    <row r="6914" spans="2:3" x14ac:dyDescent="0.75">
      <c r="B6914" s="249">
        <v>6851</v>
      </c>
      <c r="C6914" s="248">
        <v>128.25783792251906</v>
      </c>
    </row>
    <row r="6915" spans="2:3" x14ac:dyDescent="0.75">
      <c r="B6915" s="249">
        <v>6852</v>
      </c>
      <c r="C6915" s="248">
        <v>163.79342303034372</v>
      </c>
    </row>
    <row r="6916" spans="2:3" x14ac:dyDescent="0.75">
      <c r="B6916" s="249">
        <v>6853</v>
      </c>
      <c r="C6916" s="248">
        <v>129.7020139273381</v>
      </c>
    </row>
    <row r="6917" spans="2:3" x14ac:dyDescent="0.75">
      <c r="B6917" s="249">
        <v>6854</v>
      </c>
      <c r="C6917" s="248">
        <v>141.08677167242556</v>
      </c>
    </row>
    <row r="6918" spans="2:3" x14ac:dyDescent="0.75">
      <c r="B6918" s="249">
        <v>6855</v>
      </c>
      <c r="C6918" s="248">
        <v>184.88909342250605</v>
      </c>
    </row>
    <row r="6919" spans="2:3" x14ac:dyDescent="0.75">
      <c r="B6919" s="249">
        <v>6856</v>
      </c>
      <c r="C6919" s="248">
        <v>158.73563479006236</v>
      </c>
    </row>
    <row r="6920" spans="2:3" x14ac:dyDescent="0.75">
      <c r="B6920" s="249">
        <v>6857</v>
      </c>
      <c r="C6920" s="248">
        <v>137.28594922385415</v>
      </c>
    </row>
    <row r="6921" spans="2:3" x14ac:dyDescent="0.75">
      <c r="B6921" s="249">
        <v>6858</v>
      </c>
      <c r="C6921" s="248">
        <v>130.01503081799089</v>
      </c>
    </row>
    <row r="6922" spans="2:3" x14ac:dyDescent="0.75">
      <c r="B6922" s="249">
        <v>6859</v>
      </c>
      <c r="C6922" s="248">
        <v>106.89683134300286</v>
      </c>
    </row>
    <row r="6923" spans="2:3" x14ac:dyDescent="0.75">
      <c r="B6923" s="249">
        <v>6860</v>
      </c>
      <c r="C6923" s="248">
        <v>124.35483933809135</v>
      </c>
    </row>
    <row r="6924" spans="2:3" x14ac:dyDescent="0.75">
      <c r="B6924" s="249">
        <v>6861</v>
      </c>
      <c r="C6924" s="248">
        <v>114.22276458252253</v>
      </c>
    </row>
    <row r="6925" spans="2:3" x14ac:dyDescent="0.75">
      <c r="B6925" s="249">
        <v>6862</v>
      </c>
      <c r="C6925" s="248">
        <v>133.02634256179729</v>
      </c>
    </row>
    <row r="6926" spans="2:3" x14ac:dyDescent="0.75">
      <c r="B6926" s="249">
        <v>6863</v>
      </c>
      <c r="C6926" s="248">
        <v>143.63122685936415</v>
      </c>
    </row>
    <row r="6927" spans="2:3" x14ac:dyDescent="0.75">
      <c r="B6927" s="249">
        <v>6864</v>
      </c>
      <c r="C6927" s="248">
        <v>121.97829537970492</v>
      </c>
    </row>
    <row r="6928" spans="2:3" x14ac:dyDescent="0.75">
      <c r="B6928" s="249">
        <v>6865</v>
      </c>
      <c r="C6928" s="248">
        <v>123.44024369796881</v>
      </c>
    </row>
    <row r="6929" spans="2:3" x14ac:dyDescent="0.75">
      <c r="B6929" s="249">
        <v>6866</v>
      </c>
      <c r="C6929" s="248">
        <v>120.0046316023433</v>
      </c>
    </row>
    <row r="6930" spans="2:3" x14ac:dyDescent="0.75">
      <c r="B6930" s="249">
        <v>6867</v>
      </c>
      <c r="C6930" s="248">
        <v>119.53084764941217</v>
      </c>
    </row>
    <row r="6931" spans="2:3" x14ac:dyDescent="0.75">
      <c r="B6931" s="249">
        <v>6868</v>
      </c>
      <c r="C6931" s="248">
        <v>123.42072348662617</v>
      </c>
    </row>
    <row r="6932" spans="2:3" x14ac:dyDescent="0.75">
      <c r="B6932" s="249">
        <v>6869</v>
      </c>
      <c r="C6932" s="248">
        <v>149.8963231505999</v>
      </c>
    </row>
    <row r="6933" spans="2:3" x14ac:dyDescent="0.75">
      <c r="B6933" s="249">
        <v>6870</v>
      </c>
      <c r="C6933" s="248">
        <v>162.19789105167592</v>
      </c>
    </row>
    <row r="6934" spans="2:3" x14ac:dyDescent="0.75">
      <c r="B6934" s="249">
        <v>6871</v>
      </c>
      <c r="C6934" s="248">
        <v>106.6813041447539</v>
      </c>
    </row>
    <row r="6935" spans="2:3" x14ac:dyDescent="0.75">
      <c r="B6935" s="249">
        <v>6872</v>
      </c>
      <c r="C6935" s="248">
        <v>154.54033948672617</v>
      </c>
    </row>
    <row r="6936" spans="2:3" x14ac:dyDescent="0.75">
      <c r="B6936" s="249">
        <v>6873</v>
      </c>
      <c r="C6936" s="248">
        <v>99.122736821079513</v>
      </c>
    </row>
    <row r="6937" spans="2:3" x14ac:dyDescent="0.75">
      <c r="B6937" s="249">
        <v>6874</v>
      </c>
      <c r="C6937" s="248">
        <v>117.20078611590176</v>
      </c>
    </row>
    <row r="6938" spans="2:3" x14ac:dyDescent="0.75">
      <c r="B6938" s="249">
        <v>6875</v>
      </c>
      <c r="C6938" s="248">
        <v>123.76002702463683</v>
      </c>
    </row>
    <row r="6939" spans="2:3" x14ac:dyDescent="0.75">
      <c r="B6939" s="249">
        <v>6876</v>
      </c>
      <c r="C6939" s="248">
        <v>143.30414513234587</v>
      </c>
    </row>
    <row r="6940" spans="2:3" x14ac:dyDescent="0.75">
      <c r="B6940" s="249">
        <v>6877</v>
      </c>
      <c r="C6940" s="248">
        <v>113.32141700436915</v>
      </c>
    </row>
    <row r="6941" spans="2:3" x14ac:dyDescent="0.75">
      <c r="B6941" s="249">
        <v>6878</v>
      </c>
      <c r="C6941" s="248">
        <v>109.16857500497372</v>
      </c>
    </row>
    <row r="6942" spans="2:3" x14ac:dyDescent="0.75">
      <c r="B6942" s="249">
        <v>6879</v>
      </c>
      <c r="C6942" s="248">
        <v>97.234174697466443</v>
      </c>
    </row>
    <row r="6943" spans="2:3" x14ac:dyDescent="0.75">
      <c r="B6943" s="249">
        <v>6880</v>
      </c>
      <c r="C6943" s="248">
        <v>123.64895032926742</v>
      </c>
    </row>
    <row r="6944" spans="2:3" x14ac:dyDescent="0.75">
      <c r="B6944" s="249">
        <v>6881</v>
      </c>
      <c r="C6944" s="248">
        <v>105.99396710381394</v>
      </c>
    </row>
    <row r="6945" spans="2:3" x14ac:dyDescent="0.75">
      <c r="B6945" s="249">
        <v>6882</v>
      </c>
      <c r="C6945" s="248">
        <v>130.69120143677421</v>
      </c>
    </row>
    <row r="6946" spans="2:3" x14ac:dyDescent="0.75">
      <c r="B6946" s="249">
        <v>6883</v>
      </c>
      <c r="C6946" s="248">
        <v>134.78305948501526</v>
      </c>
    </row>
    <row r="6947" spans="2:3" x14ac:dyDescent="0.75">
      <c r="B6947" s="249">
        <v>6884</v>
      </c>
      <c r="C6947" s="248">
        <v>143.53544563462563</v>
      </c>
    </row>
    <row r="6948" spans="2:3" x14ac:dyDescent="0.75">
      <c r="B6948" s="249">
        <v>6885</v>
      </c>
      <c r="C6948" s="248">
        <v>142.25072485532016</v>
      </c>
    </row>
    <row r="6949" spans="2:3" x14ac:dyDescent="0.75">
      <c r="B6949" s="249">
        <v>6886</v>
      </c>
      <c r="C6949" s="248">
        <v>103.18610486632592</v>
      </c>
    </row>
    <row r="6950" spans="2:3" x14ac:dyDescent="0.75">
      <c r="B6950" s="249">
        <v>6887</v>
      </c>
      <c r="C6950" s="248">
        <v>168.20585813818909</v>
      </c>
    </row>
    <row r="6951" spans="2:3" x14ac:dyDescent="0.75">
      <c r="B6951" s="249">
        <v>6888</v>
      </c>
      <c r="C6951" s="248">
        <v>155.39983374213853</v>
      </c>
    </row>
    <row r="6952" spans="2:3" x14ac:dyDescent="0.75">
      <c r="B6952" s="249">
        <v>6889</v>
      </c>
      <c r="C6952" s="248">
        <v>160.32430350775402</v>
      </c>
    </row>
    <row r="6953" spans="2:3" x14ac:dyDescent="0.75">
      <c r="B6953" s="249">
        <v>6890</v>
      </c>
      <c r="C6953" s="248">
        <v>109.14149212159307</v>
      </c>
    </row>
    <row r="6954" spans="2:3" x14ac:dyDescent="0.75">
      <c r="B6954" s="249">
        <v>6891</v>
      </c>
      <c r="C6954" s="248">
        <v>84.641096113081801</v>
      </c>
    </row>
    <row r="6955" spans="2:3" x14ac:dyDescent="0.75">
      <c r="B6955" s="249">
        <v>6892</v>
      </c>
      <c r="C6955" s="248">
        <v>94.648885652350771</v>
      </c>
    </row>
    <row r="6956" spans="2:3" x14ac:dyDescent="0.75">
      <c r="B6956" s="249">
        <v>6893</v>
      </c>
      <c r="C6956" s="248">
        <v>92.399394192122372</v>
      </c>
    </row>
    <row r="6957" spans="2:3" x14ac:dyDescent="0.75">
      <c r="B6957" s="249">
        <v>6894</v>
      </c>
      <c r="C6957" s="248">
        <v>117.39179753118329</v>
      </c>
    </row>
    <row r="6958" spans="2:3" x14ac:dyDescent="0.75">
      <c r="B6958" s="249">
        <v>6895</v>
      </c>
      <c r="C6958" s="248">
        <v>141.3106221711017</v>
      </c>
    </row>
    <row r="6959" spans="2:3" x14ac:dyDescent="0.75">
      <c r="B6959" s="249">
        <v>6896</v>
      </c>
      <c r="C6959" s="248">
        <v>164.45246880329347</v>
      </c>
    </row>
    <row r="6960" spans="2:3" x14ac:dyDescent="0.75">
      <c r="B6960" s="249">
        <v>6897</v>
      </c>
      <c r="C6960" s="248">
        <v>46.600869042003694</v>
      </c>
    </row>
    <row r="6961" spans="2:3" x14ac:dyDescent="0.75">
      <c r="B6961" s="249">
        <v>6898</v>
      </c>
      <c r="C6961" s="248">
        <v>112.16909878986816</v>
      </c>
    </row>
    <row r="6962" spans="2:3" x14ac:dyDescent="0.75">
      <c r="B6962" s="249">
        <v>6899</v>
      </c>
      <c r="C6962" s="248">
        <v>119.6938725202032</v>
      </c>
    </row>
    <row r="6963" spans="2:3" x14ac:dyDescent="0.75">
      <c r="B6963" s="249">
        <v>6900</v>
      </c>
      <c r="C6963" s="248">
        <v>104.79453065374302</v>
      </c>
    </row>
    <row r="6964" spans="2:3" x14ac:dyDescent="0.75">
      <c r="B6964" s="249">
        <v>6901</v>
      </c>
      <c r="C6964" s="248">
        <v>124.04411686339972</v>
      </c>
    </row>
    <row r="6965" spans="2:3" x14ac:dyDescent="0.75">
      <c r="B6965" s="249">
        <v>6902</v>
      </c>
      <c r="C6965" s="248">
        <v>108.24478687613302</v>
      </c>
    </row>
    <row r="6966" spans="2:3" x14ac:dyDescent="0.75">
      <c r="B6966" s="249">
        <v>6903</v>
      </c>
      <c r="C6966" s="248">
        <v>129.9528640973106</v>
      </c>
    </row>
    <row r="6967" spans="2:3" x14ac:dyDescent="0.75">
      <c r="B6967" s="249">
        <v>6904</v>
      </c>
      <c r="C6967" s="248">
        <v>134.22176011623606</v>
      </c>
    </row>
    <row r="6968" spans="2:3" x14ac:dyDescent="0.75">
      <c r="B6968" s="249">
        <v>6905</v>
      </c>
      <c r="C6968" s="248">
        <v>145.54995820130887</v>
      </c>
    </row>
    <row r="6969" spans="2:3" x14ac:dyDescent="0.75">
      <c r="B6969" s="249">
        <v>6906</v>
      </c>
      <c r="C6969" s="248">
        <v>129.28598686287691</v>
      </c>
    </row>
    <row r="6970" spans="2:3" x14ac:dyDescent="0.75">
      <c r="B6970" s="249">
        <v>6907</v>
      </c>
      <c r="C6970" s="248">
        <v>137.5796363595754</v>
      </c>
    </row>
    <row r="6971" spans="2:3" x14ac:dyDescent="0.75">
      <c r="B6971" s="249">
        <v>6908</v>
      </c>
      <c r="C6971" s="248">
        <v>127.67762136444071</v>
      </c>
    </row>
    <row r="6972" spans="2:3" x14ac:dyDescent="0.75">
      <c r="B6972" s="249">
        <v>6909</v>
      </c>
      <c r="C6972" s="248">
        <v>178.82862030035798</v>
      </c>
    </row>
    <row r="6973" spans="2:3" x14ac:dyDescent="0.75">
      <c r="B6973" s="249">
        <v>6910</v>
      </c>
      <c r="C6973" s="248">
        <v>86.113059452873301</v>
      </c>
    </row>
    <row r="6974" spans="2:3" x14ac:dyDescent="0.75">
      <c r="B6974" s="249">
        <v>6911</v>
      </c>
      <c r="C6974" s="248">
        <v>120.95989267202148</v>
      </c>
    </row>
    <row r="6975" spans="2:3" x14ac:dyDescent="0.75">
      <c r="B6975" s="249">
        <v>6912</v>
      </c>
      <c r="C6975" s="248">
        <v>139.57326653028645</v>
      </c>
    </row>
    <row r="6976" spans="2:3" x14ac:dyDescent="0.75">
      <c r="B6976" s="249">
        <v>6913</v>
      </c>
      <c r="C6976" s="248">
        <v>60.315445256219149</v>
      </c>
    </row>
    <row r="6977" spans="2:3" x14ac:dyDescent="0.75">
      <c r="B6977" s="249">
        <v>6914</v>
      </c>
      <c r="C6977" s="248">
        <v>82.302687485860133</v>
      </c>
    </row>
    <row r="6978" spans="2:3" x14ac:dyDescent="0.75">
      <c r="B6978" s="249">
        <v>6915</v>
      </c>
      <c r="C6978" s="248">
        <v>152.952105333079</v>
      </c>
    </row>
    <row r="6979" spans="2:3" x14ac:dyDescent="0.75">
      <c r="B6979" s="249">
        <v>6916</v>
      </c>
      <c r="C6979" s="248">
        <v>108.62343506447317</v>
      </c>
    </row>
    <row r="6980" spans="2:3" x14ac:dyDescent="0.75">
      <c r="B6980" s="249">
        <v>6917</v>
      </c>
      <c r="C6980" s="248">
        <v>57.012677622872069</v>
      </c>
    </row>
    <row r="6981" spans="2:3" x14ac:dyDescent="0.75">
      <c r="B6981" s="249">
        <v>6918</v>
      </c>
      <c r="C6981" s="248">
        <v>106.23955574151478</v>
      </c>
    </row>
    <row r="6982" spans="2:3" x14ac:dyDescent="0.75">
      <c r="B6982" s="249">
        <v>6919</v>
      </c>
      <c r="C6982" s="248">
        <v>111.84232324018767</v>
      </c>
    </row>
    <row r="6983" spans="2:3" x14ac:dyDescent="0.75">
      <c r="B6983" s="249">
        <v>6920</v>
      </c>
      <c r="C6983" s="248">
        <v>120.83610441185617</v>
      </c>
    </row>
    <row r="6984" spans="2:3" x14ac:dyDescent="0.75">
      <c r="B6984" s="249">
        <v>6921</v>
      </c>
      <c r="C6984" s="248">
        <v>128.15631657093962</v>
      </c>
    </row>
    <row r="6985" spans="2:3" x14ac:dyDescent="0.75">
      <c r="B6985" s="249">
        <v>6922</v>
      </c>
      <c r="C6985" s="248">
        <v>93.742915847692615</v>
      </c>
    </row>
    <row r="6986" spans="2:3" x14ac:dyDescent="0.75">
      <c r="B6986" s="249">
        <v>6923</v>
      </c>
      <c r="C6986" s="248">
        <v>136.52948218214769</v>
      </c>
    </row>
    <row r="6987" spans="2:3" x14ac:dyDescent="0.75">
      <c r="B6987" s="249">
        <v>6924</v>
      </c>
      <c r="C6987" s="248">
        <v>90.635574158897711</v>
      </c>
    </row>
    <row r="6988" spans="2:3" x14ac:dyDescent="0.75">
      <c r="B6988" s="249">
        <v>6925</v>
      </c>
      <c r="C6988" s="248">
        <v>97.241430634447795</v>
      </c>
    </row>
    <row r="6989" spans="2:3" x14ac:dyDescent="0.75">
      <c r="B6989" s="249">
        <v>6926</v>
      </c>
      <c r="C6989" s="248">
        <v>138.28251040758053</v>
      </c>
    </row>
    <row r="6990" spans="2:3" x14ac:dyDescent="0.75">
      <c r="B6990" s="249">
        <v>6927</v>
      </c>
      <c r="C6990" s="248">
        <v>97.716836746480169</v>
      </c>
    </row>
    <row r="6991" spans="2:3" x14ac:dyDescent="0.75">
      <c r="B6991" s="249">
        <v>6928</v>
      </c>
      <c r="C6991" s="248">
        <v>133.97451283605068</v>
      </c>
    </row>
    <row r="6992" spans="2:3" x14ac:dyDescent="0.75">
      <c r="B6992" s="249">
        <v>6929</v>
      </c>
      <c r="C6992" s="248">
        <v>105.28863793513406</v>
      </c>
    </row>
    <row r="6993" spans="2:3" x14ac:dyDescent="0.75">
      <c r="B6993" s="249">
        <v>6930</v>
      </c>
      <c r="C6993" s="248">
        <v>83.413561928626578</v>
      </c>
    </row>
    <row r="6994" spans="2:3" x14ac:dyDescent="0.75">
      <c r="B6994" s="249">
        <v>6931</v>
      </c>
      <c r="C6994" s="248">
        <v>91.345053702845746</v>
      </c>
    </row>
    <row r="6995" spans="2:3" x14ac:dyDescent="0.75">
      <c r="B6995" s="249">
        <v>6932</v>
      </c>
      <c r="C6995" s="248">
        <v>113.8333134448299</v>
      </c>
    </row>
    <row r="6996" spans="2:3" x14ac:dyDescent="0.75">
      <c r="B6996" s="249">
        <v>6933</v>
      </c>
      <c r="C6996" s="248">
        <v>120.29079390249422</v>
      </c>
    </row>
    <row r="6997" spans="2:3" x14ac:dyDescent="0.75">
      <c r="B6997" s="249">
        <v>6934</v>
      </c>
      <c r="C6997" s="248">
        <v>128.87797925017074</v>
      </c>
    </row>
    <row r="6998" spans="2:3" x14ac:dyDescent="0.75">
      <c r="B6998" s="249">
        <v>6935</v>
      </c>
      <c r="C6998" s="248">
        <v>107.37345752665506</v>
      </c>
    </row>
    <row r="6999" spans="2:3" x14ac:dyDescent="0.75">
      <c r="B6999" s="249">
        <v>6936</v>
      </c>
      <c r="C6999" s="248">
        <v>134.73084189128502</v>
      </c>
    </row>
    <row r="7000" spans="2:3" x14ac:dyDescent="0.75">
      <c r="B7000" s="249">
        <v>6937</v>
      </c>
      <c r="C7000" s="248">
        <v>155.48305800690764</v>
      </c>
    </row>
    <row r="7001" spans="2:3" x14ac:dyDescent="0.75">
      <c r="B7001" s="249">
        <v>6938</v>
      </c>
      <c r="C7001" s="248">
        <v>99.561538556058991</v>
      </c>
    </row>
    <row r="7002" spans="2:3" x14ac:dyDescent="0.75">
      <c r="B7002" s="249">
        <v>6939</v>
      </c>
      <c r="C7002" s="248">
        <v>144.73117302140642</v>
      </c>
    </row>
    <row r="7003" spans="2:3" x14ac:dyDescent="0.75">
      <c r="B7003" s="249">
        <v>6940</v>
      </c>
      <c r="C7003" s="248">
        <v>131.0377692383056</v>
      </c>
    </row>
    <row r="7004" spans="2:3" x14ac:dyDescent="0.75">
      <c r="B7004" s="249">
        <v>6941</v>
      </c>
      <c r="C7004" s="248">
        <v>102.82316752666344</v>
      </c>
    </row>
    <row r="7005" spans="2:3" x14ac:dyDescent="0.75">
      <c r="B7005" s="249">
        <v>6942</v>
      </c>
      <c r="C7005" s="248">
        <v>141.97396855627312</v>
      </c>
    </row>
    <row r="7006" spans="2:3" x14ac:dyDescent="0.75">
      <c r="B7006" s="249">
        <v>6943</v>
      </c>
      <c r="C7006" s="248">
        <v>72.254274750118796</v>
      </c>
    </row>
    <row r="7007" spans="2:3" x14ac:dyDescent="0.75">
      <c r="B7007" s="249">
        <v>6944</v>
      </c>
      <c r="C7007" s="248">
        <v>124.1959862598944</v>
      </c>
    </row>
    <row r="7008" spans="2:3" x14ac:dyDescent="0.75">
      <c r="B7008" s="249">
        <v>6945</v>
      </c>
      <c r="C7008" s="248">
        <v>186.85985604452404</v>
      </c>
    </row>
    <row r="7009" spans="2:3" x14ac:dyDescent="0.75">
      <c r="B7009" s="249">
        <v>6946</v>
      </c>
      <c r="C7009" s="248">
        <v>98.525493654877465</v>
      </c>
    </row>
    <row r="7010" spans="2:3" x14ac:dyDescent="0.75">
      <c r="B7010" s="249">
        <v>6947</v>
      </c>
      <c r="C7010" s="248">
        <v>160.01030979245382</v>
      </c>
    </row>
    <row r="7011" spans="2:3" x14ac:dyDescent="0.75">
      <c r="B7011" s="249">
        <v>6948</v>
      </c>
      <c r="C7011" s="248">
        <v>124.72242000724863</v>
      </c>
    </row>
    <row r="7012" spans="2:3" x14ac:dyDescent="0.75">
      <c r="B7012" s="249">
        <v>6949</v>
      </c>
      <c r="C7012" s="248">
        <v>165.83092214547162</v>
      </c>
    </row>
    <row r="7013" spans="2:3" x14ac:dyDescent="0.75">
      <c r="B7013" s="249">
        <v>6950</v>
      </c>
      <c r="C7013" s="248">
        <v>103.74747369190709</v>
      </c>
    </row>
    <row r="7014" spans="2:3" x14ac:dyDescent="0.75">
      <c r="B7014" s="249">
        <v>6951</v>
      </c>
      <c r="C7014" s="248">
        <v>99.291532196264328</v>
      </c>
    </row>
    <row r="7015" spans="2:3" x14ac:dyDescent="0.75">
      <c r="B7015" s="249">
        <v>6952</v>
      </c>
      <c r="C7015" s="248">
        <v>100.900556809714</v>
      </c>
    </row>
    <row r="7016" spans="2:3" x14ac:dyDescent="0.75">
      <c r="B7016" s="249">
        <v>6953</v>
      </c>
      <c r="C7016" s="248">
        <v>99.504943230276226</v>
      </c>
    </row>
    <row r="7017" spans="2:3" x14ac:dyDescent="0.75">
      <c r="B7017" s="249">
        <v>6954</v>
      </c>
      <c r="C7017" s="248">
        <v>98.263725803328896</v>
      </c>
    </row>
    <row r="7018" spans="2:3" x14ac:dyDescent="0.75">
      <c r="B7018" s="249">
        <v>6955</v>
      </c>
      <c r="C7018" s="248">
        <v>112.13575702867283</v>
      </c>
    </row>
    <row r="7019" spans="2:3" x14ac:dyDescent="0.75">
      <c r="B7019" s="249">
        <v>6956</v>
      </c>
      <c r="C7019" s="248">
        <v>130.11836880925253</v>
      </c>
    </row>
    <row r="7020" spans="2:3" x14ac:dyDescent="0.75">
      <c r="B7020" s="249">
        <v>6957</v>
      </c>
      <c r="C7020" s="248">
        <v>68.511645371200444</v>
      </c>
    </row>
    <row r="7021" spans="2:3" x14ac:dyDescent="0.75">
      <c r="B7021" s="249">
        <v>6958</v>
      </c>
      <c r="C7021" s="248">
        <v>123.31334150639437</v>
      </c>
    </row>
    <row r="7022" spans="2:3" x14ac:dyDescent="0.75">
      <c r="B7022" s="249">
        <v>6959</v>
      </c>
      <c r="C7022" s="248">
        <v>158.17361430219921</v>
      </c>
    </row>
    <row r="7023" spans="2:3" x14ac:dyDescent="0.75">
      <c r="B7023" s="249">
        <v>6960</v>
      </c>
      <c r="C7023" s="248">
        <v>134.00139056663366</v>
      </c>
    </row>
    <row r="7024" spans="2:3" x14ac:dyDescent="0.75">
      <c r="B7024" s="249">
        <v>6961</v>
      </c>
      <c r="C7024" s="248">
        <v>152.66069284436395</v>
      </c>
    </row>
    <row r="7025" spans="2:3" x14ac:dyDescent="0.75">
      <c r="B7025" s="249">
        <v>6962</v>
      </c>
      <c r="C7025" s="248">
        <v>141.48463590519236</v>
      </c>
    </row>
    <row r="7026" spans="2:3" x14ac:dyDescent="0.75">
      <c r="B7026" s="249">
        <v>6963</v>
      </c>
      <c r="C7026" s="248">
        <v>101.78188605686745</v>
      </c>
    </row>
    <row r="7027" spans="2:3" x14ac:dyDescent="0.75">
      <c r="B7027" s="249">
        <v>6964</v>
      </c>
      <c r="C7027" s="248">
        <v>116.75414011648741</v>
      </c>
    </row>
    <row r="7028" spans="2:3" x14ac:dyDescent="0.75">
      <c r="B7028" s="249">
        <v>6965</v>
      </c>
      <c r="C7028" s="248">
        <v>134.5152513168232</v>
      </c>
    </row>
    <row r="7029" spans="2:3" x14ac:dyDescent="0.75">
      <c r="B7029" s="249">
        <v>6966</v>
      </c>
      <c r="C7029" s="248">
        <v>102.5518263164935</v>
      </c>
    </row>
    <row r="7030" spans="2:3" x14ac:dyDescent="0.75">
      <c r="B7030" s="249">
        <v>6967</v>
      </c>
      <c r="C7030" s="248">
        <v>139.39418076410666</v>
      </c>
    </row>
    <row r="7031" spans="2:3" x14ac:dyDescent="0.75">
      <c r="B7031" s="249">
        <v>6968</v>
      </c>
      <c r="C7031" s="248">
        <v>91.177093460801473</v>
      </c>
    </row>
    <row r="7032" spans="2:3" x14ac:dyDescent="0.75">
      <c r="B7032" s="249">
        <v>6969</v>
      </c>
      <c r="C7032" s="248">
        <v>138.93538401175437</v>
      </c>
    </row>
    <row r="7033" spans="2:3" x14ac:dyDescent="0.75">
      <c r="B7033" s="249">
        <v>6970</v>
      </c>
      <c r="C7033" s="248">
        <v>93.738523145295161</v>
      </c>
    </row>
    <row r="7034" spans="2:3" x14ac:dyDescent="0.75">
      <c r="B7034" s="249">
        <v>6971</v>
      </c>
      <c r="C7034" s="248">
        <v>108.35292921481474</v>
      </c>
    </row>
    <row r="7035" spans="2:3" x14ac:dyDescent="0.75">
      <c r="B7035" s="249">
        <v>6972</v>
      </c>
      <c r="C7035" s="248">
        <v>111.93787203095303</v>
      </c>
    </row>
    <row r="7036" spans="2:3" x14ac:dyDescent="0.75">
      <c r="B7036" s="249">
        <v>6973</v>
      </c>
      <c r="C7036" s="248">
        <v>130.29317251658091</v>
      </c>
    </row>
    <row r="7037" spans="2:3" x14ac:dyDescent="0.75">
      <c r="B7037" s="249">
        <v>6974</v>
      </c>
      <c r="C7037" s="248">
        <v>85.779382446028279</v>
      </c>
    </row>
    <row r="7038" spans="2:3" x14ac:dyDescent="0.75">
      <c r="B7038" s="249">
        <v>6975</v>
      </c>
      <c r="C7038" s="248">
        <v>161.79952033568841</v>
      </c>
    </row>
    <row r="7039" spans="2:3" x14ac:dyDescent="0.75">
      <c r="B7039" s="249">
        <v>6976</v>
      </c>
      <c r="C7039" s="248">
        <v>118.17160194854195</v>
      </c>
    </row>
    <row r="7040" spans="2:3" x14ac:dyDescent="0.75">
      <c r="B7040" s="249">
        <v>6977</v>
      </c>
      <c r="C7040" s="248">
        <v>111.9676449950103</v>
      </c>
    </row>
    <row r="7041" spans="2:3" x14ac:dyDescent="0.75">
      <c r="B7041" s="249">
        <v>6978</v>
      </c>
      <c r="C7041" s="248">
        <v>147.18679709243412</v>
      </c>
    </row>
    <row r="7042" spans="2:3" x14ac:dyDescent="0.75">
      <c r="B7042" s="249">
        <v>6979</v>
      </c>
      <c r="C7042" s="248">
        <v>65.775699823180076</v>
      </c>
    </row>
    <row r="7043" spans="2:3" x14ac:dyDescent="0.75">
      <c r="B7043" s="249">
        <v>6980</v>
      </c>
      <c r="C7043" s="248">
        <v>113.03792303422419</v>
      </c>
    </row>
    <row r="7044" spans="2:3" x14ac:dyDescent="0.75">
      <c r="B7044" s="249">
        <v>6981</v>
      </c>
      <c r="C7044" s="248">
        <v>119.07860740244448</v>
      </c>
    </row>
    <row r="7045" spans="2:3" x14ac:dyDescent="0.75">
      <c r="B7045" s="249">
        <v>6982</v>
      </c>
      <c r="C7045" s="248">
        <v>125.65000344865072</v>
      </c>
    </row>
    <row r="7046" spans="2:3" x14ac:dyDescent="0.75">
      <c r="B7046" s="249">
        <v>6983</v>
      </c>
      <c r="C7046" s="248">
        <v>144.9001870203721</v>
      </c>
    </row>
    <row r="7047" spans="2:3" x14ac:dyDescent="0.75">
      <c r="B7047" s="249">
        <v>6984</v>
      </c>
      <c r="C7047" s="248">
        <v>49.832749549000766</v>
      </c>
    </row>
    <row r="7048" spans="2:3" x14ac:dyDescent="0.75">
      <c r="B7048" s="249">
        <v>6985</v>
      </c>
      <c r="C7048" s="248">
        <v>117.65046591493596</v>
      </c>
    </row>
    <row r="7049" spans="2:3" x14ac:dyDescent="0.75">
      <c r="B7049" s="249">
        <v>6986</v>
      </c>
      <c r="C7049" s="248">
        <v>91.798703609384106</v>
      </c>
    </row>
    <row r="7050" spans="2:3" x14ac:dyDescent="0.75">
      <c r="B7050" s="249">
        <v>6987</v>
      </c>
      <c r="C7050" s="248">
        <v>112.25961725482313</v>
      </c>
    </row>
    <row r="7051" spans="2:3" x14ac:dyDescent="0.75">
      <c r="B7051" s="249">
        <v>6988</v>
      </c>
      <c r="C7051" s="248">
        <v>101.74646719240819</v>
      </c>
    </row>
    <row r="7052" spans="2:3" x14ac:dyDescent="0.75">
      <c r="B7052" s="249">
        <v>6989</v>
      </c>
      <c r="C7052" s="248">
        <v>104.56850570152073</v>
      </c>
    </row>
    <row r="7053" spans="2:3" x14ac:dyDescent="0.75">
      <c r="B7053" s="249">
        <v>6990</v>
      </c>
      <c r="C7053" s="248">
        <v>115.58713864273496</v>
      </c>
    </row>
    <row r="7054" spans="2:3" x14ac:dyDescent="0.75">
      <c r="B7054" s="249">
        <v>6991</v>
      </c>
      <c r="C7054" s="248">
        <v>136.11961804110834</v>
      </c>
    </row>
    <row r="7055" spans="2:3" x14ac:dyDescent="0.75">
      <c r="B7055" s="249">
        <v>6992</v>
      </c>
      <c r="C7055" s="248">
        <v>118.83997347142518</v>
      </c>
    </row>
    <row r="7056" spans="2:3" x14ac:dyDescent="0.75">
      <c r="B7056" s="249">
        <v>6993</v>
      </c>
      <c r="C7056" s="248">
        <v>126.25708393933779</v>
      </c>
    </row>
    <row r="7057" spans="2:3" x14ac:dyDescent="0.75">
      <c r="B7057" s="249">
        <v>6994</v>
      </c>
      <c r="C7057" s="248">
        <v>108.0611916700621</v>
      </c>
    </row>
    <row r="7058" spans="2:3" x14ac:dyDescent="0.75">
      <c r="B7058" s="249">
        <v>6995</v>
      </c>
      <c r="C7058" s="248">
        <v>105.9986551080199</v>
      </c>
    </row>
    <row r="7059" spans="2:3" x14ac:dyDescent="0.75">
      <c r="B7059" s="249">
        <v>6996</v>
      </c>
      <c r="C7059" s="248">
        <v>65.709249805433629</v>
      </c>
    </row>
    <row r="7060" spans="2:3" x14ac:dyDescent="0.75">
      <c r="B7060" s="249">
        <v>6997</v>
      </c>
      <c r="C7060" s="248">
        <v>129.02635359945577</v>
      </c>
    </row>
    <row r="7061" spans="2:3" x14ac:dyDescent="0.75">
      <c r="B7061" s="249">
        <v>6998</v>
      </c>
      <c r="C7061" s="248">
        <v>124.79673296201824</v>
      </c>
    </row>
    <row r="7062" spans="2:3" x14ac:dyDescent="0.75">
      <c r="B7062" s="249">
        <v>6999</v>
      </c>
      <c r="C7062" s="248">
        <v>113.75603852638982</v>
      </c>
    </row>
    <row r="7063" spans="2:3" x14ac:dyDescent="0.75">
      <c r="B7063" s="249">
        <v>7000</v>
      </c>
      <c r="C7063" s="248">
        <v>104.9029944342398</v>
      </c>
    </row>
    <row r="7064" spans="2:3" x14ac:dyDescent="0.75">
      <c r="B7064" s="249">
        <v>7001</v>
      </c>
      <c r="C7064" s="248">
        <v>104.12514186138704</v>
      </c>
    </row>
    <row r="7065" spans="2:3" x14ac:dyDescent="0.75">
      <c r="B7065" s="249">
        <v>7002</v>
      </c>
      <c r="C7065" s="248">
        <v>151.68019003160845</v>
      </c>
    </row>
    <row r="7066" spans="2:3" x14ac:dyDescent="0.75">
      <c r="B7066" s="249">
        <v>7003</v>
      </c>
      <c r="C7066" s="248">
        <v>157.4511025675898</v>
      </c>
    </row>
    <row r="7067" spans="2:3" x14ac:dyDescent="0.75">
      <c r="B7067" s="249">
        <v>7004</v>
      </c>
      <c r="C7067" s="248">
        <v>107.82978418017383</v>
      </c>
    </row>
    <row r="7068" spans="2:3" x14ac:dyDescent="0.75">
      <c r="B7068" s="249">
        <v>7005</v>
      </c>
      <c r="C7068" s="248">
        <v>97.198486275866259</v>
      </c>
    </row>
    <row r="7069" spans="2:3" x14ac:dyDescent="0.75">
      <c r="B7069" s="249">
        <v>7006</v>
      </c>
      <c r="C7069" s="248">
        <v>98.289951621940531</v>
      </c>
    </row>
    <row r="7070" spans="2:3" x14ac:dyDescent="0.75">
      <c r="B7070" s="249">
        <v>7007</v>
      </c>
      <c r="C7070" s="248">
        <v>157.80928144671586</v>
      </c>
    </row>
    <row r="7071" spans="2:3" x14ac:dyDescent="0.75">
      <c r="B7071" s="249">
        <v>7008</v>
      </c>
      <c r="C7071" s="248">
        <v>123.89763431778235</v>
      </c>
    </row>
    <row r="7072" spans="2:3" x14ac:dyDescent="0.75">
      <c r="B7072" s="249">
        <v>7009</v>
      </c>
      <c r="C7072" s="248">
        <v>136.97768036225449</v>
      </c>
    </row>
    <row r="7073" spans="2:3" x14ac:dyDescent="0.75">
      <c r="B7073" s="249">
        <v>7010</v>
      </c>
      <c r="C7073" s="248">
        <v>97.897147518148728</v>
      </c>
    </row>
    <row r="7074" spans="2:3" x14ac:dyDescent="0.75">
      <c r="B7074" s="249">
        <v>7011</v>
      </c>
      <c r="C7074" s="248">
        <v>111.11095570963411</v>
      </c>
    </row>
    <row r="7075" spans="2:3" x14ac:dyDescent="0.75">
      <c r="B7075" s="249">
        <v>7012</v>
      </c>
      <c r="C7075" s="248">
        <v>153.1897076707757</v>
      </c>
    </row>
    <row r="7076" spans="2:3" x14ac:dyDescent="0.75">
      <c r="B7076" s="249">
        <v>7013</v>
      </c>
      <c r="C7076" s="248">
        <v>88.133302957926304</v>
      </c>
    </row>
    <row r="7077" spans="2:3" x14ac:dyDescent="0.75">
      <c r="B7077" s="249">
        <v>7014</v>
      </c>
      <c r="C7077" s="248">
        <v>137.97604569849099</v>
      </c>
    </row>
    <row r="7078" spans="2:3" x14ac:dyDescent="0.75">
      <c r="B7078" s="249">
        <v>7015</v>
      </c>
      <c r="C7078" s="248">
        <v>135.00859369706708</v>
      </c>
    </row>
    <row r="7079" spans="2:3" x14ac:dyDescent="0.75">
      <c r="B7079" s="249">
        <v>7016</v>
      </c>
      <c r="C7079" s="248">
        <v>134.97213754925309</v>
      </c>
    </row>
    <row r="7080" spans="2:3" x14ac:dyDescent="0.75">
      <c r="B7080" s="249">
        <v>7017</v>
      </c>
      <c r="C7080" s="248">
        <v>94.640791754060984</v>
      </c>
    </row>
    <row r="7081" spans="2:3" x14ac:dyDescent="0.75">
      <c r="B7081" s="249">
        <v>7018</v>
      </c>
      <c r="C7081" s="248">
        <v>126.50077663972061</v>
      </c>
    </row>
    <row r="7082" spans="2:3" x14ac:dyDescent="0.75">
      <c r="B7082" s="249">
        <v>7019</v>
      </c>
      <c r="C7082" s="248">
        <v>105.17917102989729</v>
      </c>
    </row>
    <row r="7083" spans="2:3" x14ac:dyDescent="0.75">
      <c r="B7083" s="249">
        <v>7020</v>
      </c>
      <c r="C7083" s="248">
        <v>141.15856174514937</v>
      </c>
    </row>
    <row r="7084" spans="2:3" x14ac:dyDescent="0.75">
      <c r="B7084" s="249">
        <v>7021</v>
      </c>
      <c r="C7084" s="248">
        <v>45.227359327970902</v>
      </c>
    </row>
    <row r="7085" spans="2:3" x14ac:dyDescent="0.75">
      <c r="B7085" s="249">
        <v>7022</v>
      </c>
      <c r="C7085" s="248">
        <v>91.124346495250379</v>
      </c>
    </row>
    <row r="7086" spans="2:3" x14ac:dyDescent="0.75">
      <c r="B7086" s="249">
        <v>7023</v>
      </c>
      <c r="C7086" s="248">
        <v>102.54768256066488</v>
      </c>
    </row>
    <row r="7087" spans="2:3" x14ac:dyDescent="0.75">
      <c r="B7087" s="249">
        <v>7024</v>
      </c>
      <c r="C7087" s="248">
        <v>129.57468775477147</v>
      </c>
    </row>
    <row r="7088" spans="2:3" x14ac:dyDescent="0.75">
      <c r="B7088" s="249">
        <v>7025</v>
      </c>
      <c r="C7088" s="248">
        <v>86.842555487454888</v>
      </c>
    </row>
    <row r="7089" spans="2:3" x14ac:dyDescent="0.75">
      <c r="B7089" s="249">
        <v>7026</v>
      </c>
      <c r="C7089" s="248">
        <v>143.33674533161934</v>
      </c>
    </row>
    <row r="7090" spans="2:3" x14ac:dyDescent="0.75">
      <c r="B7090" s="249">
        <v>7027</v>
      </c>
      <c r="C7090" s="248">
        <v>149.48084105294328</v>
      </c>
    </row>
    <row r="7091" spans="2:3" x14ac:dyDescent="0.75">
      <c r="B7091" s="249">
        <v>7028</v>
      </c>
      <c r="C7091" s="248">
        <v>111.96856177196882</v>
      </c>
    </row>
    <row r="7092" spans="2:3" x14ac:dyDescent="0.75">
      <c r="B7092" s="249">
        <v>7029</v>
      </c>
      <c r="C7092" s="248">
        <v>83.061821903979308</v>
      </c>
    </row>
    <row r="7093" spans="2:3" x14ac:dyDescent="0.75">
      <c r="B7093" s="249">
        <v>7030</v>
      </c>
      <c r="C7093" s="248">
        <v>136.67480191893435</v>
      </c>
    </row>
    <row r="7094" spans="2:3" x14ac:dyDescent="0.75">
      <c r="B7094" s="249">
        <v>7031</v>
      </c>
      <c r="C7094" s="248">
        <v>105.68416955409538</v>
      </c>
    </row>
    <row r="7095" spans="2:3" x14ac:dyDescent="0.75">
      <c r="B7095" s="249">
        <v>7032</v>
      </c>
      <c r="C7095" s="248">
        <v>114.17761957910876</v>
      </c>
    </row>
    <row r="7096" spans="2:3" x14ac:dyDescent="0.75">
      <c r="B7096" s="249">
        <v>7033</v>
      </c>
      <c r="C7096" s="248">
        <v>135.98849205895917</v>
      </c>
    </row>
    <row r="7097" spans="2:3" x14ac:dyDescent="0.75">
      <c r="B7097" s="249">
        <v>7034</v>
      </c>
      <c r="C7097" s="248">
        <v>98.37767540850011</v>
      </c>
    </row>
    <row r="7098" spans="2:3" x14ac:dyDescent="0.75">
      <c r="B7098" s="249">
        <v>7035</v>
      </c>
      <c r="C7098" s="248">
        <v>123.39638687877493</v>
      </c>
    </row>
    <row r="7099" spans="2:3" x14ac:dyDescent="0.75">
      <c r="B7099" s="249">
        <v>7036</v>
      </c>
      <c r="C7099" s="248">
        <v>131.76208833679308</v>
      </c>
    </row>
    <row r="7100" spans="2:3" x14ac:dyDescent="0.75">
      <c r="B7100" s="249">
        <v>7037</v>
      </c>
      <c r="C7100" s="248">
        <v>111.55190416596345</v>
      </c>
    </row>
    <row r="7101" spans="2:3" x14ac:dyDescent="0.75">
      <c r="B7101" s="249">
        <v>7038</v>
      </c>
      <c r="C7101" s="248">
        <v>127.51745687598553</v>
      </c>
    </row>
    <row r="7102" spans="2:3" x14ac:dyDescent="0.75">
      <c r="B7102" s="249">
        <v>7039</v>
      </c>
      <c r="C7102" s="248">
        <v>94.684608127592853</v>
      </c>
    </row>
    <row r="7103" spans="2:3" x14ac:dyDescent="0.75">
      <c r="B7103" s="249">
        <v>7040</v>
      </c>
      <c r="C7103" s="248">
        <v>142.94643004810129</v>
      </c>
    </row>
    <row r="7104" spans="2:3" x14ac:dyDescent="0.75">
      <c r="B7104" s="249">
        <v>7041</v>
      </c>
      <c r="C7104" s="248">
        <v>119.40252725999004</v>
      </c>
    </row>
    <row r="7105" spans="2:3" x14ac:dyDescent="0.75">
      <c r="B7105" s="249">
        <v>7042</v>
      </c>
      <c r="C7105" s="248">
        <v>150.09977081045292</v>
      </c>
    </row>
    <row r="7106" spans="2:3" x14ac:dyDescent="0.75">
      <c r="B7106" s="249">
        <v>7043</v>
      </c>
      <c r="C7106" s="248">
        <v>98.607105522890649</v>
      </c>
    </row>
    <row r="7107" spans="2:3" x14ac:dyDescent="0.75">
      <c r="B7107" s="249">
        <v>7044</v>
      </c>
      <c r="C7107" s="248">
        <v>63.21698490324566</v>
      </c>
    </row>
    <row r="7108" spans="2:3" x14ac:dyDescent="0.75">
      <c r="B7108" s="249">
        <v>7045</v>
      </c>
      <c r="C7108" s="248">
        <v>133.35663422726913</v>
      </c>
    </row>
    <row r="7109" spans="2:3" x14ac:dyDescent="0.75">
      <c r="B7109" s="249">
        <v>7046</v>
      </c>
      <c r="C7109" s="248">
        <v>108.03719013107926</v>
      </c>
    </row>
    <row r="7110" spans="2:3" x14ac:dyDescent="0.75">
      <c r="B7110" s="249">
        <v>7047</v>
      </c>
      <c r="C7110" s="248">
        <v>117.39826413590522</v>
      </c>
    </row>
    <row r="7111" spans="2:3" x14ac:dyDescent="0.75">
      <c r="B7111" s="249">
        <v>7048</v>
      </c>
      <c r="C7111" s="248">
        <v>133.53097483509526</v>
      </c>
    </row>
    <row r="7112" spans="2:3" x14ac:dyDescent="0.75">
      <c r="B7112" s="249">
        <v>7049</v>
      </c>
      <c r="C7112" s="248">
        <v>60.703273976785809</v>
      </c>
    </row>
    <row r="7113" spans="2:3" x14ac:dyDescent="0.75">
      <c r="B7113" s="249">
        <v>7050</v>
      </c>
      <c r="C7113" s="248">
        <v>112.71261071082024</v>
      </c>
    </row>
    <row r="7114" spans="2:3" x14ac:dyDescent="0.75">
      <c r="B7114" s="249">
        <v>7051</v>
      </c>
      <c r="C7114" s="248">
        <v>140.81456966493352</v>
      </c>
    </row>
    <row r="7115" spans="2:3" x14ac:dyDescent="0.75">
      <c r="B7115" s="249">
        <v>7052</v>
      </c>
      <c r="C7115" s="248">
        <v>129.04761317894085</v>
      </c>
    </row>
    <row r="7116" spans="2:3" x14ac:dyDescent="0.75">
      <c r="B7116" s="249">
        <v>7053</v>
      </c>
      <c r="C7116" s="248">
        <v>125.8199531725878</v>
      </c>
    </row>
    <row r="7117" spans="2:3" x14ac:dyDescent="0.75">
      <c r="B7117" s="249">
        <v>7054</v>
      </c>
      <c r="C7117" s="248">
        <v>93.174278475383716</v>
      </c>
    </row>
    <row r="7118" spans="2:3" x14ac:dyDescent="0.75">
      <c r="B7118" s="249">
        <v>7055</v>
      </c>
      <c r="C7118" s="248">
        <v>62.789820932940856</v>
      </c>
    </row>
    <row r="7119" spans="2:3" x14ac:dyDescent="0.75">
      <c r="B7119" s="249">
        <v>7056</v>
      </c>
      <c r="C7119" s="248">
        <v>130.91728321562417</v>
      </c>
    </row>
    <row r="7120" spans="2:3" x14ac:dyDescent="0.75">
      <c r="B7120" s="249">
        <v>7057</v>
      </c>
      <c r="C7120" s="248">
        <v>126.00939554584693</v>
      </c>
    </row>
    <row r="7121" spans="2:3" x14ac:dyDescent="0.75">
      <c r="B7121" s="249">
        <v>7058</v>
      </c>
      <c r="C7121" s="248">
        <v>118.97698443125513</v>
      </c>
    </row>
    <row r="7122" spans="2:3" x14ac:dyDescent="0.75">
      <c r="B7122" s="249">
        <v>7059</v>
      </c>
      <c r="C7122" s="248">
        <v>87.126645656819193</v>
      </c>
    </row>
    <row r="7123" spans="2:3" x14ac:dyDescent="0.75">
      <c r="B7123" s="249">
        <v>7060</v>
      </c>
      <c r="C7123" s="248">
        <v>110.42176137372445</v>
      </c>
    </row>
    <row r="7124" spans="2:3" x14ac:dyDescent="0.75">
      <c r="B7124" s="249">
        <v>7061</v>
      </c>
      <c r="C7124" s="248">
        <v>84.547776544687963</v>
      </c>
    </row>
    <row r="7125" spans="2:3" x14ac:dyDescent="0.75">
      <c r="B7125" s="249">
        <v>7062</v>
      </c>
      <c r="C7125" s="248">
        <v>147.21071136211981</v>
      </c>
    </row>
    <row r="7126" spans="2:3" x14ac:dyDescent="0.75">
      <c r="B7126" s="249">
        <v>7063</v>
      </c>
      <c r="C7126" s="248">
        <v>157.81456953478062</v>
      </c>
    </row>
    <row r="7127" spans="2:3" x14ac:dyDescent="0.75">
      <c r="B7127" s="249">
        <v>7064</v>
      </c>
      <c r="C7127" s="248">
        <v>143.34224598913241</v>
      </c>
    </row>
    <row r="7128" spans="2:3" x14ac:dyDescent="0.75">
      <c r="B7128" s="249">
        <v>7065</v>
      </c>
      <c r="C7128" s="248">
        <v>121.99666582670318</v>
      </c>
    </row>
    <row r="7129" spans="2:3" x14ac:dyDescent="0.75">
      <c r="B7129" s="249">
        <v>7066</v>
      </c>
      <c r="C7129" s="248">
        <v>122.78472452640162</v>
      </c>
    </row>
    <row r="7130" spans="2:3" x14ac:dyDescent="0.75">
      <c r="B7130" s="249">
        <v>7067</v>
      </c>
      <c r="C7130" s="248">
        <v>165.43257682581319</v>
      </c>
    </row>
    <row r="7131" spans="2:3" x14ac:dyDescent="0.75">
      <c r="B7131" s="249">
        <v>7068</v>
      </c>
      <c r="C7131" s="248">
        <v>90.044609749019088</v>
      </c>
    </row>
    <row r="7132" spans="2:3" x14ac:dyDescent="0.75">
      <c r="B7132" s="249">
        <v>7069</v>
      </c>
      <c r="C7132" s="248">
        <v>116.81994473566071</v>
      </c>
    </row>
    <row r="7133" spans="2:3" x14ac:dyDescent="0.75">
      <c r="B7133" s="249">
        <v>7070</v>
      </c>
      <c r="C7133" s="248">
        <v>160.59963350871863</v>
      </c>
    </row>
    <row r="7134" spans="2:3" x14ac:dyDescent="0.75">
      <c r="B7134" s="249">
        <v>7071</v>
      </c>
      <c r="C7134" s="248">
        <v>146.50406410180938</v>
      </c>
    </row>
    <row r="7135" spans="2:3" x14ac:dyDescent="0.75">
      <c r="B7135" s="249">
        <v>7072</v>
      </c>
      <c r="C7135" s="248">
        <v>101.07312341622283</v>
      </c>
    </row>
    <row r="7136" spans="2:3" x14ac:dyDescent="0.75">
      <c r="B7136" s="249">
        <v>7073</v>
      </c>
      <c r="C7136" s="248">
        <v>81.976169110861576</v>
      </c>
    </row>
    <row r="7137" spans="2:3" x14ac:dyDescent="0.75">
      <c r="B7137" s="249">
        <v>7074</v>
      </c>
      <c r="C7137" s="248">
        <v>87.273527922302392</v>
      </c>
    </row>
    <row r="7138" spans="2:3" x14ac:dyDescent="0.75">
      <c r="B7138" s="249">
        <v>7075</v>
      </c>
      <c r="C7138" s="248">
        <v>147.51540120634132</v>
      </c>
    </row>
    <row r="7139" spans="2:3" x14ac:dyDescent="0.75">
      <c r="B7139" s="249">
        <v>7076</v>
      </c>
      <c r="C7139" s="248">
        <v>151.49044820283569</v>
      </c>
    </row>
    <row r="7140" spans="2:3" x14ac:dyDescent="0.75">
      <c r="B7140" s="249">
        <v>7077</v>
      </c>
      <c r="C7140" s="248">
        <v>87.268557556178678</v>
      </c>
    </row>
    <row r="7141" spans="2:3" x14ac:dyDescent="0.75">
      <c r="B7141" s="249">
        <v>7078</v>
      </c>
      <c r="C7141" s="248">
        <v>151.91026129046998</v>
      </c>
    </row>
    <row r="7142" spans="2:3" x14ac:dyDescent="0.75">
      <c r="B7142" s="249">
        <v>7079</v>
      </c>
      <c r="C7142" s="248">
        <v>88.29612357309847</v>
      </c>
    </row>
    <row r="7143" spans="2:3" x14ac:dyDescent="0.75">
      <c r="B7143" s="249">
        <v>7080</v>
      </c>
      <c r="C7143" s="248">
        <v>108.04419585911658</v>
      </c>
    </row>
    <row r="7144" spans="2:3" x14ac:dyDescent="0.75">
      <c r="B7144" s="249">
        <v>7081</v>
      </c>
      <c r="C7144" s="248">
        <v>161.24615004221857</v>
      </c>
    </row>
    <row r="7145" spans="2:3" x14ac:dyDescent="0.75">
      <c r="B7145" s="249">
        <v>7082</v>
      </c>
      <c r="C7145" s="248">
        <v>156.41215214334196</v>
      </c>
    </row>
    <row r="7146" spans="2:3" x14ac:dyDescent="0.75">
      <c r="B7146" s="249">
        <v>7083</v>
      </c>
      <c r="C7146" s="248">
        <v>167.69342815544661</v>
      </c>
    </row>
    <row r="7147" spans="2:3" x14ac:dyDescent="0.75">
      <c r="B7147" s="249">
        <v>7084</v>
      </c>
      <c r="C7147" s="248">
        <v>119.26783785532429</v>
      </c>
    </row>
    <row r="7148" spans="2:3" x14ac:dyDescent="0.75">
      <c r="B7148" s="249">
        <v>7085</v>
      </c>
      <c r="C7148" s="248">
        <v>128.84356618636744</v>
      </c>
    </row>
    <row r="7149" spans="2:3" x14ac:dyDescent="0.75">
      <c r="B7149" s="249">
        <v>7086</v>
      </c>
      <c r="C7149" s="248">
        <v>87.373734072548416</v>
      </c>
    </row>
    <row r="7150" spans="2:3" x14ac:dyDescent="0.75">
      <c r="B7150" s="249">
        <v>7087</v>
      </c>
      <c r="C7150" s="248">
        <v>158.32218263173573</v>
      </c>
    </row>
    <row r="7151" spans="2:3" x14ac:dyDescent="0.75">
      <c r="B7151" s="249">
        <v>7088</v>
      </c>
      <c r="C7151" s="248">
        <v>139.03653739267372</v>
      </c>
    </row>
    <row r="7152" spans="2:3" x14ac:dyDescent="0.75">
      <c r="B7152" s="249">
        <v>7089</v>
      </c>
      <c r="C7152" s="248">
        <v>141.91083278540782</v>
      </c>
    </row>
    <row r="7153" spans="2:3" x14ac:dyDescent="0.75">
      <c r="B7153" s="249">
        <v>7090</v>
      </c>
      <c r="C7153" s="248">
        <v>85.252819984507141</v>
      </c>
    </row>
    <row r="7154" spans="2:3" x14ac:dyDescent="0.75">
      <c r="B7154" s="249">
        <v>7091</v>
      </c>
      <c r="C7154" s="248">
        <v>125.31189480780685</v>
      </c>
    </row>
    <row r="7155" spans="2:3" x14ac:dyDescent="0.75">
      <c r="B7155" s="249">
        <v>7092</v>
      </c>
      <c r="C7155" s="248">
        <v>97.137788789275817</v>
      </c>
    </row>
    <row r="7156" spans="2:3" x14ac:dyDescent="0.75">
      <c r="B7156" s="249">
        <v>7093</v>
      </c>
      <c r="C7156" s="248">
        <v>141.43328611460356</v>
      </c>
    </row>
    <row r="7157" spans="2:3" x14ac:dyDescent="0.75">
      <c r="B7157" s="249">
        <v>7094</v>
      </c>
      <c r="C7157" s="248">
        <v>111.1130388378654</v>
      </c>
    </row>
    <row r="7158" spans="2:3" x14ac:dyDescent="0.75">
      <c r="B7158" s="249">
        <v>7095</v>
      </c>
      <c r="C7158" s="248">
        <v>168.38233156379874</v>
      </c>
    </row>
    <row r="7159" spans="2:3" x14ac:dyDescent="0.75">
      <c r="B7159" s="249">
        <v>7096</v>
      </c>
      <c r="C7159" s="248">
        <v>126.96832910113643</v>
      </c>
    </row>
    <row r="7160" spans="2:3" x14ac:dyDescent="0.75">
      <c r="B7160" s="249">
        <v>7097</v>
      </c>
      <c r="C7160" s="248">
        <v>169.60475046569971</v>
      </c>
    </row>
    <row r="7161" spans="2:3" x14ac:dyDescent="0.75">
      <c r="B7161" s="249">
        <v>7098</v>
      </c>
      <c r="C7161" s="248">
        <v>118.91946953577984</v>
      </c>
    </row>
    <row r="7162" spans="2:3" x14ac:dyDescent="0.75">
      <c r="B7162" s="249">
        <v>7099</v>
      </c>
      <c r="C7162" s="248">
        <v>114.17263262720699</v>
      </c>
    </row>
    <row r="7163" spans="2:3" x14ac:dyDescent="0.75">
      <c r="B7163" s="249">
        <v>7100</v>
      </c>
      <c r="C7163" s="248">
        <v>133.37215137426688</v>
      </c>
    </row>
    <row r="7164" spans="2:3" x14ac:dyDescent="0.75">
      <c r="B7164" s="249">
        <v>7101</v>
      </c>
      <c r="C7164" s="248">
        <v>112.49949554542142</v>
      </c>
    </row>
    <row r="7165" spans="2:3" x14ac:dyDescent="0.75">
      <c r="B7165" s="249">
        <v>7102</v>
      </c>
      <c r="C7165" s="248">
        <v>140.14861760338908</v>
      </c>
    </row>
    <row r="7166" spans="2:3" x14ac:dyDescent="0.75">
      <c r="B7166" s="249">
        <v>7103</v>
      </c>
      <c r="C7166" s="248">
        <v>112.7995891002987</v>
      </c>
    </row>
    <row r="7167" spans="2:3" x14ac:dyDescent="0.75">
      <c r="B7167" s="249">
        <v>7104</v>
      </c>
      <c r="C7167" s="248">
        <v>119.9057868534705</v>
      </c>
    </row>
    <row r="7168" spans="2:3" x14ac:dyDescent="0.75">
      <c r="B7168" s="249">
        <v>7105</v>
      </c>
      <c r="C7168" s="248">
        <v>123.9009800752205</v>
      </c>
    </row>
    <row r="7169" spans="2:3" x14ac:dyDescent="0.75">
      <c r="B7169" s="249">
        <v>7106</v>
      </c>
      <c r="C7169" s="248">
        <v>85.366445239779196</v>
      </c>
    </row>
    <row r="7170" spans="2:3" x14ac:dyDescent="0.75">
      <c r="B7170" s="249">
        <v>7107</v>
      </c>
      <c r="C7170" s="248">
        <v>109.3656054781848</v>
      </c>
    </row>
    <row r="7171" spans="2:3" x14ac:dyDescent="0.75">
      <c r="B7171" s="249">
        <v>7108</v>
      </c>
      <c r="C7171" s="248">
        <v>142.477489435802</v>
      </c>
    </row>
    <row r="7172" spans="2:3" x14ac:dyDescent="0.75">
      <c r="B7172" s="249">
        <v>7109</v>
      </c>
      <c r="C7172" s="248">
        <v>161.72342562727982</v>
      </c>
    </row>
    <row r="7173" spans="2:3" x14ac:dyDescent="0.75">
      <c r="B7173" s="249">
        <v>7110</v>
      </c>
      <c r="C7173" s="248">
        <v>142.59173243613611</v>
      </c>
    </row>
    <row r="7174" spans="2:3" x14ac:dyDescent="0.75">
      <c r="B7174" s="249">
        <v>7111</v>
      </c>
      <c r="C7174" s="248">
        <v>151.95745503883916</v>
      </c>
    </row>
    <row r="7175" spans="2:3" x14ac:dyDescent="0.75">
      <c r="B7175" s="249">
        <v>7112</v>
      </c>
      <c r="C7175" s="248">
        <v>139.86773974713194</v>
      </c>
    </row>
    <row r="7176" spans="2:3" x14ac:dyDescent="0.75">
      <c r="B7176" s="249">
        <v>7113</v>
      </c>
      <c r="C7176" s="248">
        <v>105.03550953743277</v>
      </c>
    </row>
    <row r="7177" spans="2:3" x14ac:dyDescent="0.75">
      <c r="B7177" s="249">
        <v>7114</v>
      </c>
      <c r="C7177" s="248">
        <v>138.31979231170027</v>
      </c>
    </row>
    <row r="7178" spans="2:3" x14ac:dyDescent="0.75">
      <c r="B7178" s="249">
        <v>7115</v>
      </c>
      <c r="C7178" s="248">
        <v>141.91279976303383</v>
      </c>
    </row>
    <row r="7179" spans="2:3" x14ac:dyDescent="0.75">
      <c r="B7179" s="249">
        <v>7116</v>
      </c>
      <c r="C7179" s="248">
        <v>106.75963435997168</v>
      </c>
    </row>
    <row r="7180" spans="2:3" x14ac:dyDescent="0.75">
      <c r="B7180" s="249">
        <v>7117</v>
      </c>
      <c r="C7180" s="248">
        <v>124.5933871935691</v>
      </c>
    </row>
    <row r="7181" spans="2:3" x14ac:dyDescent="0.75">
      <c r="B7181" s="249">
        <v>7118</v>
      </c>
      <c r="C7181" s="248">
        <v>125.88485603799444</v>
      </c>
    </row>
    <row r="7182" spans="2:3" x14ac:dyDescent="0.75">
      <c r="B7182" s="249">
        <v>7119</v>
      </c>
      <c r="C7182" s="248">
        <v>94.946694142191603</v>
      </c>
    </row>
    <row r="7183" spans="2:3" x14ac:dyDescent="0.75">
      <c r="B7183" s="249">
        <v>7120</v>
      </c>
      <c r="C7183" s="248">
        <v>118.41347074056833</v>
      </c>
    </row>
    <row r="7184" spans="2:3" x14ac:dyDescent="0.75">
      <c r="B7184" s="249">
        <v>7121</v>
      </c>
      <c r="C7184" s="248">
        <v>76.033419666465761</v>
      </c>
    </row>
    <row r="7185" spans="2:3" x14ac:dyDescent="0.75">
      <c r="B7185" s="249">
        <v>7122</v>
      </c>
      <c r="C7185" s="248">
        <v>170.70890774636666</v>
      </c>
    </row>
    <row r="7186" spans="2:3" x14ac:dyDescent="0.75">
      <c r="B7186" s="249">
        <v>7123</v>
      </c>
      <c r="C7186" s="248">
        <v>109.61117962722952</v>
      </c>
    </row>
    <row r="7187" spans="2:3" x14ac:dyDescent="0.75">
      <c r="B7187" s="249">
        <v>7124</v>
      </c>
      <c r="C7187" s="248">
        <v>118.31272144676576</v>
      </c>
    </row>
    <row r="7188" spans="2:3" x14ac:dyDescent="0.75">
      <c r="B7188" s="249">
        <v>7125</v>
      </c>
      <c r="C7188" s="248">
        <v>85.357365168906881</v>
      </c>
    </row>
    <row r="7189" spans="2:3" x14ac:dyDescent="0.75">
      <c r="B7189" s="249">
        <v>7126</v>
      </c>
      <c r="C7189" s="248">
        <v>91.41553834640321</v>
      </c>
    </row>
    <row r="7190" spans="2:3" x14ac:dyDescent="0.75">
      <c r="B7190" s="249">
        <v>7127</v>
      </c>
      <c r="C7190" s="248">
        <v>64.604501196350171</v>
      </c>
    </row>
    <row r="7191" spans="2:3" x14ac:dyDescent="0.75">
      <c r="B7191" s="249">
        <v>7128</v>
      </c>
      <c r="C7191" s="248">
        <v>113.27845210696076</v>
      </c>
    </row>
    <row r="7192" spans="2:3" x14ac:dyDescent="0.75">
      <c r="B7192" s="249">
        <v>7129</v>
      </c>
      <c r="C7192" s="248">
        <v>75.270128798860085</v>
      </c>
    </row>
    <row r="7193" spans="2:3" x14ac:dyDescent="0.75">
      <c r="B7193" s="249">
        <v>7130</v>
      </c>
      <c r="C7193" s="248">
        <v>136.55673476576567</v>
      </c>
    </row>
    <row r="7194" spans="2:3" x14ac:dyDescent="0.75">
      <c r="B7194" s="249">
        <v>7131</v>
      </c>
      <c r="C7194" s="248">
        <v>104.48012891439453</v>
      </c>
    </row>
    <row r="7195" spans="2:3" x14ac:dyDescent="0.75">
      <c r="B7195" s="249">
        <v>7132</v>
      </c>
      <c r="C7195" s="248">
        <v>107.51084792868596</v>
      </c>
    </row>
    <row r="7196" spans="2:3" x14ac:dyDescent="0.75">
      <c r="B7196" s="249">
        <v>7133</v>
      </c>
      <c r="C7196" s="248">
        <v>103.07198972793057</v>
      </c>
    </row>
    <row r="7197" spans="2:3" x14ac:dyDescent="0.75">
      <c r="B7197" s="249">
        <v>7134</v>
      </c>
      <c r="C7197" s="248">
        <v>96.539766141776198</v>
      </c>
    </row>
    <row r="7198" spans="2:3" x14ac:dyDescent="0.75">
      <c r="B7198" s="249">
        <v>7135</v>
      </c>
      <c r="C7198" s="248">
        <v>137.18959973758442</v>
      </c>
    </row>
    <row r="7199" spans="2:3" x14ac:dyDescent="0.75">
      <c r="B7199" s="249">
        <v>7136</v>
      </c>
      <c r="C7199" s="248">
        <v>96.730027886632541</v>
      </c>
    </row>
    <row r="7200" spans="2:3" x14ac:dyDescent="0.75">
      <c r="B7200" s="249">
        <v>7137</v>
      </c>
      <c r="C7200" s="248">
        <v>140.12355514392488</v>
      </c>
    </row>
    <row r="7201" spans="2:3" x14ac:dyDescent="0.75">
      <c r="B7201" s="249">
        <v>7138</v>
      </c>
      <c r="C7201" s="248">
        <v>151.18676001756788</v>
      </c>
    </row>
    <row r="7202" spans="2:3" x14ac:dyDescent="0.75">
      <c r="B7202" s="249">
        <v>7139</v>
      </c>
      <c r="C7202" s="248">
        <v>113.53905390665614</v>
      </c>
    </row>
    <row r="7203" spans="2:3" x14ac:dyDescent="0.75">
      <c r="B7203" s="249">
        <v>7140</v>
      </c>
      <c r="C7203" s="248">
        <v>147.13442478100023</v>
      </c>
    </row>
    <row r="7204" spans="2:3" x14ac:dyDescent="0.75">
      <c r="B7204" s="249">
        <v>7141</v>
      </c>
      <c r="C7204" s="248">
        <v>137.82791463796349</v>
      </c>
    </row>
    <row r="7205" spans="2:3" x14ac:dyDescent="0.75">
      <c r="B7205" s="249">
        <v>7142</v>
      </c>
      <c r="C7205" s="248">
        <v>97.411514805616719</v>
      </c>
    </row>
    <row r="7206" spans="2:3" x14ac:dyDescent="0.75">
      <c r="B7206" s="249">
        <v>7143</v>
      </c>
      <c r="C7206" s="248">
        <v>89.424707469255409</v>
      </c>
    </row>
    <row r="7207" spans="2:3" x14ac:dyDescent="0.75">
      <c r="B7207" s="249">
        <v>7144</v>
      </c>
      <c r="C7207" s="248">
        <v>136.71314277334767</v>
      </c>
    </row>
    <row r="7208" spans="2:3" x14ac:dyDescent="0.75">
      <c r="B7208" s="249">
        <v>7145</v>
      </c>
      <c r="C7208" s="248">
        <v>104.44100057927034</v>
      </c>
    </row>
    <row r="7209" spans="2:3" x14ac:dyDescent="0.75">
      <c r="B7209" s="249">
        <v>7146</v>
      </c>
      <c r="C7209" s="248">
        <v>76.566786280756531</v>
      </c>
    </row>
    <row r="7210" spans="2:3" x14ac:dyDescent="0.75">
      <c r="B7210" s="249">
        <v>7147</v>
      </c>
      <c r="C7210" s="248">
        <v>123.22199630672489</v>
      </c>
    </row>
    <row r="7211" spans="2:3" x14ac:dyDescent="0.75">
      <c r="B7211" s="249">
        <v>7148</v>
      </c>
      <c r="C7211" s="248">
        <v>81.901986761921222</v>
      </c>
    </row>
    <row r="7212" spans="2:3" x14ac:dyDescent="0.75">
      <c r="B7212" s="249">
        <v>7149</v>
      </c>
      <c r="C7212" s="248">
        <v>99.318061074121601</v>
      </c>
    </row>
    <row r="7213" spans="2:3" x14ac:dyDescent="0.75">
      <c r="B7213" s="249">
        <v>7150</v>
      </c>
      <c r="C7213" s="248">
        <v>57.250407771186083</v>
      </c>
    </row>
    <row r="7214" spans="2:3" x14ac:dyDescent="0.75">
      <c r="B7214" s="249">
        <v>7151</v>
      </c>
      <c r="C7214" s="248">
        <v>82.069749681688563</v>
      </c>
    </row>
    <row r="7215" spans="2:3" x14ac:dyDescent="0.75">
      <c r="B7215" s="249">
        <v>7152</v>
      </c>
      <c r="C7215" s="248">
        <v>145.75816501373555</v>
      </c>
    </row>
    <row r="7216" spans="2:3" x14ac:dyDescent="0.75">
      <c r="B7216" s="249">
        <v>7153</v>
      </c>
      <c r="C7216" s="248">
        <v>186.66795131842315</v>
      </c>
    </row>
    <row r="7217" spans="2:3" x14ac:dyDescent="0.75">
      <c r="B7217" s="249">
        <v>7154</v>
      </c>
      <c r="C7217" s="248">
        <v>153.91015634655921</v>
      </c>
    </row>
    <row r="7218" spans="2:3" x14ac:dyDescent="0.75">
      <c r="B7218" s="249">
        <v>7155</v>
      </c>
      <c r="C7218" s="248">
        <v>79.394227179601799</v>
      </c>
    </row>
    <row r="7219" spans="2:3" x14ac:dyDescent="0.75">
      <c r="B7219" s="249">
        <v>7156</v>
      </c>
      <c r="C7219" s="248">
        <v>104.80640708062049</v>
      </c>
    </row>
    <row r="7220" spans="2:3" x14ac:dyDescent="0.75">
      <c r="B7220" s="249">
        <v>7157</v>
      </c>
      <c r="C7220" s="248">
        <v>127.29793214065047</v>
      </c>
    </row>
    <row r="7221" spans="2:3" x14ac:dyDescent="0.75">
      <c r="B7221" s="249">
        <v>7158</v>
      </c>
      <c r="C7221" s="248">
        <v>91.665315785934268</v>
      </c>
    </row>
    <row r="7222" spans="2:3" x14ac:dyDescent="0.75">
      <c r="B7222" s="249">
        <v>7159</v>
      </c>
      <c r="C7222" s="248">
        <v>90.233734109801844</v>
      </c>
    </row>
    <row r="7223" spans="2:3" x14ac:dyDescent="0.75">
      <c r="B7223" s="249">
        <v>7160</v>
      </c>
      <c r="C7223" s="248">
        <v>83.323843429333607</v>
      </c>
    </row>
    <row r="7224" spans="2:3" x14ac:dyDescent="0.75">
      <c r="B7224" s="249">
        <v>7161</v>
      </c>
      <c r="C7224" s="248">
        <v>98.000847322914268</v>
      </c>
    </row>
    <row r="7225" spans="2:3" x14ac:dyDescent="0.75">
      <c r="B7225" s="249">
        <v>7162</v>
      </c>
      <c r="C7225" s="248">
        <v>152.73603129559172</v>
      </c>
    </row>
    <row r="7226" spans="2:3" x14ac:dyDescent="0.75">
      <c r="B7226" s="249">
        <v>7163</v>
      </c>
      <c r="C7226" s="248">
        <v>123.15304006391048</v>
      </c>
    </row>
    <row r="7227" spans="2:3" x14ac:dyDescent="0.75">
      <c r="B7227" s="249">
        <v>7164</v>
      </c>
      <c r="C7227" s="248">
        <v>113.4869321221925</v>
      </c>
    </row>
    <row r="7228" spans="2:3" x14ac:dyDescent="0.75">
      <c r="B7228" s="249">
        <v>7165</v>
      </c>
      <c r="C7228" s="248">
        <v>112.38001526230688</v>
      </c>
    </row>
    <row r="7229" spans="2:3" x14ac:dyDescent="0.75">
      <c r="B7229" s="249">
        <v>7166</v>
      </c>
      <c r="C7229" s="248">
        <v>91.170622073555151</v>
      </c>
    </row>
    <row r="7230" spans="2:3" x14ac:dyDescent="0.75">
      <c r="B7230" s="249">
        <v>7167</v>
      </c>
      <c r="C7230" s="248">
        <v>100.11520136900785</v>
      </c>
    </row>
    <row r="7231" spans="2:3" x14ac:dyDescent="0.75">
      <c r="B7231" s="249">
        <v>7168</v>
      </c>
      <c r="C7231" s="248">
        <v>90.388198942750265</v>
      </c>
    </row>
    <row r="7232" spans="2:3" x14ac:dyDescent="0.75">
      <c r="B7232" s="249">
        <v>7169</v>
      </c>
      <c r="C7232" s="248">
        <v>91.393087591562121</v>
      </c>
    </row>
    <row r="7233" spans="2:3" x14ac:dyDescent="0.75">
      <c r="B7233" s="249">
        <v>7170</v>
      </c>
      <c r="C7233" s="248">
        <v>134.27037310463351</v>
      </c>
    </row>
    <row r="7234" spans="2:3" x14ac:dyDescent="0.75">
      <c r="B7234" s="249">
        <v>7171</v>
      </c>
      <c r="C7234" s="248">
        <v>177.24525204357371</v>
      </c>
    </row>
    <row r="7235" spans="2:3" x14ac:dyDescent="0.75">
      <c r="B7235" s="249">
        <v>7172</v>
      </c>
      <c r="C7235" s="248">
        <v>109.47083715118858</v>
      </c>
    </row>
    <row r="7236" spans="2:3" x14ac:dyDescent="0.75">
      <c r="B7236" s="249">
        <v>7173</v>
      </c>
      <c r="C7236" s="248">
        <v>107.5341417130665</v>
      </c>
    </row>
    <row r="7237" spans="2:3" x14ac:dyDescent="0.75">
      <c r="B7237" s="249">
        <v>7174</v>
      </c>
      <c r="C7237" s="248">
        <v>144.31332206623568</v>
      </c>
    </row>
    <row r="7238" spans="2:3" x14ac:dyDescent="0.75">
      <c r="B7238" s="249">
        <v>7175</v>
      </c>
      <c r="C7238" s="248">
        <v>126.50805864923186</v>
      </c>
    </row>
    <row r="7239" spans="2:3" x14ac:dyDescent="0.75">
      <c r="B7239" s="249">
        <v>7176</v>
      </c>
      <c r="C7239" s="248">
        <v>79.956207848945553</v>
      </c>
    </row>
    <row r="7240" spans="2:3" x14ac:dyDescent="0.75">
      <c r="B7240" s="249">
        <v>7177</v>
      </c>
      <c r="C7240" s="248">
        <v>138.68029952824662</v>
      </c>
    </row>
    <row r="7241" spans="2:3" x14ac:dyDescent="0.75">
      <c r="B7241" s="249">
        <v>7178</v>
      </c>
      <c r="C7241" s="248">
        <v>110.03988304636802</v>
      </c>
    </row>
    <row r="7242" spans="2:3" x14ac:dyDescent="0.75">
      <c r="B7242" s="249">
        <v>7179</v>
      </c>
      <c r="C7242" s="248">
        <v>139.74843545655639</v>
      </c>
    </row>
    <row r="7243" spans="2:3" x14ac:dyDescent="0.75">
      <c r="B7243" s="249">
        <v>7180</v>
      </c>
      <c r="C7243" s="248">
        <v>135.43080467129084</v>
      </c>
    </row>
    <row r="7244" spans="2:3" x14ac:dyDescent="0.75">
      <c r="B7244" s="249">
        <v>7181</v>
      </c>
      <c r="C7244" s="248">
        <v>170.73043258636713</v>
      </c>
    </row>
    <row r="7245" spans="2:3" x14ac:dyDescent="0.75">
      <c r="B7245" s="249">
        <v>7182</v>
      </c>
      <c r="C7245" s="248">
        <v>134.65060888876434</v>
      </c>
    </row>
    <row r="7246" spans="2:3" x14ac:dyDescent="0.75">
      <c r="B7246" s="249">
        <v>7183</v>
      </c>
      <c r="C7246" s="248">
        <v>139.69806077772475</v>
      </c>
    </row>
    <row r="7247" spans="2:3" x14ac:dyDescent="0.75">
      <c r="B7247" s="249">
        <v>7184</v>
      </c>
      <c r="C7247" s="248">
        <v>107.9658256033789</v>
      </c>
    </row>
    <row r="7248" spans="2:3" x14ac:dyDescent="0.75">
      <c r="B7248" s="249">
        <v>7185</v>
      </c>
      <c r="C7248" s="248">
        <v>89.495354230677435</v>
      </c>
    </row>
    <row r="7249" spans="2:3" x14ac:dyDescent="0.75">
      <c r="B7249" s="249">
        <v>7186</v>
      </c>
      <c r="C7249" s="248">
        <v>138.03446691329259</v>
      </c>
    </row>
    <row r="7250" spans="2:3" x14ac:dyDescent="0.75">
      <c r="B7250" s="249">
        <v>7187</v>
      </c>
      <c r="C7250" s="248">
        <v>129.77113676211388</v>
      </c>
    </row>
    <row r="7251" spans="2:3" x14ac:dyDescent="0.75">
      <c r="B7251" s="249">
        <v>7188</v>
      </c>
      <c r="C7251" s="248">
        <v>96.476458251768207</v>
      </c>
    </row>
    <row r="7252" spans="2:3" x14ac:dyDescent="0.75">
      <c r="B7252" s="249">
        <v>7189</v>
      </c>
      <c r="C7252" s="248">
        <v>84.812125290094585</v>
      </c>
    </row>
    <row r="7253" spans="2:3" x14ac:dyDescent="0.75">
      <c r="B7253" s="249">
        <v>7190</v>
      </c>
      <c r="C7253" s="248">
        <v>116.85980780693744</v>
      </c>
    </row>
    <row r="7254" spans="2:3" x14ac:dyDescent="0.75">
      <c r="B7254" s="249">
        <v>7191</v>
      </c>
      <c r="C7254" s="248">
        <v>134.21268541531677</v>
      </c>
    </row>
    <row r="7255" spans="2:3" x14ac:dyDescent="0.75">
      <c r="B7255" s="249">
        <v>7192</v>
      </c>
      <c r="C7255" s="248">
        <v>139.5629280122692</v>
      </c>
    </row>
    <row r="7256" spans="2:3" x14ac:dyDescent="0.75">
      <c r="B7256" s="249">
        <v>7193</v>
      </c>
      <c r="C7256" s="248">
        <v>70.258014753367974</v>
      </c>
    </row>
    <row r="7257" spans="2:3" x14ac:dyDescent="0.75">
      <c r="B7257" s="249">
        <v>7194</v>
      </c>
      <c r="C7257" s="248">
        <v>124.18876016627229</v>
      </c>
    </row>
    <row r="7258" spans="2:3" x14ac:dyDescent="0.75">
      <c r="B7258" s="249">
        <v>7195</v>
      </c>
      <c r="C7258" s="248">
        <v>126.85464308269334</v>
      </c>
    </row>
    <row r="7259" spans="2:3" x14ac:dyDescent="0.75">
      <c r="B7259" s="249">
        <v>7196</v>
      </c>
      <c r="C7259" s="248">
        <v>134.14000359704352</v>
      </c>
    </row>
    <row r="7260" spans="2:3" x14ac:dyDescent="0.75">
      <c r="B7260" s="249">
        <v>7197</v>
      </c>
      <c r="C7260" s="248">
        <v>127.91783973195652</v>
      </c>
    </row>
    <row r="7261" spans="2:3" x14ac:dyDescent="0.75">
      <c r="B7261" s="249">
        <v>7198</v>
      </c>
      <c r="C7261" s="248">
        <v>125.32176114454884</v>
      </c>
    </row>
    <row r="7262" spans="2:3" x14ac:dyDescent="0.75">
      <c r="B7262" s="249">
        <v>7199</v>
      </c>
      <c r="C7262" s="248">
        <v>133.96974648061303</v>
      </c>
    </row>
    <row r="7263" spans="2:3" x14ac:dyDescent="0.75">
      <c r="B7263" s="249">
        <v>7200</v>
      </c>
      <c r="C7263" s="248">
        <v>154.60470980162381</v>
      </c>
    </row>
    <row r="7264" spans="2:3" x14ac:dyDescent="0.75">
      <c r="B7264" s="249">
        <v>7201</v>
      </c>
      <c r="C7264" s="248">
        <v>136.53530389762034</v>
      </c>
    </row>
    <row r="7265" spans="2:3" x14ac:dyDescent="0.75">
      <c r="B7265" s="249">
        <v>7202</v>
      </c>
      <c r="C7265" s="248">
        <v>125.27942853331082</v>
      </c>
    </row>
    <row r="7266" spans="2:3" x14ac:dyDescent="0.75">
      <c r="B7266" s="249">
        <v>7203</v>
      </c>
      <c r="C7266" s="248">
        <v>109.24160789907924</v>
      </c>
    </row>
    <row r="7267" spans="2:3" x14ac:dyDescent="0.75">
      <c r="B7267" s="249">
        <v>7204</v>
      </c>
      <c r="C7267" s="248">
        <v>130.32076541544325</v>
      </c>
    </row>
    <row r="7268" spans="2:3" x14ac:dyDescent="0.75">
      <c r="B7268" s="249">
        <v>7205</v>
      </c>
      <c r="C7268" s="248">
        <v>112.73177915285304</v>
      </c>
    </row>
    <row r="7269" spans="2:3" x14ac:dyDescent="0.75">
      <c r="B7269" s="249">
        <v>7206</v>
      </c>
      <c r="C7269" s="248">
        <v>125.96416156142539</v>
      </c>
    </row>
    <row r="7270" spans="2:3" x14ac:dyDescent="0.75">
      <c r="B7270" s="249">
        <v>7207</v>
      </c>
      <c r="C7270" s="248">
        <v>89.067105542630941</v>
      </c>
    </row>
    <row r="7271" spans="2:3" x14ac:dyDescent="0.75">
      <c r="B7271" s="249">
        <v>7208</v>
      </c>
      <c r="C7271" s="248">
        <v>91.71960102755466</v>
      </c>
    </row>
    <row r="7272" spans="2:3" x14ac:dyDescent="0.75">
      <c r="B7272" s="249">
        <v>7209</v>
      </c>
      <c r="C7272" s="248">
        <v>118.24741865866656</v>
      </c>
    </row>
    <row r="7273" spans="2:3" x14ac:dyDescent="0.75">
      <c r="B7273" s="249">
        <v>7210</v>
      </c>
      <c r="C7273" s="248">
        <v>103.1348985176669</v>
      </c>
    </row>
    <row r="7274" spans="2:3" x14ac:dyDescent="0.75">
      <c r="B7274" s="249">
        <v>7211</v>
      </c>
      <c r="C7274" s="248">
        <v>116.48676332009846</v>
      </c>
    </row>
    <row r="7275" spans="2:3" x14ac:dyDescent="0.75">
      <c r="B7275" s="249">
        <v>7212</v>
      </c>
      <c r="C7275" s="248">
        <v>134.0288874856129</v>
      </c>
    </row>
    <row r="7276" spans="2:3" x14ac:dyDescent="0.75">
      <c r="B7276" s="249">
        <v>7213</v>
      </c>
      <c r="C7276" s="248">
        <v>97.063225516493304</v>
      </c>
    </row>
    <row r="7277" spans="2:3" x14ac:dyDescent="0.75">
      <c r="B7277" s="249">
        <v>7214</v>
      </c>
      <c r="C7277" s="248">
        <v>151.07940227854243</v>
      </c>
    </row>
    <row r="7278" spans="2:3" x14ac:dyDescent="0.75">
      <c r="B7278" s="249">
        <v>7215</v>
      </c>
      <c r="C7278" s="248">
        <v>147.42521750627009</v>
      </c>
    </row>
    <row r="7279" spans="2:3" x14ac:dyDescent="0.75">
      <c r="B7279" s="249">
        <v>7216</v>
      </c>
      <c r="C7279" s="248">
        <v>109.44584439000022</v>
      </c>
    </row>
    <row r="7280" spans="2:3" x14ac:dyDescent="0.75">
      <c r="B7280" s="249">
        <v>7217</v>
      </c>
      <c r="C7280" s="248">
        <v>106.93155638947687</v>
      </c>
    </row>
    <row r="7281" spans="2:3" x14ac:dyDescent="0.75">
      <c r="B7281" s="249">
        <v>7218</v>
      </c>
      <c r="C7281" s="248">
        <v>108.03774903790675</v>
      </c>
    </row>
    <row r="7282" spans="2:3" x14ac:dyDescent="0.75">
      <c r="B7282" s="249">
        <v>7219</v>
      </c>
      <c r="C7282" s="248">
        <v>122.64584245726918</v>
      </c>
    </row>
    <row r="7283" spans="2:3" x14ac:dyDescent="0.75">
      <c r="B7283" s="249">
        <v>7220</v>
      </c>
      <c r="C7283" s="248">
        <v>139.41264134116483</v>
      </c>
    </row>
    <row r="7284" spans="2:3" x14ac:dyDescent="0.75">
      <c r="B7284" s="249">
        <v>7221</v>
      </c>
      <c r="C7284" s="248">
        <v>130.6596650810867</v>
      </c>
    </row>
    <row r="7285" spans="2:3" x14ac:dyDescent="0.75">
      <c r="B7285" s="249">
        <v>7222</v>
      </c>
      <c r="C7285" s="248">
        <v>165.39461771481467</v>
      </c>
    </row>
    <row r="7286" spans="2:3" x14ac:dyDescent="0.75">
      <c r="B7286" s="249">
        <v>7223</v>
      </c>
      <c r="C7286" s="248">
        <v>120.14114303604705</v>
      </c>
    </row>
    <row r="7287" spans="2:3" x14ac:dyDescent="0.75">
      <c r="B7287" s="249">
        <v>7224</v>
      </c>
      <c r="C7287" s="248">
        <v>102.70318973768904</v>
      </c>
    </row>
    <row r="7288" spans="2:3" x14ac:dyDescent="0.75">
      <c r="B7288" s="249">
        <v>7225</v>
      </c>
      <c r="C7288" s="248">
        <v>93.989439390380255</v>
      </c>
    </row>
    <row r="7289" spans="2:3" x14ac:dyDescent="0.75">
      <c r="B7289" s="249">
        <v>7226</v>
      </c>
      <c r="C7289" s="248">
        <v>113.01095068129807</v>
      </c>
    </row>
    <row r="7290" spans="2:3" x14ac:dyDescent="0.75">
      <c r="B7290" s="249">
        <v>7227</v>
      </c>
      <c r="C7290" s="248">
        <v>133.84574965374071</v>
      </c>
    </row>
    <row r="7291" spans="2:3" x14ac:dyDescent="0.75">
      <c r="B7291" s="249">
        <v>7228</v>
      </c>
      <c r="C7291" s="248">
        <v>130.98553859911343</v>
      </c>
    </row>
    <row r="7292" spans="2:3" x14ac:dyDescent="0.75">
      <c r="B7292" s="249">
        <v>7229</v>
      </c>
      <c r="C7292" s="248">
        <v>112.37749580323583</v>
      </c>
    </row>
    <row r="7293" spans="2:3" x14ac:dyDescent="0.75">
      <c r="B7293" s="249">
        <v>7230</v>
      </c>
      <c r="C7293" s="248">
        <v>126.56643828379586</v>
      </c>
    </row>
    <row r="7294" spans="2:3" x14ac:dyDescent="0.75">
      <c r="B7294" s="249">
        <v>7231</v>
      </c>
      <c r="C7294" s="248">
        <v>118.64055226128372</v>
      </c>
    </row>
    <row r="7295" spans="2:3" x14ac:dyDescent="0.75">
      <c r="B7295" s="249">
        <v>7232</v>
      </c>
      <c r="C7295" s="248">
        <v>112.39455624002612</v>
      </c>
    </row>
    <row r="7296" spans="2:3" x14ac:dyDescent="0.75">
      <c r="B7296" s="249">
        <v>7233</v>
      </c>
      <c r="C7296" s="248">
        <v>104.441311867754</v>
      </c>
    </row>
    <row r="7297" spans="2:3" x14ac:dyDescent="0.75">
      <c r="B7297" s="249">
        <v>7234</v>
      </c>
      <c r="C7297" s="248">
        <v>147.06833304260581</v>
      </c>
    </row>
    <row r="7298" spans="2:3" x14ac:dyDescent="0.75">
      <c r="B7298" s="249">
        <v>7235</v>
      </c>
      <c r="C7298" s="248">
        <v>117.36575591645638</v>
      </c>
    </row>
    <row r="7299" spans="2:3" x14ac:dyDescent="0.75">
      <c r="B7299" s="249">
        <v>7236</v>
      </c>
      <c r="C7299" s="248">
        <v>131.0911987929932</v>
      </c>
    </row>
    <row r="7300" spans="2:3" x14ac:dyDescent="0.75">
      <c r="B7300" s="249">
        <v>7237</v>
      </c>
      <c r="C7300" s="248">
        <v>108.88844702307107</v>
      </c>
    </row>
    <row r="7301" spans="2:3" x14ac:dyDescent="0.75">
      <c r="B7301" s="249">
        <v>7238</v>
      </c>
      <c r="C7301" s="248">
        <v>152.99078433431902</v>
      </c>
    </row>
    <row r="7302" spans="2:3" x14ac:dyDescent="0.75">
      <c r="B7302" s="249">
        <v>7239</v>
      </c>
      <c r="C7302" s="248">
        <v>78.105499072932886</v>
      </c>
    </row>
    <row r="7303" spans="2:3" x14ac:dyDescent="0.75">
      <c r="B7303" s="249">
        <v>7240</v>
      </c>
      <c r="C7303" s="248">
        <v>118.84631148431998</v>
      </c>
    </row>
    <row r="7304" spans="2:3" x14ac:dyDescent="0.75">
      <c r="B7304" s="249">
        <v>7241</v>
      </c>
      <c r="C7304" s="248">
        <v>184.36984810575001</v>
      </c>
    </row>
    <row r="7305" spans="2:3" x14ac:dyDescent="0.75">
      <c r="B7305" s="249">
        <v>7242</v>
      </c>
      <c r="C7305" s="248">
        <v>123.71025769638121</v>
      </c>
    </row>
    <row r="7306" spans="2:3" x14ac:dyDescent="0.75">
      <c r="B7306" s="249">
        <v>7243</v>
      </c>
      <c r="C7306" s="248">
        <v>107.74431294381169</v>
      </c>
    </row>
    <row r="7307" spans="2:3" x14ac:dyDescent="0.75">
      <c r="B7307" s="249">
        <v>7244</v>
      </c>
      <c r="C7307" s="248">
        <v>98.484208957012129</v>
      </c>
    </row>
    <row r="7308" spans="2:3" x14ac:dyDescent="0.75">
      <c r="B7308" s="249">
        <v>7245</v>
      </c>
      <c r="C7308" s="248">
        <v>80.488450206285961</v>
      </c>
    </row>
    <row r="7309" spans="2:3" x14ac:dyDescent="0.75">
      <c r="B7309" s="249">
        <v>7246</v>
      </c>
      <c r="C7309" s="248">
        <v>88.222536377265882</v>
      </c>
    </row>
    <row r="7310" spans="2:3" x14ac:dyDescent="0.75">
      <c r="B7310" s="249">
        <v>7247</v>
      </c>
      <c r="C7310" s="248">
        <v>134.07766342851616</v>
      </c>
    </row>
    <row r="7311" spans="2:3" x14ac:dyDescent="0.75">
      <c r="B7311" s="249">
        <v>7248</v>
      </c>
      <c r="C7311" s="248">
        <v>117.98413810994042</v>
      </c>
    </row>
    <row r="7312" spans="2:3" x14ac:dyDescent="0.75">
      <c r="B7312" s="249">
        <v>7249</v>
      </c>
      <c r="C7312" s="248">
        <v>151.24728354576473</v>
      </c>
    </row>
    <row r="7313" spans="2:3" x14ac:dyDescent="0.75">
      <c r="B7313" s="249">
        <v>7250</v>
      </c>
      <c r="C7313" s="248">
        <v>125.86824285593512</v>
      </c>
    </row>
    <row r="7314" spans="2:3" x14ac:dyDescent="0.75">
      <c r="B7314" s="249">
        <v>7251</v>
      </c>
      <c r="C7314" s="248">
        <v>182.77553228841106</v>
      </c>
    </row>
    <row r="7315" spans="2:3" x14ac:dyDescent="0.75">
      <c r="B7315" s="249">
        <v>7252</v>
      </c>
      <c r="C7315" s="248">
        <v>121.3877106176141</v>
      </c>
    </row>
    <row r="7316" spans="2:3" x14ac:dyDescent="0.75">
      <c r="B7316" s="249">
        <v>7253</v>
      </c>
      <c r="C7316" s="248">
        <v>98.129268437997155</v>
      </c>
    </row>
    <row r="7317" spans="2:3" x14ac:dyDescent="0.75">
      <c r="B7317" s="249">
        <v>7254</v>
      </c>
      <c r="C7317" s="248">
        <v>150.99869258646697</v>
      </c>
    </row>
    <row r="7318" spans="2:3" x14ac:dyDescent="0.75">
      <c r="B7318" s="249">
        <v>7255</v>
      </c>
      <c r="C7318" s="248">
        <v>106.61660824274459</v>
      </c>
    </row>
    <row r="7319" spans="2:3" x14ac:dyDescent="0.75">
      <c r="B7319" s="249">
        <v>7256</v>
      </c>
      <c r="C7319" s="248">
        <v>146.81310167784775</v>
      </c>
    </row>
    <row r="7320" spans="2:3" x14ac:dyDescent="0.75">
      <c r="B7320" s="249">
        <v>7257</v>
      </c>
      <c r="C7320" s="248">
        <v>138.84299909415694</v>
      </c>
    </row>
    <row r="7321" spans="2:3" x14ac:dyDescent="0.75">
      <c r="B7321" s="249">
        <v>7258</v>
      </c>
      <c r="C7321" s="248">
        <v>136.42795582362237</v>
      </c>
    </row>
    <row r="7322" spans="2:3" x14ac:dyDescent="0.75">
      <c r="B7322" s="249">
        <v>7259</v>
      </c>
      <c r="C7322" s="248">
        <v>89.500435945872596</v>
      </c>
    </row>
    <row r="7323" spans="2:3" x14ac:dyDescent="0.75">
      <c r="B7323" s="249">
        <v>7260</v>
      </c>
      <c r="C7323" s="248">
        <v>128.82357537208878</v>
      </c>
    </row>
    <row r="7324" spans="2:3" x14ac:dyDescent="0.75">
      <c r="B7324" s="249">
        <v>7261</v>
      </c>
      <c r="C7324" s="248">
        <v>148.76665535669514</v>
      </c>
    </row>
    <row r="7325" spans="2:3" x14ac:dyDescent="0.75">
      <c r="B7325" s="249">
        <v>7262</v>
      </c>
      <c r="C7325" s="248">
        <v>130.84415058219574</v>
      </c>
    </row>
    <row r="7326" spans="2:3" x14ac:dyDescent="0.75">
      <c r="B7326" s="249">
        <v>7263</v>
      </c>
      <c r="C7326" s="248">
        <v>124.50404382193788</v>
      </c>
    </row>
    <row r="7327" spans="2:3" x14ac:dyDescent="0.75">
      <c r="B7327" s="249">
        <v>7264</v>
      </c>
      <c r="C7327" s="248">
        <v>112.1234263125846</v>
      </c>
    </row>
    <row r="7328" spans="2:3" x14ac:dyDescent="0.75">
      <c r="B7328" s="249">
        <v>7265</v>
      </c>
      <c r="C7328" s="248">
        <v>92.38418416575216</v>
      </c>
    </row>
    <row r="7329" spans="2:3" x14ac:dyDescent="0.75">
      <c r="B7329" s="249">
        <v>7266</v>
      </c>
      <c r="C7329" s="248">
        <v>66.831365735271433</v>
      </c>
    </row>
    <row r="7330" spans="2:3" x14ac:dyDescent="0.75">
      <c r="B7330" s="249">
        <v>7267</v>
      </c>
      <c r="C7330" s="248">
        <v>115.96335172672475</v>
      </c>
    </row>
    <row r="7331" spans="2:3" x14ac:dyDescent="0.75">
      <c r="B7331" s="249">
        <v>7268</v>
      </c>
      <c r="C7331" s="248">
        <v>129.4309852534254</v>
      </c>
    </row>
    <row r="7332" spans="2:3" x14ac:dyDescent="0.75">
      <c r="B7332" s="249">
        <v>7269</v>
      </c>
      <c r="C7332" s="248">
        <v>135.86384835283869</v>
      </c>
    </row>
    <row r="7333" spans="2:3" x14ac:dyDescent="0.75">
      <c r="B7333" s="249">
        <v>7270</v>
      </c>
      <c r="C7333" s="248">
        <v>116.4187525241274</v>
      </c>
    </row>
    <row r="7334" spans="2:3" x14ac:dyDescent="0.75">
      <c r="B7334" s="249">
        <v>7271</v>
      </c>
      <c r="C7334" s="248">
        <v>95.275538383576432</v>
      </c>
    </row>
    <row r="7335" spans="2:3" x14ac:dyDescent="0.75">
      <c r="B7335" s="249">
        <v>7272</v>
      </c>
      <c r="C7335" s="248">
        <v>112.72181000678168</v>
      </c>
    </row>
    <row r="7336" spans="2:3" x14ac:dyDescent="0.75">
      <c r="B7336" s="249">
        <v>7273</v>
      </c>
      <c r="C7336" s="248">
        <v>179.43102402777942</v>
      </c>
    </row>
    <row r="7337" spans="2:3" x14ac:dyDescent="0.75">
      <c r="B7337" s="249">
        <v>7274</v>
      </c>
      <c r="C7337" s="248">
        <v>161.74764655895615</v>
      </c>
    </row>
    <row r="7338" spans="2:3" x14ac:dyDescent="0.75">
      <c r="B7338" s="249">
        <v>7275</v>
      </c>
      <c r="C7338" s="248">
        <v>114.08001767945252</v>
      </c>
    </row>
    <row r="7339" spans="2:3" x14ac:dyDescent="0.75">
      <c r="B7339" s="249">
        <v>7276</v>
      </c>
      <c r="C7339" s="248">
        <v>103.57996858744475</v>
      </c>
    </row>
    <row r="7340" spans="2:3" x14ac:dyDescent="0.75">
      <c r="B7340" s="249">
        <v>7277</v>
      </c>
      <c r="C7340" s="248">
        <v>122.91058802383718</v>
      </c>
    </row>
    <row r="7341" spans="2:3" x14ac:dyDescent="0.75">
      <c r="B7341" s="249">
        <v>7278</v>
      </c>
      <c r="C7341" s="248">
        <v>134.78583577033018</v>
      </c>
    </row>
    <row r="7342" spans="2:3" x14ac:dyDescent="0.75">
      <c r="B7342" s="249">
        <v>7279</v>
      </c>
      <c r="C7342" s="248">
        <v>154.84123831982197</v>
      </c>
    </row>
    <row r="7343" spans="2:3" x14ac:dyDescent="0.75">
      <c r="B7343" s="249">
        <v>7280</v>
      </c>
      <c r="C7343" s="248">
        <v>111.90758549187679</v>
      </c>
    </row>
    <row r="7344" spans="2:3" x14ac:dyDescent="0.75">
      <c r="B7344" s="249">
        <v>7281</v>
      </c>
      <c r="C7344" s="248">
        <v>133.8972180283057</v>
      </c>
    </row>
    <row r="7345" spans="2:3" x14ac:dyDescent="0.75">
      <c r="B7345" s="249">
        <v>7282</v>
      </c>
      <c r="C7345" s="248">
        <v>89.556604331662797</v>
      </c>
    </row>
    <row r="7346" spans="2:3" x14ac:dyDescent="0.75">
      <c r="B7346" s="249">
        <v>7283</v>
      </c>
      <c r="C7346" s="248">
        <v>123.69241617188689</v>
      </c>
    </row>
    <row r="7347" spans="2:3" x14ac:dyDescent="0.75">
      <c r="B7347" s="249">
        <v>7284</v>
      </c>
      <c r="C7347" s="248">
        <v>110.82471959132681</v>
      </c>
    </row>
    <row r="7348" spans="2:3" x14ac:dyDescent="0.75">
      <c r="B7348" s="249">
        <v>7285</v>
      </c>
      <c r="C7348" s="248">
        <v>129.77890481202729</v>
      </c>
    </row>
    <row r="7349" spans="2:3" x14ac:dyDescent="0.75">
      <c r="B7349" s="249">
        <v>7286</v>
      </c>
      <c r="C7349" s="248">
        <v>157.0448113877755</v>
      </c>
    </row>
    <row r="7350" spans="2:3" x14ac:dyDescent="0.75">
      <c r="B7350" s="249">
        <v>7287</v>
      </c>
      <c r="C7350" s="248">
        <v>102.45650253218199</v>
      </c>
    </row>
    <row r="7351" spans="2:3" x14ac:dyDescent="0.75">
      <c r="B7351" s="249">
        <v>7288</v>
      </c>
      <c r="C7351" s="248">
        <v>115.06349545491128</v>
      </c>
    </row>
    <row r="7352" spans="2:3" x14ac:dyDescent="0.75">
      <c r="B7352" s="249">
        <v>7289</v>
      </c>
      <c r="C7352" s="248">
        <v>86.286722540764146</v>
      </c>
    </row>
    <row r="7353" spans="2:3" x14ac:dyDescent="0.75">
      <c r="B7353" s="249">
        <v>7290</v>
      </c>
      <c r="C7353" s="248">
        <v>93.737623727195029</v>
      </c>
    </row>
    <row r="7354" spans="2:3" x14ac:dyDescent="0.75">
      <c r="B7354" s="249">
        <v>7291</v>
      </c>
      <c r="C7354" s="248">
        <v>135.5971966574501</v>
      </c>
    </row>
    <row r="7355" spans="2:3" x14ac:dyDescent="0.75">
      <c r="B7355" s="249">
        <v>7292</v>
      </c>
      <c r="C7355" s="248">
        <v>154.21590999385884</v>
      </c>
    </row>
    <row r="7356" spans="2:3" x14ac:dyDescent="0.75">
      <c r="B7356" s="249">
        <v>7293</v>
      </c>
      <c r="C7356" s="248">
        <v>127.78226335277438</v>
      </c>
    </row>
    <row r="7357" spans="2:3" x14ac:dyDescent="0.75">
      <c r="B7357" s="249">
        <v>7294</v>
      </c>
      <c r="C7357" s="248">
        <v>151.17408877663081</v>
      </c>
    </row>
    <row r="7358" spans="2:3" x14ac:dyDescent="0.75">
      <c r="B7358" s="249">
        <v>7295</v>
      </c>
      <c r="C7358" s="248">
        <v>109.00943184422312</v>
      </c>
    </row>
    <row r="7359" spans="2:3" x14ac:dyDescent="0.75">
      <c r="B7359" s="249">
        <v>7296</v>
      </c>
      <c r="C7359" s="248">
        <v>84.737573823882997</v>
      </c>
    </row>
    <row r="7360" spans="2:3" x14ac:dyDescent="0.75">
      <c r="B7360" s="249">
        <v>7297</v>
      </c>
      <c r="C7360" s="248">
        <v>110.54588826574653</v>
      </c>
    </row>
    <row r="7361" spans="2:3" x14ac:dyDescent="0.75">
      <c r="B7361" s="249">
        <v>7298</v>
      </c>
      <c r="C7361" s="248">
        <v>113.23599694733497</v>
      </c>
    </row>
    <row r="7362" spans="2:3" x14ac:dyDescent="0.75">
      <c r="B7362" s="249">
        <v>7299</v>
      </c>
      <c r="C7362" s="248">
        <v>134.86004023742626</v>
      </c>
    </row>
    <row r="7363" spans="2:3" x14ac:dyDescent="0.75">
      <c r="B7363" s="249">
        <v>7300</v>
      </c>
      <c r="C7363" s="248">
        <v>121.54726556926865</v>
      </c>
    </row>
    <row r="7364" spans="2:3" x14ac:dyDescent="0.75">
      <c r="B7364" s="249">
        <v>7301</v>
      </c>
      <c r="C7364" s="248">
        <v>112.32032574783419</v>
      </c>
    </row>
    <row r="7365" spans="2:3" x14ac:dyDescent="0.75">
      <c r="B7365" s="249">
        <v>7302</v>
      </c>
      <c r="C7365" s="248">
        <v>134.94188643741577</v>
      </c>
    </row>
    <row r="7366" spans="2:3" x14ac:dyDescent="0.75">
      <c r="B7366" s="249">
        <v>7303</v>
      </c>
      <c r="C7366" s="248">
        <v>94.488787642720823</v>
      </c>
    </row>
    <row r="7367" spans="2:3" x14ac:dyDescent="0.75">
      <c r="B7367" s="249">
        <v>7304</v>
      </c>
      <c r="C7367" s="248">
        <v>113.32833525955239</v>
      </c>
    </row>
    <row r="7368" spans="2:3" x14ac:dyDescent="0.75">
      <c r="B7368" s="249">
        <v>7305</v>
      </c>
      <c r="C7368" s="248">
        <v>86.460175422473128</v>
      </c>
    </row>
    <row r="7369" spans="2:3" x14ac:dyDescent="0.75">
      <c r="B7369" s="249">
        <v>7306</v>
      </c>
      <c r="C7369" s="248">
        <v>161.88205943894948</v>
      </c>
    </row>
    <row r="7370" spans="2:3" x14ac:dyDescent="0.75">
      <c r="B7370" s="249">
        <v>7307</v>
      </c>
      <c r="C7370" s="248">
        <v>143.66117714717655</v>
      </c>
    </row>
    <row r="7371" spans="2:3" x14ac:dyDescent="0.75">
      <c r="B7371" s="249">
        <v>7308</v>
      </c>
      <c r="C7371" s="248">
        <v>89.141322061331778</v>
      </c>
    </row>
    <row r="7372" spans="2:3" x14ac:dyDescent="0.75">
      <c r="B7372" s="249">
        <v>7309</v>
      </c>
      <c r="C7372" s="248">
        <v>111.74659932711329</v>
      </c>
    </row>
    <row r="7373" spans="2:3" x14ac:dyDescent="0.75">
      <c r="B7373" s="249">
        <v>7310</v>
      </c>
      <c r="C7373" s="248">
        <v>121.50103802768548</v>
      </c>
    </row>
    <row r="7374" spans="2:3" x14ac:dyDescent="0.75">
      <c r="B7374" s="249">
        <v>7311</v>
      </c>
      <c r="C7374" s="248">
        <v>152.55625450188515</v>
      </c>
    </row>
    <row r="7375" spans="2:3" x14ac:dyDescent="0.75">
      <c r="B7375" s="249">
        <v>7312</v>
      </c>
      <c r="C7375" s="248">
        <v>143.55025453560131</v>
      </c>
    </row>
    <row r="7376" spans="2:3" x14ac:dyDescent="0.75">
      <c r="B7376" s="249">
        <v>7313</v>
      </c>
      <c r="C7376" s="248">
        <v>108.7114020977489</v>
      </c>
    </row>
    <row r="7377" spans="2:3" x14ac:dyDescent="0.75">
      <c r="B7377" s="249">
        <v>7314</v>
      </c>
      <c r="C7377" s="248">
        <v>109.2693845631867</v>
      </c>
    </row>
    <row r="7378" spans="2:3" x14ac:dyDescent="0.75">
      <c r="B7378" s="249">
        <v>7315</v>
      </c>
      <c r="C7378" s="248">
        <v>153.04652004484706</v>
      </c>
    </row>
    <row r="7379" spans="2:3" x14ac:dyDescent="0.75">
      <c r="B7379" s="249">
        <v>7316</v>
      </c>
      <c r="C7379" s="248">
        <v>116.21317270301599</v>
      </c>
    </row>
    <row r="7380" spans="2:3" x14ac:dyDescent="0.75">
      <c r="B7380" s="249">
        <v>7317</v>
      </c>
      <c r="C7380" s="248">
        <v>93.351548079874917</v>
      </c>
    </row>
    <row r="7381" spans="2:3" x14ac:dyDescent="0.75">
      <c r="B7381" s="249">
        <v>7318</v>
      </c>
      <c r="C7381" s="248">
        <v>79.141851697913296</v>
      </c>
    </row>
    <row r="7382" spans="2:3" x14ac:dyDescent="0.75">
      <c r="B7382" s="249">
        <v>7319</v>
      </c>
      <c r="C7382" s="248">
        <v>127.92325369447575</v>
      </c>
    </row>
    <row r="7383" spans="2:3" x14ac:dyDescent="0.75">
      <c r="B7383" s="249">
        <v>7320</v>
      </c>
      <c r="C7383" s="248">
        <v>112.20269751634567</v>
      </c>
    </row>
    <row r="7384" spans="2:3" x14ac:dyDescent="0.75">
      <c r="B7384" s="249">
        <v>7321</v>
      </c>
      <c r="C7384" s="248">
        <v>129.5322920634589</v>
      </c>
    </row>
    <row r="7385" spans="2:3" x14ac:dyDescent="0.75">
      <c r="B7385" s="249">
        <v>7322</v>
      </c>
      <c r="C7385" s="248">
        <v>145.48950989703732</v>
      </c>
    </row>
    <row r="7386" spans="2:3" x14ac:dyDescent="0.75">
      <c r="B7386" s="249">
        <v>7323</v>
      </c>
      <c r="C7386" s="248">
        <v>168.51762609109517</v>
      </c>
    </row>
    <row r="7387" spans="2:3" x14ac:dyDescent="0.75">
      <c r="B7387" s="249">
        <v>7324</v>
      </c>
      <c r="C7387" s="248">
        <v>146.30299281718689</v>
      </c>
    </row>
    <row r="7388" spans="2:3" x14ac:dyDescent="0.75">
      <c r="B7388" s="249">
        <v>7325</v>
      </c>
      <c r="C7388" s="248">
        <v>103.80552924599971</v>
      </c>
    </row>
    <row r="7389" spans="2:3" x14ac:dyDescent="0.75">
      <c r="B7389" s="249">
        <v>7326</v>
      </c>
      <c r="C7389" s="248">
        <v>70.438686370354645</v>
      </c>
    </row>
    <row r="7390" spans="2:3" x14ac:dyDescent="0.75">
      <c r="B7390" s="249">
        <v>7327</v>
      </c>
      <c r="C7390" s="248">
        <v>120.2311514877351</v>
      </c>
    </row>
    <row r="7391" spans="2:3" x14ac:dyDescent="0.75">
      <c r="B7391" s="249">
        <v>7328</v>
      </c>
      <c r="C7391" s="248">
        <v>103.99945300450442</v>
      </c>
    </row>
    <row r="7392" spans="2:3" x14ac:dyDescent="0.75">
      <c r="B7392" s="249">
        <v>7329</v>
      </c>
      <c r="C7392" s="248">
        <v>152.13702129829912</v>
      </c>
    </row>
    <row r="7393" spans="2:3" x14ac:dyDescent="0.75">
      <c r="B7393" s="249">
        <v>7330</v>
      </c>
      <c r="C7393" s="248">
        <v>122.37388680551102</v>
      </c>
    </row>
    <row r="7394" spans="2:3" x14ac:dyDescent="0.75">
      <c r="B7394" s="249">
        <v>7331</v>
      </c>
      <c r="C7394" s="248">
        <v>105.8772001777202</v>
      </c>
    </row>
    <row r="7395" spans="2:3" x14ac:dyDescent="0.75">
      <c r="B7395" s="249">
        <v>7332</v>
      </c>
      <c r="C7395" s="248">
        <v>109.1672236883315</v>
      </c>
    </row>
    <row r="7396" spans="2:3" x14ac:dyDescent="0.75">
      <c r="B7396" s="249">
        <v>7333</v>
      </c>
      <c r="C7396" s="248">
        <v>110.8914024999177</v>
      </c>
    </row>
    <row r="7397" spans="2:3" x14ac:dyDescent="0.75">
      <c r="B7397" s="249">
        <v>7334</v>
      </c>
      <c r="C7397" s="248">
        <v>135.05184211830993</v>
      </c>
    </row>
    <row r="7398" spans="2:3" x14ac:dyDescent="0.75">
      <c r="B7398" s="249">
        <v>7335</v>
      </c>
      <c r="C7398" s="248">
        <v>95.425458622199798</v>
      </c>
    </row>
    <row r="7399" spans="2:3" x14ac:dyDescent="0.75">
      <c r="B7399" s="249">
        <v>7336</v>
      </c>
      <c r="C7399" s="248">
        <v>107.07727775197695</v>
      </c>
    </row>
    <row r="7400" spans="2:3" x14ac:dyDescent="0.75">
      <c r="B7400" s="249">
        <v>7337</v>
      </c>
      <c r="C7400" s="248">
        <v>153.17400737447031</v>
      </c>
    </row>
    <row r="7401" spans="2:3" x14ac:dyDescent="0.75">
      <c r="B7401" s="249">
        <v>7338</v>
      </c>
      <c r="C7401" s="248">
        <v>85.833935974102772</v>
      </c>
    </row>
    <row r="7402" spans="2:3" x14ac:dyDescent="0.75">
      <c r="B7402" s="249">
        <v>7339</v>
      </c>
      <c r="C7402" s="248">
        <v>121.79669768838944</v>
      </c>
    </row>
    <row r="7403" spans="2:3" x14ac:dyDescent="0.75">
      <c r="B7403" s="249">
        <v>7340</v>
      </c>
      <c r="C7403" s="248">
        <v>115.27611983351559</v>
      </c>
    </row>
    <row r="7404" spans="2:3" x14ac:dyDescent="0.75">
      <c r="B7404" s="249">
        <v>7341</v>
      </c>
      <c r="C7404" s="248">
        <v>104.7771796008454</v>
      </c>
    </row>
    <row r="7405" spans="2:3" x14ac:dyDescent="0.75">
      <c r="B7405" s="249">
        <v>7342</v>
      </c>
      <c r="C7405" s="248">
        <v>131.47092775311518</v>
      </c>
    </row>
    <row r="7406" spans="2:3" x14ac:dyDescent="0.75">
      <c r="B7406" s="249">
        <v>7343</v>
      </c>
      <c r="C7406" s="248">
        <v>141.17937124310546</v>
      </c>
    </row>
    <row r="7407" spans="2:3" x14ac:dyDescent="0.75">
      <c r="B7407" s="249">
        <v>7344</v>
      </c>
      <c r="C7407" s="248">
        <v>136.02667128216336</v>
      </c>
    </row>
    <row r="7408" spans="2:3" x14ac:dyDescent="0.75">
      <c r="B7408" s="249">
        <v>7345</v>
      </c>
      <c r="C7408" s="248">
        <v>121.00207802861475</v>
      </c>
    </row>
    <row r="7409" spans="2:3" x14ac:dyDescent="0.75">
      <c r="B7409" s="249">
        <v>7346</v>
      </c>
      <c r="C7409" s="248">
        <v>103.1498256679164</v>
      </c>
    </row>
    <row r="7410" spans="2:3" x14ac:dyDescent="0.75">
      <c r="B7410" s="249">
        <v>7347</v>
      </c>
      <c r="C7410" s="248">
        <v>160.96080941338852</v>
      </c>
    </row>
    <row r="7411" spans="2:3" x14ac:dyDescent="0.75">
      <c r="B7411" s="249">
        <v>7348</v>
      </c>
      <c r="C7411" s="248">
        <v>143.75538267393722</v>
      </c>
    </row>
    <row r="7412" spans="2:3" x14ac:dyDescent="0.75">
      <c r="B7412" s="249">
        <v>7349</v>
      </c>
      <c r="C7412" s="248">
        <v>149.01523511949992</v>
      </c>
    </row>
    <row r="7413" spans="2:3" x14ac:dyDescent="0.75">
      <c r="B7413" s="249">
        <v>7350</v>
      </c>
      <c r="C7413" s="248">
        <v>128.64124528780906</v>
      </c>
    </row>
    <row r="7414" spans="2:3" x14ac:dyDescent="0.75">
      <c r="B7414" s="249">
        <v>7351</v>
      </c>
      <c r="C7414" s="248">
        <v>126.2447184053898</v>
      </c>
    </row>
    <row r="7415" spans="2:3" x14ac:dyDescent="0.75">
      <c r="B7415" s="249">
        <v>7352</v>
      </c>
      <c r="C7415" s="248">
        <v>107.9768657546276</v>
      </c>
    </row>
    <row r="7416" spans="2:3" x14ac:dyDescent="0.75">
      <c r="B7416" s="249">
        <v>7353</v>
      </c>
      <c r="C7416" s="248">
        <v>126.36693772675552</v>
      </c>
    </row>
    <row r="7417" spans="2:3" x14ac:dyDescent="0.75">
      <c r="B7417" s="249">
        <v>7354</v>
      </c>
      <c r="C7417" s="248">
        <v>85.606177394493585</v>
      </c>
    </row>
    <row r="7418" spans="2:3" x14ac:dyDescent="0.75">
      <c r="B7418" s="249">
        <v>7355</v>
      </c>
      <c r="C7418" s="248">
        <v>136.82987773620798</v>
      </c>
    </row>
    <row r="7419" spans="2:3" x14ac:dyDescent="0.75">
      <c r="B7419" s="249">
        <v>7356</v>
      </c>
      <c r="C7419" s="248">
        <v>145.07729634725595</v>
      </c>
    </row>
    <row r="7420" spans="2:3" x14ac:dyDescent="0.75">
      <c r="B7420" s="249">
        <v>7357</v>
      </c>
      <c r="C7420" s="248">
        <v>155.32746301164806</v>
      </c>
    </row>
    <row r="7421" spans="2:3" x14ac:dyDescent="0.75">
      <c r="B7421" s="249">
        <v>7358</v>
      </c>
      <c r="C7421" s="248">
        <v>105.2779105394827</v>
      </c>
    </row>
    <row r="7422" spans="2:3" x14ac:dyDescent="0.75">
      <c r="B7422" s="249">
        <v>7359</v>
      </c>
      <c r="C7422" s="248">
        <v>149.71505317179222</v>
      </c>
    </row>
    <row r="7423" spans="2:3" x14ac:dyDescent="0.75">
      <c r="B7423" s="249">
        <v>7360</v>
      </c>
      <c r="C7423" s="248">
        <v>123.00529821110523</v>
      </c>
    </row>
    <row r="7424" spans="2:3" x14ac:dyDescent="0.75">
      <c r="B7424" s="249">
        <v>7361</v>
      </c>
      <c r="C7424" s="248">
        <v>149.08338486927548</v>
      </c>
    </row>
    <row r="7425" spans="2:3" x14ac:dyDescent="0.75">
      <c r="B7425" s="249">
        <v>7362</v>
      </c>
      <c r="C7425" s="248">
        <v>89.863212797749242</v>
      </c>
    </row>
    <row r="7426" spans="2:3" x14ac:dyDescent="0.75">
      <c r="B7426" s="249">
        <v>7363</v>
      </c>
      <c r="C7426" s="248">
        <v>145.40324103735747</v>
      </c>
    </row>
    <row r="7427" spans="2:3" x14ac:dyDescent="0.75">
      <c r="B7427" s="249">
        <v>7364</v>
      </c>
      <c r="C7427" s="248">
        <v>119.60587534367585</v>
      </c>
    </row>
    <row r="7428" spans="2:3" x14ac:dyDescent="0.75">
      <c r="B7428" s="249">
        <v>7365</v>
      </c>
      <c r="C7428" s="248">
        <v>137.78341723084318</v>
      </c>
    </row>
    <row r="7429" spans="2:3" x14ac:dyDescent="0.75">
      <c r="B7429" s="249">
        <v>7366</v>
      </c>
      <c r="C7429" s="248">
        <v>116.87959319890132</v>
      </c>
    </row>
    <row r="7430" spans="2:3" x14ac:dyDescent="0.75">
      <c r="B7430" s="249">
        <v>7367</v>
      </c>
      <c r="C7430" s="248">
        <v>124.7381768385695</v>
      </c>
    </row>
    <row r="7431" spans="2:3" x14ac:dyDescent="0.75">
      <c r="B7431" s="249">
        <v>7368</v>
      </c>
      <c r="C7431" s="248">
        <v>166.44335857292245</v>
      </c>
    </row>
    <row r="7432" spans="2:3" x14ac:dyDescent="0.75">
      <c r="B7432" s="249">
        <v>7369</v>
      </c>
      <c r="C7432" s="248">
        <v>102.71364318976248</v>
      </c>
    </row>
    <row r="7433" spans="2:3" x14ac:dyDescent="0.75">
      <c r="B7433" s="249">
        <v>7370</v>
      </c>
      <c r="C7433" s="248">
        <v>89.331598538609299</v>
      </c>
    </row>
    <row r="7434" spans="2:3" x14ac:dyDescent="0.75">
      <c r="B7434" s="249">
        <v>7371</v>
      </c>
      <c r="C7434" s="248">
        <v>103.93929489924108</v>
      </c>
    </row>
    <row r="7435" spans="2:3" x14ac:dyDescent="0.75">
      <c r="B7435" s="249">
        <v>7372</v>
      </c>
      <c r="C7435" s="248">
        <v>109.88325119961297</v>
      </c>
    </row>
    <row r="7436" spans="2:3" x14ac:dyDescent="0.75">
      <c r="B7436" s="249">
        <v>7373</v>
      </c>
      <c r="C7436" s="248">
        <v>104.54306721400067</v>
      </c>
    </row>
    <row r="7437" spans="2:3" x14ac:dyDescent="0.75">
      <c r="B7437" s="249">
        <v>7374</v>
      </c>
      <c r="C7437" s="248">
        <v>164.9625578637974</v>
      </c>
    </row>
    <row r="7438" spans="2:3" x14ac:dyDescent="0.75">
      <c r="B7438" s="249">
        <v>7375</v>
      </c>
      <c r="C7438" s="248">
        <v>127.16212872893865</v>
      </c>
    </row>
    <row r="7439" spans="2:3" x14ac:dyDescent="0.75">
      <c r="B7439" s="249">
        <v>7376</v>
      </c>
      <c r="C7439" s="248">
        <v>107.11186604815808</v>
      </c>
    </row>
    <row r="7440" spans="2:3" x14ac:dyDescent="0.75">
      <c r="B7440" s="249">
        <v>7377</v>
      </c>
      <c r="C7440" s="248">
        <v>143.4083920629551</v>
      </c>
    </row>
    <row r="7441" spans="2:3" x14ac:dyDescent="0.75">
      <c r="B7441" s="249">
        <v>7378</v>
      </c>
      <c r="C7441" s="248">
        <v>169.12576949899</v>
      </c>
    </row>
    <row r="7442" spans="2:3" x14ac:dyDescent="0.75">
      <c r="B7442" s="249">
        <v>7379</v>
      </c>
      <c r="C7442" s="248">
        <v>114.9704132173822</v>
      </c>
    </row>
    <row r="7443" spans="2:3" x14ac:dyDescent="0.75">
      <c r="B7443" s="249">
        <v>7380</v>
      </c>
      <c r="C7443" s="248">
        <v>137.32607503144527</v>
      </c>
    </row>
    <row r="7444" spans="2:3" x14ac:dyDescent="0.75">
      <c r="B7444" s="249">
        <v>7381</v>
      </c>
      <c r="C7444" s="248">
        <v>117.96836796878361</v>
      </c>
    </row>
    <row r="7445" spans="2:3" x14ac:dyDescent="0.75">
      <c r="B7445" s="249">
        <v>7382</v>
      </c>
      <c r="C7445" s="248">
        <v>104.8666575426943</v>
      </c>
    </row>
    <row r="7446" spans="2:3" x14ac:dyDescent="0.75">
      <c r="B7446" s="249">
        <v>7383</v>
      </c>
      <c r="C7446" s="248">
        <v>128.83165419907189</v>
      </c>
    </row>
    <row r="7447" spans="2:3" x14ac:dyDescent="0.75">
      <c r="B7447" s="249">
        <v>7384</v>
      </c>
      <c r="C7447" s="248">
        <v>50.981059533342631</v>
      </c>
    </row>
    <row r="7448" spans="2:3" x14ac:dyDescent="0.75">
      <c r="B7448" s="249">
        <v>7385</v>
      </c>
      <c r="C7448" s="248">
        <v>155.14191851890931</v>
      </c>
    </row>
    <row r="7449" spans="2:3" x14ac:dyDescent="0.75">
      <c r="B7449" s="249">
        <v>7386</v>
      </c>
      <c r="C7449" s="248">
        <v>79.259218569614035</v>
      </c>
    </row>
    <row r="7450" spans="2:3" x14ac:dyDescent="0.75">
      <c r="B7450" s="249">
        <v>7387</v>
      </c>
      <c r="C7450" s="248">
        <v>135.12033449673464</v>
      </c>
    </row>
    <row r="7451" spans="2:3" x14ac:dyDescent="0.75">
      <c r="B7451" s="249">
        <v>7388</v>
      </c>
      <c r="C7451" s="248">
        <v>132.1579181780335</v>
      </c>
    </row>
    <row r="7452" spans="2:3" x14ac:dyDescent="0.75">
      <c r="B7452" s="249">
        <v>7389</v>
      </c>
      <c r="C7452" s="248">
        <v>105.86227181441961</v>
      </c>
    </row>
    <row r="7453" spans="2:3" x14ac:dyDescent="0.75">
      <c r="B7453" s="249">
        <v>7390</v>
      </c>
      <c r="C7453" s="248">
        <v>79.684056212954246</v>
      </c>
    </row>
    <row r="7454" spans="2:3" x14ac:dyDescent="0.75">
      <c r="B7454" s="249">
        <v>7391</v>
      </c>
      <c r="C7454" s="248">
        <v>141.02855061247323</v>
      </c>
    </row>
    <row r="7455" spans="2:3" x14ac:dyDescent="0.75">
      <c r="B7455" s="249">
        <v>7392</v>
      </c>
      <c r="C7455" s="248">
        <v>85.268517259158202</v>
      </c>
    </row>
    <row r="7456" spans="2:3" x14ac:dyDescent="0.75">
      <c r="B7456" s="249">
        <v>7393</v>
      </c>
      <c r="C7456" s="248">
        <v>99.483753367019716</v>
      </c>
    </row>
    <row r="7457" spans="2:3" x14ac:dyDescent="0.75">
      <c r="B7457" s="249">
        <v>7394</v>
      </c>
      <c r="C7457" s="248">
        <v>103.09606820418821</v>
      </c>
    </row>
    <row r="7458" spans="2:3" x14ac:dyDescent="0.75">
      <c r="B7458" s="249">
        <v>7395</v>
      </c>
      <c r="C7458" s="248">
        <v>149.07457891669452</v>
      </c>
    </row>
    <row r="7459" spans="2:3" x14ac:dyDescent="0.75">
      <c r="B7459" s="249">
        <v>7396</v>
      </c>
      <c r="C7459" s="248">
        <v>119.88805571782621</v>
      </c>
    </row>
    <row r="7460" spans="2:3" x14ac:dyDescent="0.75">
      <c r="B7460" s="249">
        <v>7397</v>
      </c>
      <c r="C7460" s="248">
        <v>93.234588375066892</v>
      </c>
    </row>
    <row r="7461" spans="2:3" x14ac:dyDescent="0.75">
      <c r="B7461" s="249">
        <v>7398</v>
      </c>
      <c r="C7461" s="248">
        <v>104.00190391290525</v>
      </c>
    </row>
    <row r="7462" spans="2:3" x14ac:dyDescent="0.75">
      <c r="B7462" s="249">
        <v>7399</v>
      </c>
      <c r="C7462" s="248">
        <v>144.11075615313231</v>
      </c>
    </row>
    <row r="7463" spans="2:3" x14ac:dyDescent="0.75">
      <c r="B7463" s="249">
        <v>7400</v>
      </c>
      <c r="C7463" s="248">
        <v>115.16025417772475</v>
      </c>
    </row>
    <row r="7464" spans="2:3" x14ac:dyDescent="0.75">
      <c r="B7464" s="249">
        <v>7401</v>
      </c>
      <c r="C7464" s="248">
        <v>134.21869102392398</v>
      </c>
    </row>
    <row r="7465" spans="2:3" x14ac:dyDescent="0.75">
      <c r="B7465" s="249">
        <v>7402</v>
      </c>
      <c r="C7465" s="248">
        <v>160.80597635158236</v>
      </c>
    </row>
    <row r="7466" spans="2:3" x14ac:dyDescent="0.75">
      <c r="B7466" s="249">
        <v>7403</v>
      </c>
      <c r="C7466" s="248">
        <v>122.67267294875556</v>
      </c>
    </row>
    <row r="7467" spans="2:3" x14ac:dyDescent="0.75">
      <c r="B7467" s="249">
        <v>7404</v>
      </c>
      <c r="C7467" s="248">
        <v>110.23400605922379</v>
      </c>
    </row>
    <row r="7468" spans="2:3" x14ac:dyDescent="0.75">
      <c r="B7468" s="249">
        <v>7405</v>
      </c>
      <c r="C7468" s="248">
        <v>140.0269388026874</v>
      </c>
    </row>
    <row r="7469" spans="2:3" x14ac:dyDescent="0.75">
      <c r="B7469" s="249">
        <v>7406</v>
      </c>
      <c r="C7469" s="248">
        <v>79.40261424757864</v>
      </c>
    </row>
    <row r="7470" spans="2:3" x14ac:dyDescent="0.75">
      <c r="B7470" s="249">
        <v>7407</v>
      </c>
      <c r="C7470" s="248">
        <v>134.01180408538062</v>
      </c>
    </row>
    <row r="7471" spans="2:3" x14ac:dyDescent="0.75">
      <c r="B7471" s="249">
        <v>7408</v>
      </c>
      <c r="C7471" s="248">
        <v>99.317984022274715</v>
      </c>
    </row>
    <row r="7472" spans="2:3" x14ac:dyDescent="0.75">
      <c r="B7472" s="249">
        <v>7409</v>
      </c>
      <c r="C7472" s="248">
        <v>147.57266046575276</v>
      </c>
    </row>
    <row r="7473" spans="2:3" x14ac:dyDescent="0.75">
      <c r="B7473" s="249">
        <v>7410</v>
      </c>
      <c r="C7473" s="248">
        <v>114.63139891009521</v>
      </c>
    </row>
    <row r="7474" spans="2:3" x14ac:dyDescent="0.75">
      <c r="B7474" s="249">
        <v>7411</v>
      </c>
      <c r="C7474" s="248">
        <v>88.271959460534262</v>
      </c>
    </row>
    <row r="7475" spans="2:3" x14ac:dyDescent="0.75">
      <c r="B7475" s="249">
        <v>7412</v>
      </c>
      <c r="C7475" s="248">
        <v>108.32808686792785</v>
      </c>
    </row>
    <row r="7476" spans="2:3" x14ac:dyDescent="0.75">
      <c r="B7476" s="249">
        <v>7413</v>
      </c>
      <c r="C7476" s="248">
        <v>133.57739745645688</v>
      </c>
    </row>
    <row r="7477" spans="2:3" x14ac:dyDescent="0.75">
      <c r="B7477" s="249">
        <v>7414</v>
      </c>
      <c r="C7477" s="248">
        <v>104.76412033312729</v>
      </c>
    </row>
    <row r="7478" spans="2:3" x14ac:dyDescent="0.75">
      <c r="B7478" s="249">
        <v>7415</v>
      </c>
      <c r="C7478" s="248">
        <v>141.48607863501002</v>
      </c>
    </row>
    <row r="7479" spans="2:3" x14ac:dyDescent="0.75">
      <c r="B7479" s="249">
        <v>7416</v>
      </c>
      <c r="C7479" s="248">
        <v>119.68783902464239</v>
      </c>
    </row>
    <row r="7480" spans="2:3" x14ac:dyDescent="0.75">
      <c r="B7480" s="249">
        <v>7417</v>
      </c>
      <c r="C7480" s="248">
        <v>86.350405735103351</v>
      </c>
    </row>
    <row r="7481" spans="2:3" x14ac:dyDescent="0.75">
      <c r="B7481" s="249">
        <v>7418</v>
      </c>
      <c r="C7481" s="248">
        <v>96.89696618928059</v>
      </c>
    </row>
    <row r="7482" spans="2:3" x14ac:dyDescent="0.75">
      <c r="B7482" s="249">
        <v>7419</v>
      </c>
      <c r="C7482" s="248">
        <v>99.594670438051025</v>
      </c>
    </row>
    <row r="7483" spans="2:3" x14ac:dyDescent="0.75">
      <c r="B7483" s="249">
        <v>7420</v>
      </c>
      <c r="C7483" s="248">
        <v>142.68808840152866</v>
      </c>
    </row>
    <row r="7484" spans="2:3" x14ac:dyDescent="0.75">
      <c r="B7484" s="249">
        <v>7421</v>
      </c>
      <c r="C7484" s="248">
        <v>159.79815468550021</v>
      </c>
    </row>
    <row r="7485" spans="2:3" x14ac:dyDescent="0.75">
      <c r="B7485" s="249">
        <v>7422</v>
      </c>
      <c r="C7485" s="248">
        <v>98.255914030036251</v>
      </c>
    </row>
    <row r="7486" spans="2:3" x14ac:dyDescent="0.75">
      <c r="B7486" s="249">
        <v>7423</v>
      </c>
      <c r="C7486" s="248">
        <v>103.08327643612675</v>
      </c>
    </row>
    <row r="7487" spans="2:3" x14ac:dyDescent="0.75">
      <c r="B7487" s="249">
        <v>7424</v>
      </c>
      <c r="C7487" s="248">
        <v>104.83493128311574</v>
      </c>
    </row>
    <row r="7488" spans="2:3" x14ac:dyDescent="0.75">
      <c r="B7488" s="249">
        <v>7425</v>
      </c>
      <c r="C7488" s="248">
        <v>121.58691621716947</v>
      </c>
    </row>
    <row r="7489" spans="2:3" x14ac:dyDescent="0.75">
      <c r="B7489" s="249">
        <v>7426</v>
      </c>
      <c r="C7489" s="248">
        <v>113.15664798955133</v>
      </c>
    </row>
    <row r="7490" spans="2:3" x14ac:dyDescent="0.75">
      <c r="B7490" s="249">
        <v>7427</v>
      </c>
      <c r="C7490" s="248">
        <v>128.5316564093709</v>
      </c>
    </row>
    <row r="7491" spans="2:3" x14ac:dyDescent="0.75">
      <c r="B7491" s="249">
        <v>7428</v>
      </c>
      <c r="C7491" s="248">
        <v>144.55695788995959</v>
      </c>
    </row>
    <row r="7492" spans="2:3" x14ac:dyDescent="0.75">
      <c r="B7492" s="249">
        <v>7429</v>
      </c>
      <c r="C7492" s="248">
        <v>71.628551287627715</v>
      </c>
    </row>
    <row r="7493" spans="2:3" x14ac:dyDescent="0.75">
      <c r="B7493" s="249">
        <v>7430</v>
      </c>
      <c r="C7493" s="248">
        <v>132.08326811311287</v>
      </c>
    </row>
    <row r="7494" spans="2:3" x14ac:dyDescent="0.75">
      <c r="B7494" s="249">
        <v>7431</v>
      </c>
      <c r="C7494" s="248">
        <v>104.49870627095046</v>
      </c>
    </row>
    <row r="7495" spans="2:3" x14ac:dyDescent="0.75">
      <c r="B7495" s="249">
        <v>7432</v>
      </c>
      <c r="C7495" s="248">
        <v>106.16040214573036</v>
      </c>
    </row>
    <row r="7496" spans="2:3" x14ac:dyDescent="0.75">
      <c r="B7496" s="249">
        <v>7433</v>
      </c>
      <c r="C7496" s="248">
        <v>136.13477981087996</v>
      </c>
    </row>
    <row r="7497" spans="2:3" x14ac:dyDescent="0.75">
      <c r="B7497" s="249">
        <v>7434</v>
      </c>
      <c r="C7497" s="248">
        <v>96.807615228260346</v>
      </c>
    </row>
    <row r="7498" spans="2:3" x14ac:dyDescent="0.75">
      <c r="B7498" s="249">
        <v>7435</v>
      </c>
      <c r="C7498" s="248">
        <v>149.63568857728177</v>
      </c>
    </row>
    <row r="7499" spans="2:3" x14ac:dyDescent="0.75">
      <c r="B7499" s="249">
        <v>7436</v>
      </c>
      <c r="C7499" s="248">
        <v>100.47878065297385</v>
      </c>
    </row>
    <row r="7500" spans="2:3" x14ac:dyDescent="0.75">
      <c r="B7500" s="249">
        <v>7437</v>
      </c>
      <c r="C7500" s="248">
        <v>151.06379822639738</v>
      </c>
    </row>
    <row r="7501" spans="2:3" x14ac:dyDescent="0.75">
      <c r="B7501" s="249">
        <v>7438</v>
      </c>
      <c r="C7501" s="248">
        <v>84.202808265012067</v>
      </c>
    </row>
    <row r="7502" spans="2:3" x14ac:dyDescent="0.75">
      <c r="B7502" s="249">
        <v>7439</v>
      </c>
      <c r="C7502" s="248">
        <v>114.09289942179004</v>
      </c>
    </row>
    <row r="7503" spans="2:3" x14ac:dyDescent="0.75">
      <c r="B7503" s="249">
        <v>7440</v>
      </c>
      <c r="C7503" s="248">
        <v>96.795282644596398</v>
      </c>
    </row>
    <row r="7504" spans="2:3" x14ac:dyDescent="0.75">
      <c r="B7504" s="249">
        <v>7441</v>
      </c>
      <c r="C7504" s="248">
        <v>118.75451987248354</v>
      </c>
    </row>
    <row r="7505" spans="2:3" x14ac:dyDescent="0.75">
      <c r="B7505" s="249">
        <v>7442</v>
      </c>
      <c r="C7505" s="248">
        <v>138.48737081688438</v>
      </c>
    </row>
    <row r="7506" spans="2:3" x14ac:dyDescent="0.75">
      <c r="B7506" s="249">
        <v>7443</v>
      </c>
      <c r="C7506" s="248">
        <v>115.66772142686855</v>
      </c>
    </row>
    <row r="7507" spans="2:3" x14ac:dyDescent="0.75">
      <c r="B7507" s="249">
        <v>7444</v>
      </c>
      <c r="C7507" s="248">
        <v>132.46649682193922</v>
      </c>
    </row>
    <row r="7508" spans="2:3" x14ac:dyDescent="0.75">
      <c r="B7508" s="249">
        <v>7445</v>
      </c>
      <c r="C7508" s="248">
        <v>95.441213238209315</v>
      </c>
    </row>
    <row r="7509" spans="2:3" x14ac:dyDescent="0.75">
      <c r="B7509" s="249">
        <v>7446</v>
      </c>
      <c r="C7509" s="248">
        <v>86.554764892851821</v>
      </c>
    </row>
    <row r="7510" spans="2:3" x14ac:dyDescent="0.75">
      <c r="B7510" s="249">
        <v>7447</v>
      </c>
      <c r="C7510" s="248">
        <v>84.733963836443991</v>
      </c>
    </row>
    <row r="7511" spans="2:3" x14ac:dyDescent="0.75">
      <c r="B7511" s="249">
        <v>7448</v>
      </c>
      <c r="C7511" s="248">
        <v>139.67751789928479</v>
      </c>
    </row>
    <row r="7512" spans="2:3" x14ac:dyDescent="0.75">
      <c r="B7512" s="249">
        <v>7449</v>
      </c>
      <c r="C7512" s="248">
        <v>110.29568554735265</v>
      </c>
    </row>
    <row r="7513" spans="2:3" x14ac:dyDescent="0.75">
      <c r="B7513" s="249">
        <v>7450</v>
      </c>
      <c r="C7513" s="248">
        <v>114.10744404905726</v>
      </c>
    </row>
    <row r="7514" spans="2:3" x14ac:dyDescent="0.75">
      <c r="B7514" s="249">
        <v>7451</v>
      </c>
      <c r="C7514" s="248">
        <v>141.8075560561762</v>
      </c>
    </row>
    <row r="7515" spans="2:3" x14ac:dyDescent="0.75">
      <c r="B7515" s="249">
        <v>7452</v>
      </c>
      <c r="C7515" s="248">
        <v>141.92248651243153</v>
      </c>
    </row>
    <row r="7516" spans="2:3" x14ac:dyDescent="0.75">
      <c r="B7516" s="249">
        <v>7453</v>
      </c>
      <c r="C7516" s="248">
        <v>104.25813349265934</v>
      </c>
    </row>
    <row r="7517" spans="2:3" x14ac:dyDescent="0.75">
      <c r="B7517" s="249">
        <v>7454</v>
      </c>
      <c r="C7517" s="248">
        <v>134.18482213640374</v>
      </c>
    </row>
    <row r="7518" spans="2:3" x14ac:dyDescent="0.75">
      <c r="B7518" s="249">
        <v>7455</v>
      </c>
      <c r="C7518" s="248">
        <v>129.0073273840411</v>
      </c>
    </row>
    <row r="7519" spans="2:3" x14ac:dyDescent="0.75">
      <c r="B7519" s="249">
        <v>7456</v>
      </c>
      <c r="C7519" s="248">
        <v>102.22255034675629</v>
      </c>
    </row>
    <row r="7520" spans="2:3" x14ac:dyDescent="0.75">
      <c r="B7520" s="249">
        <v>7457</v>
      </c>
      <c r="C7520" s="248">
        <v>143.20210206767911</v>
      </c>
    </row>
    <row r="7521" spans="2:3" x14ac:dyDescent="0.75">
      <c r="B7521" s="249">
        <v>7458</v>
      </c>
      <c r="C7521" s="248">
        <v>138.25369513204109</v>
      </c>
    </row>
    <row r="7522" spans="2:3" x14ac:dyDescent="0.75">
      <c r="B7522" s="249">
        <v>7459</v>
      </c>
      <c r="C7522" s="248">
        <v>130.05063181576273</v>
      </c>
    </row>
    <row r="7523" spans="2:3" x14ac:dyDescent="0.75">
      <c r="B7523" s="249">
        <v>7460</v>
      </c>
      <c r="C7523" s="248">
        <v>159.08202203824067</v>
      </c>
    </row>
    <row r="7524" spans="2:3" x14ac:dyDescent="0.75">
      <c r="B7524" s="249">
        <v>7461</v>
      </c>
      <c r="C7524" s="248">
        <v>148.89550246901777</v>
      </c>
    </row>
    <row r="7525" spans="2:3" x14ac:dyDescent="0.75">
      <c r="B7525" s="249">
        <v>7462</v>
      </c>
      <c r="C7525" s="248">
        <v>114.39020158941941</v>
      </c>
    </row>
    <row r="7526" spans="2:3" x14ac:dyDescent="0.75">
      <c r="B7526" s="249">
        <v>7463</v>
      </c>
      <c r="C7526" s="248">
        <v>110.05669962878804</v>
      </c>
    </row>
    <row r="7527" spans="2:3" x14ac:dyDescent="0.75">
      <c r="B7527" s="249">
        <v>7464</v>
      </c>
      <c r="C7527" s="248">
        <v>119.1468814307039</v>
      </c>
    </row>
    <row r="7528" spans="2:3" x14ac:dyDescent="0.75">
      <c r="B7528" s="249">
        <v>7465</v>
      </c>
      <c r="C7528" s="248">
        <v>161.58493527679218</v>
      </c>
    </row>
    <row r="7529" spans="2:3" x14ac:dyDescent="0.75">
      <c r="B7529" s="249">
        <v>7466</v>
      </c>
      <c r="C7529" s="248">
        <v>117.2480301313316</v>
      </c>
    </row>
    <row r="7530" spans="2:3" x14ac:dyDescent="0.75">
      <c r="B7530" s="249">
        <v>7467</v>
      </c>
      <c r="C7530" s="248">
        <v>100.13029086319598</v>
      </c>
    </row>
    <row r="7531" spans="2:3" x14ac:dyDescent="0.75">
      <c r="B7531" s="249">
        <v>7468</v>
      </c>
      <c r="C7531" s="248">
        <v>123.22349840354735</v>
      </c>
    </row>
    <row r="7532" spans="2:3" x14ac:dyDescent="0.75">
      <c r="B7532" s="249">
        <v>7469</v>
      </c>
      <c r="C7532" s="248">
        <v>101.40163857366088</v>
      </c>
    </row>
    <row r="7533" spans="2:3" x14ac:dyDescent="0.75">
      <c r="B7533" s="249">
        <v>7470</v>
      </c>
      <c r="C7533" s="248">
        <v>132.98223731658342</v>
      </c>
    </row>
    <row r="7534" spans="2:3" x14ac:dyDescent="0.75">
      <c r="B7534" s="249">
        <v>7471</v>
      </c>
      <c r="C7534" s="248">
        <v>120.62540106054828</v>
      </c>
    </row>
    <row r="7535" spans="2:3" x14ac:dyDescent="0.75">
      <c r="B7535" s="249">
        <v>7472</v>
      </c>
      <c r="C7535" s="248">
        <v>109.30348776592737</v>
      </c>
    </row>
    <row r="7536" spans="2:3" x14ac:dyDescent="0.75">
      <c r="B7536" s="249">
        <v>7473</v>
      </c>
      <c r="C7536" s="248">
        <v>107.23079882347186</v>
      </c>
    </row>
    <row r="7537" spans="2:3" x14ac:dyDescent="0.75">
      <c r="B7537" s="249">
        <v>7474</v>
      </c>
      <c r="C7537" s="248">
        <v>90.713380936116181</v>
      </c>
    </row>
    <row r="7538" spans="2:3" x14ac:dyDescent="0.75">
      <c r="B7538" s="249">
        <v>7475</v>
      </c>
      <c r="C7538" s="248">
        <v>174.18994822223482</v>
      </c>
    </row>
    <row r="7539" spans="2:3" x14ac:dyDescent="0.75">
      <c r="B7539" s="249">
        <v>7476</v>
      </c>
      <c r="C7539" s="248">
        <v>117.89509588861449</v>
      </c>
    </row>
    <row r="7540" spans="2:3" x14ac:dyDescent="0.75">
      <c r="B7540" s="249">
        <v>7477</v>
      </c>
      <c r="C7540" s="248">
        <v>117.69855004716175</v>
      </c>
    </row>
    <row r="7541" spans="2:3" x14ac:dyDescent="0.75">
      <c r="B7541" s="249">
        <v>7478</v>
      </c>
      <c r="C7541" s="248">
        <v>123.73704767309077</v>
      </c>
    </row>
    <row r="7542" spans="2:3" x14ac:dyDescent="0.75">
      <c r="B7542" s="249">
        <v>7479</v>
      </c>
      <c r="C7542" s="248">
        <v>113.48215819852891</v>
      </c>
    </row>
    <row r="7543" spans="2:3" x14ac:dyDescent="0.75">
      <c r="B7543" s="249">
        <v>7480</v>
      </c>
      <c r="C7543" s="248">
        <v>100.6670980670944</v>
      </c>
    </row>
    <row r="7544" spans="2:3" x14ac:dyDescent="0.75">
      <c r="B7544" s="249">
        <v>7481</v>
      </c>
      <c r="C7544" s="248">
        <v>125.22771420116801</v>
      </c>
    </row>
    <row r="7545" spans="2:3" x14ac:dyDescent="0.75">
      <c r="B7545" s="249">
        <v>7482</v>
      </c>
      <c r="C7545" s="248">
        <v>118.61937960818334</v>
      </c>
    </row>
    <row r="7546" spans="2:3" x14ac:dyDescent="0.75">
      <c r="B7546" s="249">
        <v>7483</v>
      </c>
      <c r="C7546" s="248">
        <v>114.02006780275609</v>
      </c>
    </row>
    <row r="7547" spans="2:3" x14ac:dyDescent="0.75">
      <c r="B7547" s="249">
        <v>7484</v>
      </c>
      <c r="C7547" s="248">
        <v>76.617082746993233</v>
      </c>
    </row>
    <row r="7548" spans="2:3" x14ac:dyDescent="0.75">
      <c r="B7548" s="249">
        <v>7485</v>
      </c>
      <c r="C7548" s="248">
        <v>132.70496963018934</v>
      </c>
    </row>
    <row r="7549" spans="2:3" x14ac:dyDescent="0.75">
      <c r="B7549" s="249">
        <v>7486</v>
      </c>
      <c r="C7549" s="248">
        <v>109.32265697007772</v>
      </c>
    </row>
    <row r="7550" spans="2:3" x14ac:dyDescent="0.75">
      <c r="B7550" s="249">
        <v>7487</v>
      </c>
      <c r="C7550" s="248">
        <v>148.92949831624728</v>
      </c>
    </row>
    <row r="7551" spans="2:3" x14ac:dyDescent="0.75">
      <c r="B7551" s="249">
        <v>7488</v>
      </c>
      <c r="C7551" s="248">
        <v>112.37955629540275</v>
      </c>
    </row>
    <row r="7552" spans="2:3" x14ac:dyDescent="0.75">
      <c r="B7552" s="249">
        <v>7489</v>
      </c>
      <c r="C7552" s="248">
        <v>127.90302064894156</v>
      </c>
    </row>
    <row r="7553" spans="2:3" x14ac:dyDescent="0.75">
      <c r="B7553" s="249">
        <v>7490</v>
      </c>
      <c r="C7553" s="248">
        <v>114.12639251905759</v>
      </c>
    </row>
    <row r="7554" spans="2:3" x14ac:dyDescent="0.75">
      <c r="B7554" s="249">
        <v>7491</v>
      </c>
      <c r="C7554" s="248">
        <v>91.765758499545967</v>
      </c>
    </row>
    <row r="7555" spans="2:3" x14ac:dyDescent="0.75">
      <c r="B7555" s="249">
        <v>7492</v>
      </c>
      <c r="C7555" s="248">
        <v>106.28260794364007</v>
      </c>
    </row>
    <row r="7556" spans="2:3" x14ac:dyDescent="0.75">
      <c r="B7556" s="249">
        <v>7493</v>
      </c>
      <c r="C7556" s="248">
        <v>136.48233692256707</v>
      </c>
    </row>
    <row r="7557" spans="2:3" x14ac:dyDescent="0.75">
      <c r="B7557" s="249">
        <v>7494</v>
      </c>
      <c r="C7557" s="248">
        <v>114.66446504686047</v>
      </c>
    </row>
    <row r="7558" spans="2:3" x14ac:dyDescent="0.75">
      <c r="B7558" s="249">
        <v>7495</v>
      </c>
      <c r="C7558" s="248">
        <v>148.39602949180386</v>
      </c>
    </row>
    <row r="7559" spans="2:3" x14ac:dyDescent="0.75">
      <c r="B7559" s="249">
        <v>7496</v>
      </c>
      <c r="C7559" s="248">
        <v>126.28672424731657</v>
      </c>
    </row>
    <row r="7560" spans="2:3" x14ac:dyDescent="0.75">
      <c r="B7560" s="249">
        <v>7497</v>
      </c>
      <c r="C7560" s="248">
        <v>144.56727983843388</v>
      </c>
    </row>
    <row r="7561" spans="2:3" x14ac:dyDescent="0.75">
      <c r="B7561" s="249">
        <v>7498</v>
      </c>
      <c r="C7561" s="248">
        <v>138.99008479353057</v>
      </c>
    </row>
    <row r="7562" spans="2:3" x14ac:dyDescent="0.75">
      <c r="B7562" s="249">
        <v>7499</v>
      </c>
      <c r="C7562" s="248">
        <v>134.29930222707151</v>
      </c>
    </row>
    <row r="7563" spans="2:3" x14ac:dyDescent="0.75">
      <c r="B7563" s="249">
        <v>7500</v>
      </c>
      <c r="C7563" s="248">
        <v>179.03029776833102</v>
      </c>
    </row>
    <row r="7564" spans="2:3" x14ac:dyDescent="0.75">
      <c r="B7564" s="249">
        <v>7501</v>
      </c>
      <c r="C7564" s="248">
        <v>155.01560751989842</v>
      </c>
    </row>
    <row r="7565" spans="2:3" x14ac:dyDescent="0.75">
      <c r="B7565" s="249">
        <v>7502</v>
      </c>
      <c r="C7565" s="248">
        <v>88.324705483211886</v>
      </c>
    </row>
    <row r="7566" spans="2:3" x14ac:dyDescent="0.75">
      <c r="B7566" s="249">
        <v>7503</v>
      </c>
      <c r="C7566" s="248">
        <v>90.784547606048363</v>
      </c>
    </row>
    <row r="7567" spans="2:3" x14ac:dyDescent="0.75">
      <c r="B7567" s="249">
        <v>7504</v>
      </c>
      <c r="C7567" s="248">
        <v>120.65918816157132</v>
      </c>
    </row>
    <row r="7568" spans="2:3" x14ac:dyDescent="0.75">
      <c r="B7568" s="249">
        <v>7505</v>
      </c>
      <c r="C7568" s="248">
        <v>104.59284954306946</v>
      </c>
    </row>
    <row r="7569" spans="2:3" x14ac:dyDescent="0.75">
      <c r="B7569" s="249">
        <v>7506</v>
      </c>
      <c r="C7569" s="248">
        <v>90.078342750216322</v>
      </c>
    </row>
    <row r="7570" spans="2:3" x14ac:dyDescent="0.75">
      <c r="B7570" s="249">
        <v>7507</v>
      </c>
      <c r="C7570" s="248">
        <v>101.33468917707654</v>
      </c>
    </row>
    <row r="7571" spans="2:3" x14ac:dyDescent="0.75">
      <c r="B7571" s="249">
        <v>7508</v>
      </c>
      <c r="C7571" s="248">
        <v>129.88986769152046</v>
      </c>
    </row>
    <row r="7572" spans="2:3" x14ac:dyDescent="0.75">
      <c r="B7572" s="249">
        <v>7509</v>
      </c>
      <c r="C7572" s="248">
        <v>154.26635809588501</v>
      </c>
    </row>
    <row r="7573" spans="2:3" x14ac:dyDescent="0.75">
      <c r="B7573" s="249">
        <v>7510</v>
      </c>
      <c r="C7573" s="248">
        <v>111.50183396220049</v>
      </c>
    </row>
    <row r="7574" spans="2:3" x14ac:dyDescent="0.75">
      <c r="B7574" s="249">
        <v>7511</v>
      </c>
      <c r="C7574" s="248">
        <v>123.81959870448064</v>
      </c>
    </row>
    <row r="7575" spans="2:3" x14ac:dyDescent="0.75">
      <c r="B7575" s="249">
        <v>7512</v>
      </c>
      <c r="C7575" s="248">
        <v>110.52666652596376</v>
      </c>
    </row>
    <row r="7576" spans="2:3" x14ac:dyDescent="0.75">
      <c r="B7576" s="249">
        <v>7513</v>
      </c>
      <c r="C7576" s="248">
        <v>128.55470624474293</v>
      </c>
    </row>
    <row r="7577" spans="2:3" x14ac:dyDescent="0.75">
      <c r="B7577" s="249">
        <v>7514</v>
      </c>
      <c r="C7577" s="248">
        <v>134.38916665926388</v>
      </c>
    </row>
    <row r="7578" spans="2:3" x14ac:dyDescent="0.75">
      <c r="B7578" s="249">
        <v>7515</v>
      </c>
      <c r="C7578" s="248">
        <v>94.198121424388631</v>
      </c>
    </row>
    <row r="7579" spans="2:3" x14ac:dyDescent="0.75">
      <c r="B7579" s="249">
        <v>7516</v>
      </c>
      <c r="C7579" s="248">
        <v>131.25111265847838</v>
      </c>
    </row>
    <row r="7580" spans="2:3" x14ac:dyDescent="0.75">
      <c r="B7580" s="249">
        <v>7517</v>
      </c>
      <c r="C7580" s="248">
        <v>74.600350504587169</v>
      </c>
    </row>
    <row r="7581" spans="2:3" x14ac:dyDescent="0.75">
      <c r="B7581" s="249">
        <v>7518</v>
      </c>
      <c r="C7581" s="248">
        <v>120.64766340881275</v>
      </c>
    </row>
    <row r="7582" spans="2:3" x14ac:dyDescent="0.75">
      <c r="B7582" s="249">
        <v>7519</v>
      </c>
      <c r="C7582" s="248">
        <v>139.45823437282155</v>
      </c>
    </row>
    <row r="7583" spans="2:3" x14ac:dyDescent="0.75">
      <c r="B7583" s="249">
        <v>7520</v>
      </c>
      <c r="C7583" s="248">
        <v>111.14485913572794</v>
      </c>
    </row>
    <row r="7584" spans="2:3" x14ac:dyDescent="0.75">
      <c r="B7584" s="249">
        <v>7521</v>
      </c>
      <c r="C7584" s="248">
        <v>118.62990655036901</v>
      </c>
    </row>
    <row r="7585" spans="2:3" x14ac:dyDescent="0.75">
      <c r="B7585" s="249">
        <v>7522</v>
      </c>
      <c r="C7585" s="248">
        <v>122.63538298105956</v>
      </c>
    </row>
    <row r="7586" spans="2:3" x14ac:dyDescent="0.75">
      <c r="B7586" s="249">
        <v>7523</v>
      </c>
      <c r="C7586" s="248">
        <v>60.607918125496369</v>
      </c>
    </row>
    <row r="7587" spans="2:3" x14ac:dyDescent="0.75">
      <c r="B7587" s="249">
        <v>7524</v>
      </c>
      <c r="C7587" s="248">
        <v>91.284724769827818</v>
      </c>
    </row>
    <row r="7588" spans="2:3" x14ac:dyDescent="0.75">
      <c r="B7588" s="249">
        <v>7525</v>
      </c>
      <c r="C7588" s="248">
        <v>88.460501356840922</v>
      </c>
    </row>
    <row r="7589" spans="2:3" x14ac:dyDescent="0.75">
      <c r="B7589" s="249">
        <v>7526</v>
      </c>
      <c r="C7589" s="248">
        <v>74.826808730067626</v>
      </c>
    </row>
    <row r="7590" spans="2:3" x14ac:dyDescent="0.75">
      <c r="B7590" s="249">
        <v>7527</v>
      </c>
      <c r="C7590" s="248">
        <v>135.74132100391563</v>
      </c>
    </row>
    <row r="7591" spans="2:3" x14ac:dyDescent="0.75">
      <c r="B7591" s="249">
        <v>7528</v>
      </c>
      <c r="C7591" s="248">
        <v>133.88776955306466</v>
      </c>
    </row>
    <row r="7592" spans="2:3" x14ac:dyDescent="0.75">
      <c r="B7592" s="249">
        <v>7529</v>
      </c>
      <c r="C7592" s="248">
        <v>91.313434291225292</v>
      </c>
    </row>
    <row r="7593" spans="2:3" x14ac:dyDescent="0.75">
      <c r="B7593" s="249">
        <v>7530</v>
      </c>
      <c r="C7593" s="248">
        <v>123.02697270243316</v>
      </c>
    </row>
    <row r="7594" spans="2:3" x14ac:dyDescent="0.75">
      <c r="B7594" s="249">
        <v>7531</v>
      </c>
      <c r="C7594" s="248">
        <v>140.72236450956626</v>
      </c>
    </row>
    <row r="7595" spans="2:3" x14ac:dyDescent="0.75">
      <c r="B7595" s="249">
        <v>7532</v>
      </c>
      <c r="C7595" s="248">
        <v>115.19007308230505</v>
      </c>
    </row>
    <row r="7596" spans="2:3" x14ac:dyDescent="0.75">
      <c r="B7596" s="249">
        <v>7533</v>
      </c>
      <c r="C7596" s="248">
        <v>175.36195353589301</v>
      </c>
    </row>
    <row r="7597" spans="2:3" x14ac:dyDescent="0.75">
      <c r="B7597" s="249">
        <v>7534</v>
      </c>
      <c r="C7597" s="248">
        <v>82.40622153804</v>
      </c>
    </row>
    <row r="7598" spans="2:3" x14ac:dyDescent="0.75">
      <c r="B7598" s="249">
        <v>7535</v>
      </c>
      <c r="C7598" s="248">
        <v>145.69420037841002</v>
      </c>
    </row>
    <row r="7599" spans="2:3" x14ac:dyDescent="0.75">
      <c r="B7599" s="249">
        <v>7536</v>
      </c>
      <c r="C7599" s="248">
        <v>90.648778525339722</v>
      </c>
    </row>
    <row r="7600" spans="2:3" x14ac:dyDescent="0.75">
      <c r="B7600" s="249">
        <v>7537</v>
      </c>
      <c r="C7600" s="248">
        <v>122.51840212489292</v>
      </c>
    </row>
    <row r="7601" spans="2:3" x14ac:dyDescent="0.75">
      <c r="B7601" s="249">
        <v>7538</v>
      </c>
      <c r="C7601" s="248">
        <v>109.87179296753933</v>
      </c>
    </row>
    <row r="7602" spans="2:3" x14ac:dyDescent="0.75">
      <c r="B7602" s="249">
        <v>7539</v>
      </c>
      <c r="C7602" s="248">
        <v>153.65928902415266</v>
      </c>
    </row>
    <row r="7603" spans="2:3" x14ac:dyDescent="0.75">
      <c r="B7603" s="249">
        <v>7540</v>
      </c>
      <c r="C7603" s="248">
        <v>66.977236982484726</v>
      </c>
    </row>
    <row r="7604" spans="2:3" x14ac:dyDescent="0.75">
      <c r="B7604" s="249">
        <v>7541</v>
      </c>
      <c r="C7604" s="248">
        <v>183.32709029751291</v>
      </c>
    </row>
    <row r="7605" spans="2:3" x14ac:dyDescent="0.75">
      <c r="B7605" s="249">
        <v>7542</v>
      </c>
      <c r="C7605" s="248">
        <v>109.75867910990203</v>
      </c>
    </row>
    <row r="7606" spans="2:3" x14ac:dyDescent="0.75">
      <c r="B7606" s="249">
        <v>7543</v>
      </c>
      <c r="C7606" s="248">
        <v>71.17398472940954</v>
      </c>
    </row>
    <row r="7607" spans="2:3" x14ac:dyDescent="0.75">
      <c r="B7607" s="249">
        <v>7544</v>
      </c>
      <c r="C7607" s="248">
        <v>127.38649264651774</v>
      </c>
    </row>
    <row r="7608" spans="2:3" x14ac:dyDescent="0.75">
      <c r="B7608" s="249">
        <v>7545</v>
      </c>
      <c r="C7608" s="248">
        <v>108.06435947015729</v>
      </c>
    </row>
    <row r="7609" spans="2:3" x14ac:dyDescent="0.75">
      <c r="B7609" s="249">
        <v>7546</v>
      </c>
      <c r="C7609" s="248">
        <v>114.92354076080825</v>
      </c>
    </row>
    <row r="7610" spans="2:3" x14ac:dyDescent="0.75">
      <c r="B7610" s="249">
        <v>7547</v>
      </c>
      <c r="C7610" s="248">
        <v>128.35598781340485</v>
      </c>
    </row>
    <row r="7611" spans="2:3" x14ac:dyDescent="0.75">
      <c r="B7611" s="249">
        <v>7548</v>
      </c>
      <c r="C7611" s="248">
        <v>107.50042538831167</v>
      </c>
    </row>
    <row r="7612" spans="2:3" x14ac:dyDescent="0.75">
      <c r="B7612" s="249">
        <v>7549</v>
      </c>
      <c r="C7612" s="248">
        <v>137.7566425053281</v>
      </c>
    </row>
    <row r="7613" spans="2:3" x14ac:dyDescent="0.75">
      <c r="B7613" s="249">
        <v>7550</v>
      </c>
      <c r="C7613" s="248">
        <v>149.2582317085575</v>
      </c>
    </row>
    <row r="7614" spans="2:3" x14ac:dyDescent="0.75">
      <c r="B7614" s="249">
        <v>7551</v>
      </c>
      <c r="C7614" s="248">
        <v>114.27379652120683</v>
      </c>
    </row>
    <row r="7615" spans="2:3" x14ac:dyDescent="0.75">
      <c r="B7615" s="249">
        <v>7552</v>
      </c>
      <c r="C7615" s="248">
        <v>118.67534436549194</v>
      </c>
    </row>
    <row r="7616" spans="2:3" x14ac:dyDescent="0.75">
      <c r="B7616" s="249">
        <v>7553</v>
      </c>
      <c r="C7616" s="248">
        <v>105.9210357877583</v>
      </c>
    </row>
    <row r="7617" spans="2:3" x14ac:dyDescent="0.75">
      <c r="B7617" s="249">
        <v>7554</v>
      </c>
      <c r="C7617" s="248">
        <v>142.24646863349039</v>
      </c>
    </row>
    <row r="7618" spans="2:3" x14ac:dyDescent="0.75">
      <c r="B7618" s="249">
        <v>7555</v>
      </c>
      <c r="C7618" s="248">
        <v>161.33999871978921</v>
      </c>
    </row>
    <row r="7619" spans="2:3" x14ac:dyDescent="0.75">
      <c r="B7619" s="249">
        <v>7556</v>
      </c>
      <c r="C7619" s="248">
        <v>136.54646395466099</v>
      </c>
    </row>
    <row r="7620" spans="2:3" x14ac:dyDescent="0.75">
      <c r="B7620" s="249">
        <v>7557</v>
      </c>
      <c r="C7620" s="248">
        <v>159.17847496374071</v>
      </c>
    </row>
    <row r="7621" spans="2:3" x14ac:dyDescent="0.75">
      <c r="B7621" s="249">
        <v>7558</v>
      </c>
      <c r="C7621" s="248">
        <v>134.11979325549675</v>
      </c>
    </row>
    <row r="7622" spans="2:3" x14ac:dyDescent="0.75">
      <c r="B7622" s="249">
        <v>7559</v>
      </c>
      <c r="C7622" s="248">
        <v>102.35487952300102</v>
      </c>
    </row>
    <row r="7623" spans="2:3" x14ac:dyDescent="0.75">
      <c r="B7623" s="249">
        <v>7560</v>
      </c>
      <c r="C7623" s="248">
        <v>113.34925024307475</v>
      </c>
    </row>
    <row r="7624" spans="2:3" x14ac:dyDescent="0.75">
      <c r="B7624" s="249">
        <v>7561</v>
      </c>
      <c r="C7624" s="248">
        <v>120.34833493464461</v>
      </c>
    </row>
    <row r="7625" spans="2:3" x14ac:dyDescent="0.75">
      <c r="B7625" s="249">
        <v>7562</v>
      </c>
      <c r="C7625" s="248">
        <v>109.60194065846717</v>
      </c>
    </row>
    <row r="7626" spans="2:3" x14ac:dyDescent="0.75">
      <c r="B7626" s="249">
        <v>7563</v>
      </c>
      <c r="C7626" s="248">
        <v>91.518389135267654</v>
      </c>
    </row>
    <row r="7627" spans="2:3" x14ac:dyDescent="0.75">
      <c r="B7627" s="249">
        <v>7564</v>
      </c>
      <c r="C7627" s="248">
        <v>127.68687001756545</v>
      </c>
    </row>
    <row r="7628" spans="2:3" x14ac:dyDescent="0.75">
      <c r="B7628" s="249">
        <v>7565</v>
      </c>
      <c r="C7628" s="248">
        <v>148.15591174012229</v>
      </c>
    </row>
    <row r="7629" spans="2:3" x14ac:dyDescent="0.75">
      <c r="B7629" s="249">
        <v>7566</v>
      </c>
      <c r="C7629" s="248">
        <v>149.01403575589714</v>
      </c>
    </row>
    <row r="7630" spans="2:3" x14ac:dyDescent="0.75">
      <c r="B7630" s="249">
        <v>7567</v>
      </c>
      <c r="C7630" s="248">
        <v>95.344913321365965</v>
      </c>
    </row>
    <row r="7631" spans="2:3" x14ac:dyDescent="0.75">
      <c r="B7631" s="249">
        <v>7568</v>
      </c>
      <c r="C7631" s="248">
        <v>117.25967892586047</v>
      </c>
    </row>
    <row r="7632" spans="2:3" x14ac:dyDescent="0.75">
      <c r="B7632" s="249">
        <v>7569</v>
      </c>
      <c r="C7632" s="248">
        <v>147.91108911751286</v>
      </c>
    </row>
    <row r="7633" spans="2:3" x14ac:dyDescent="0.75">
      <c r="B7633" s="249">
        <v>7570</v>
      </c>
      <c r="C7633" s="248">
        <v>109.09712222012797</v>
      </c>
    </row>
    <row r="7634" spans="2:3" x14ac:dyDescent="0.75">
      <c r="B7634" s="249">
        <v>7571</v>
      </c>
      <c r="C7634" s="248">
        <v>141.35143040793113</v>
      </c>
    </row>
    <row r="7635" spans="2:3" x14ac:dyDescent="0.75">
      <c r="B7635" s="249">
        <v>7572</v>
      </c>
      <c r="C7635" s="248">
        <v>149.92694383379734</v>
      </c>
    </row>
    <row r="7636" spans="2:3" x14ac:dyDescent="0.75">
      <c r="B7636" s="249">
        <v>7573</v>
      </c>
      <c r="C7636" s="248">
        <v>135.43166347822668</v>
      </c>
    </row>
    <row r="7637" spans="2:3" x14ac:dyDescent="0.75">
      <c r="B7637" s="249">
        <v>7574</v>
      </c>
      <c r="C7637" s="248">
        <v>104.1281343078513</v>
      </c>
    </row>
    <row r="7638" spans="2:3" x14ac:dyDescent="0.75">
      <c r="B7638" s="249">
        <v>7575</v>
      </c>
      <c r="C7638" s="248">
        <v>111.16751037732466</v>
      </c>
    </row>
    <row r="7639" spans="2:3" x14ac:dyDescent="0.75">
      <c r="B7639" s="249">
        <v>7576</v>
      </c>
      <c r="C7639" s="248">
        <v>111.21691044369318</v>
      </c>
    </row>
    <row r="7640" spans="2:3" x14ac:dyDescent="0.75">
      <c r="B7640" s="249">
        <v>7577</v>
      </c>
      <c r="C7640" s="248">
        <v>142.60197320484184</v>
      </c>
    </row>
    <row r="7641" spans="2:3" x14ac:dyDescent="0.75">
      <c r="B7641" s="249">
        <v>7578</v>
      </c>
      <c r="C7641" s="248">
        <v>152.73557516958101</v>
      </c>
    </row>
    <row r="7642" spans="2:3" x14ac:dyDescent="0.75">
      <c r="B7642" s="249">
        <v>7579</v>
      </c>
      <c r="C7642" s="248">
        <v>134.32824785581863</v>
      </c>
    </row>
    <row r="7643" spans="2:3" x14ac:dyDescent="0.75">
      <c r="B7643" s="249">
        <v>7580</v>
      </c>
      <c r="C7643" s="248">
        <v>136.58851280370757</v>
      </c>
    </row>
    <row r="7644" spans="2:3" x14ac:dyDescent="0.75">
      <c r="B7644" s="249">
        <v>7581</v>
      </c>
      <c r="C7644" s="248">
        <v>129.88991789154008</v>
      </c>
    </row>
    <row r="7645" spans="2:3" x14ac:dyDescent="0.75">
      <c r="B7645" s="249">
        <v>7582</v>
      </c>
      <c r="C7645" s="248">
        <v>72.755431941886428</v>
      </c>
    </row>
    <row r="7646" spans="2:3" x14ac:dyDescent="0.75">
      <c r="B7646" s="249">
        <v>7583</v>
      </c>
      <c r="C7646" s="248">
        <v>140.57164811374307</v>
      </c>
    </row>
    <row r="7647" spans="2:3" x14ac:dyDescent="0.75">
      <c r="B7647" s="249">
        <v>7584</v>
      </c>
      <c r="C7647" s="248">
        <v>64.651836317999084</v>
      </c>
    </row>
    <row r="7648" spans="2:3" x14ac:dyDescent="0.75">
      <c r="B7648" s="249">
        <v>7585</v>
      </c>
      <c r="C7648" s="248">
        <v>120.40078582884395</v>
      </c>
    </row>
    <row r="7649" spans="2:3" x14ac:dyDescent="0.75">
      <c r="B7649" s="249">
        <v>7586</v>
      </c>
      <c r="C7649" s="248">
        <v>128.15993810532467</v>
      </c>
    </row>
    <row r="7650" spans="2:3" x14ac:dyDescent="0.75">
      <c r="B7650" s="249">
        <v>7587</v>
      </c>
      <c r="C7650" s="248">
        <v>108.10599449398687</v>
      </c>
    </row>
    <row r="7651" spans="2:3" x14ac:dyDescent="0.75">
      <c r="B7651" s="249">
        <v>7588</v>
      </c>
      <c r="C7651" s="248">
        <v>108.03775118670356</v>
      </c>
    </row>
    <row r="7652" spans="2:3" x14ac:dyDescent="0.75">
      <c r="B7652" s="249">
        <v>7589</v>
      </c>
      <c r="C7652" s="248">
        <v>124.84414702605606</v>
      </c>
    </row>
    <row r="7653" spans="2:3" x14ac:dyDescent="0.75">
      <c r="B7653" s="249">
        <v>7590</v>
      </c>
      <c r="C7653" s="248">
        <v>118.37570476390401</v>
      </c>
    </row>
    <row r="7654" spans="2:3" x14ac:dyDescent="0.75">
      <c r="B7654" s="249">
        <v>7591</v>
      </c>
      <c r="C7654" s="248">
        <v>80.235837116272933</v>
      </c>
    </row>
    <row r="7655" spans="2:3" x14ac:dyDescent="0.75">
      <c r="B7655" s="249">
        <v>7592</v>
      </c>
      <c r="C7655" s="248">
        <v>104.29010999690541</v>
      </c>
    </row>
    <row r="7656" spans="2:3" x14ac:dyDescent="0.75">
      <c r="B7656" s="249">
        <v>7593</v>
      </c>
      <c r="C7656" s="248">
        <v>116.77372514632044</v>
      </c>
    </row>
    <row r="7657" spans="2:3" x14ac:dyDescent="0.75">
      <c r="B7657" s="249">
        <v>7594</v>
      </c>
      <c r="C7657" s="248">
        <v>129.67551697849584</v>
      </c>
    </row>
    <row r="7658" spans="2:3" x14ac:dyDescent="0.75">
      <c r="B7658" s="249">
        <v>7595</v>
      </c>
      <c r="C7658" s="248">
        <v>143.86850002774432</v>
      </c>
    </row>
    <row r="7659" spans="2:3" x14ac:dyDescent="0.75">
      <c r="B7659" s="249">
        <v>7596</v>
      </c>
      <c r="C7659" s="248">
        <v>117.74913387661498</v>
      </c>
    </row>
    <row r="7660" spans="2:3" x14ac:dyDescent="0.75">
      <c r="B7660" s="249">
        <v>7597</v>
      </c>
      <c r="C7660" s="248">
        <v>139.55945796339813</v>
      </c>
    </row>
    <row r="7661" spans="2:3" x14ac:dyDescent="0.75">
      <c r="B7661" s="249">
        <v>7598</v>
      </c>
      <c r="C7661" s="248">
        <v>107.82575236824923</v>
      </c>
    </row>
    <row r="7662" spans="2:3" x14ac:dyDescent="0.75">
      <c r="B7662" s="249">
        <v>7599</v>
      </c>
      <c r="C7662" s="248">
        <v>123.72460357168575</v>
      </c>
    </row>
    <row r="7663" spans="2:3" x14ac:dyDescent="0.75">
      <c r="B7663" s="249">
        <v>7600</v>
      </c>
      <c r="C7663" s="248">
        <v>92.565196950638793</v>
      </c>
    </row>
    <row r="7664" spans="2:3" x14ac:dyDescent="0.75">
      <c r="B7664" s="249">
        <v>7601</v>
      </c>
      <c r="C7664" s="248">
        <v>143.81103829266681</v>
      </c>
    </row>
    <row r="7665" spans="2:3" x14ac:dyDescent="0.75">
      <c r="B7665" s="249">
        <v>7602</v>
      </c>
      <c r="C7665" s="248">
        <v>136.98672548948335</v>
      </c>
    </row>
    <row r="7666" spans="2:3" x14ac:dyDescent="0.75">
      <c r="B7666" s="249">
        <v>7603</v>
      </c>
      <c r="C7666" s="248">
        <v>99.323148235662302</v>
      </c>
    </row>
    <row r="7667" spans="2:3" x14ac:dyDescent="0.75">
      <c r="B7667" s="249">
        <v>7604</v>
      </c>
      <c r="C7667" s="248">
        <v>101.57623055863785</v>
      </c>
    </row>
    <row r="7668" spans="2:3" x14ac:dyDescent="0.75">
      <c r="B7668" s="249">
        <v>7605</v>
      </c>
      <c r="C7668" s="248">
        <v>101.20586169958599</v>
      </c>
    </row>
    <row r="7669" spans="2:3" x14ac:dyDescent="0.75">
      <c r="B7669" s="249">
        <v>7606</v>
      </c>
      <c r="C7669" s="248">
        <v>111.31531108017165</v>
      </c>
    </row>
    <row r="7670" spans="2:3" x14ac:dyDescent="0.75">
      <c r="B7670" s="249">
        <v>7607</v>
      </c>
      <c r="C7670" s="248">
        <v>154.9404559471117</v>
      </c>
    </row>
    <row r="7671" spans="2:3" x14ac:dyDescent="0.75">
      <c r="B7671" s="249">
        <v>7608</v>
      </c>
      <c r="C7671" s="248">
        <v>139.18466872530914</v>
      </c>
    </row>
    <row r="7672" spans="2:3" x14ac:dyDescent="0.75">
      <c r="B7672" s="249">
        <v>7609</v>
      </c>
      <c r="C7672" s="248">
        <v>100.51130516017635</v>
      </c>
    </row>
    <row r="7673" spans="2:3" x14ac:dyDescent="0.75">
      <c r="B7673" s="249">
        <v>7610</v>
      </c>
      <c r="C7673" s="248">
        <v>124.18754868726546</v>
      </c>
    </row>
    <row r="7674" spans="2:3" x14ac:dyDescent="0.75">
      <c r="B7674" s="249">
        <v>7611</v>
      </c>
      <c r="C7674" s="248">
        <v>128.20468155421824</v>
      </c>
    </row>
    <row r="7675" spans="2:3" x14ac:dyDescent="0.75">
      <c r="B7675" s="249">
        <v>7612</v>
      </c>
      <c r="C7675" s="248">
        <v>83.979359176601832</v>
      </c>
    </row>
    <row r="7676" spans="2:3" x14ac:dyDescent="0.75">
      <c r="B7676" s="249">
        <v>7613</v>
      </c>
      <c r="C7676" s="248">
        <v>141.49370873949081</v>
      </c>
    </row>
    <row r="7677" spans="2:3" x14ac:dyDescent="0.75">
      <c r="B7677" s="249">
        <v>7614</v>
      </c>
      <c r="C7677" s="248">
        <v>140.85973833507057</v>
      </c>
    </row>
    <row r="7678" spans="2:3" x14ac:dyDescent="0.75">
      <c r="B7678" s="249">
        <v>7615</v>
      </c>
      <c r="C7678" s="248">
        <v>149.58940989401529</v>
      </c>
    </row>
    <row r="7679" spans="2:3" x14ac:dyDescent="0.75">
      <c r="B7679" s="249">
        <v>7616</v>
      </c>
      <c r="C7679" s="248">
        <v>107.06005220522773</v>
      </c>
    </row>
    <row r="7680" spans="2:3" x14ac:dyDescent="0.75">
      <c r="B7680" s="249">
        <v>7617</v>
      </c>
      <c r="C7680" s="248">
        <v>93.180899514302894</v>
      </c>
    </row>
    <row r="7681" spans="2:3" x14ac:dyDescent="0.75">
      <c r="B7681" s="249">
        <v>7618</v>
      </c>
      <c r="C7681" s="248">
        <v>110.53657843396587</v>
      </c>
    </row>
    <row r="7682" spans="2:3" x14ac:dyDescent="0.75">
      <c r="B7682" s="249">
        <v>7619</v>
      </c>
      <c r="C7682" s="248">
        <v>163.7070233890035</v>
      </c>
    </row>
    <row r="7683" spans="2:3" x14ac:dyDescent="0.75">
      <c r="B7683" s="249">
        <v>7620</v>
      </c>
      <c r="C7683" s="248">
        <v>94.574919358795995</v>
      </c>
    </row>
    <row r="7684" spans="2:3" x14ac:dyDescent="0.75">
      <c r="B7684" s="249">
        <v>7621</v>
      </c>
      <c r="C7684" s="248">
        <v>99.225203680870607</v>
      </c>
    </row>
    <row r="7685" spans="2:3" x14ac:dyDescent="0.75">
      <c r="B7685" s="249">
        <v>7622</v>
      </c>
      <c r="C7685" s="248">
        <v>120.02540065466566</v>
      </c>
    </row>
    <row r="7686" spans="2:3" x14ac:dyDescent="0.75">
      <c r="B7686" s="249">
        <v>7623</v>
      </c>
      <c r="C7686" s="248">
        <v>139.83174914851719</v>
      </c>
    </row>
    <row r="7687" spans="2:3" x14ac:dyDescent="0.75">
      <c r="B7687" s="249">
        <v>7624</v>
      </c>
      <c r="C7687" s="248">
        <v>116.90771816117795</v>
      </c>
    </row>
    <row r="7688" spans="2:3" x14ac:dyDescent="0.75">
      <c r="B7688" s="249">
        <v>7625</v>
      </c>
      <c r="C7688" s="248">
        <v>109.6588312464813</v>
      </c>
    </row>
    <row r="7689" spans="2:3" x14ac:dyDescent="0.75">
      <c r="B7689" s="249">
        <v>7626</v>
      </c>
      <c r="C7689" s="248">
        <v>107.78110904154612</v>
      </c>
    </row>
    <row r="7690" spans="2:3" x14ac:dyDescent="0.75">
      <c r="B7690" s="249">
        <v>7627</v>
      </c>
      <c r="C7690" s="248">
        <v>117.06419019461443</v>
      </c>
    </row>
    <row r="7691" spans="2:3" x14ac:dyDescent="0.75">
      <c r="B7691" s="249">
        <v>7628</v>
      </c>
      <c r="C7691" s="248">
        <v>154.27616868699346</v>
      </c>
    </row>
    <row r="7692" spans="2:3" x14ac:dyDescent="0.75">
      <c r="B7692" s="249">
        <v>7629</v>
      </c>
      <c r="C7692" s="248">
        <v>85.290990420839194</v>
      </c>
    </row>
    <row r="7693" spans="2:3" x14ac:dyDescent="0.75">
      <c r="B7693" s="249">
        <v>7630</v>
      </c>
      <c r="C7693" s="248">
        <v>96.617269438793102</v>
      </c>
    </row>
    <row r="7694" spans="2:3" x14ac:dyDescent="0.75">
      <c r="B7694" s="249">
        <v>7631</v>
      </c>
      <c r="C7694" s="248">
        <v>101.43669987109855</v>
      </c>
    </row>
    <row r="7695" spans="2:3" x14ac:dyDescent="0.75">
      <c r="B7695" s="249">
        <v>7632</v>
      </c>
      <c r="C7695" s="248">
        <v>151.23987634516891</v>
      </c>
    </row>
    <row r="7696" spans="2:3" x14ac:dyDescent="0.75">
      <c r="B7696" s="249">
        <v>7633</v>
      </c>
      <c r="C7696" s="248">
        <v>161.94655786556896</v>
      </c>
    </row>
    <row r="7697" spans="2:3" x14ac:dyDescent="0.75">
      <c r="B7697" s="249">
        <v>7634</v>
      </c>
      <c r="C7697" s="248">
        <v>90.765744669712234</v>
      </c>
    </row>
    <row r="7698" spans="2:3" x14ac:dyDescent="0.75">
      <c r="B7698" s="249">
        <v>7635</v>
      </c>
      <c r="C7698" s="248">
        <v>129.35613876156415</v>
      </c>
    </row>
    <row r="7699" spans="2:3" x14ac:dyDescent="0.75">
      <c r="B7699" s="249">
        <v>7636</v>
      </c>
      <c r="C7699" s="248">
        <v>131.66565387629348</v>
      </c>
    </row>
    <row r="7700" spans="2:3" x14ac:dyDescent="0.75">
      <c r="B7700" s="249">
        <v>7637</v>
      </c>
      <c r="C7700" s="248">
        <v>121.86300450571615</v>
      </c>
    </row>
    <row r="7701" spans="2:3" x14ac:dyDescent="0.75">
      <c r="B7701" s="249">
        <v>7638</v>
      </c>
      <c r="C7701" s="248">
        <v>157.13583265648612</v>
      </c>
    </row>
    <row r="7702" spans="2:3" x14ac:dyDescent="0.75">
      <c r="B7702" s="249">
        <v>7639</v>
      </c>
      <c r="C7702" s="248">
        <v>84.746085952943687</v>
      </c>
    </row>
    <row r="7703" spans="2:3" x14ac:dyDescent="0.75">
      <c r="B7703" s="249">
        <v>7640</v>
      </c>
      <c r="C7703" s="248">
        <v>124.47909107298675</v>
      </c>
    </row>
    <row r="7704" spans="2:3" x14ac:dyDescent="0.75">
      <c r="B7704" s="249">
        <v>7641</v>
      </c>
      <c r="C7704" s="248">
        <v>140.34923890053884</v>
      </c>
    </row>
    <row r="7705" spans="2:3" x14ac:dyDescent="0.75">
      <c r="B7705" s="249">
        <v>7642</v>
      </c>
      <c r="C7705" s="248">
        <v>113.73126400259322</v>
      </c>
    </row>
    <row r="7706" spans="2:3" x14ac:dyDescent="0.75">
      <c r="B7706" s="249">
        <v>7643</v>
      </c>
      <c r="C7706" s="248">
        <v>118.11544046664314</v>
      </c>
    </row>
    <row r="7707" spans="2:3" x14ac:dyDescent="0.75">
      <c r="B7707" s="249">
        <v>7644</v>
      </c>
      <c r="C7707" s="248">
        <v>175.62452353984716</v>
      </c>
    </row>
    <row r="7708" spans="2:3" x14ac:dyDescent="0.75">
      <c r="B7708" s="249">
        <v>7645</v>
      </c>
      <c r="C7708" s="248">
        <v>135.52573790471149</v>
      </c>
    </row>
    <row r="7709" spans="2:3" x14ac:dyDescent="0.75">
      <c r="B7709" s="249">
        <v>7646</v>
      </c>
      <c r="C7709" s="248">
        <v>154.08945904602308</v>
      </c>
    </row>
    <row r="7710" spans="2:3" x14ac:dyDescent="0.75">
      <c r="B7710" s="249">
        <v>7647</v>
      </c>
      <c r="C7710" s="248">
        <v>76.183722403236303</v>
      </c>
    </row>
    <row r="7711" spans="2:3" x14ac:dyDescent="0.75">
      <c r="B7711" s="249">
        <v>7648</v>
      </c>
      <c r="C7711" s="248">
        <v>131.43107786517865</v>
      </c>
    </row>
    <row r="7712" spans="2:3" x14ac:dyDescent="0.75">
      <c r="B7712" s="249">
        <v>7649</v>
      </c>
      <c r="C7712" s="248">
        <v>132.72482266540618</v>
      </c>
    </row>
    <row r="7713" spans="2:3" x14ac:dyDescent="0.75">
      <c r="B7713" s="249">
        <v>7650</v>
      </c>
      <c r="C7713" s="248">
        <v>121.66254544563404</v>
      </c>
    </row>
    <row r="7714" spans="2:3" x14ac:dyDescent="0.75">
      <c r="B7714" s="249">
        <v>7651</v>
      </c>
      <c r="C7714" s="248">
        <v>134.63233664476039</v>
      </c>
    </row>
    <row r="7715" spans="2:3" x14ac:dyDescent="0.75">
      <c r="B7715" s="249">
        <v>7652</v>
      </c>
      <c r="C7715" s="248">
        <v>111.98396065122924</v>
      </c>
    </row>
    <row r="7716" spans="2:3" x14ac:dyDescent="0.75">
      <c r="B7716" s="249">
        <v>7653</v>
      </c>
      <c r="C7716" s="248">
        <v>148.725208575095</v>
      </c>
    </row>
    <row r="7717" spans="2:3" x14ac:dyDescent="0.75">
      <c r="B7717" s="249">
        <v>7654</v>
      </c>
      <c r="C7717" s="248">
        <v>103.15388951668666</v>
      </c>
    </row>
    <row r="7718" spans="2:3" x14ac:dyDescent="0.75">
      <c r="B7718" s="249">
        <v>7655</v>
      </c>
      <c r="C7718" s="248">
        <v>98.373713704112689</v>
      </c>
    </row>
    <row r="7719" spans="2:3" x14ac:dyDescent="0.75">
      <c r="B7719" s="249">
        <v>7656</v>
      </c>
      <c r="C7719" s="248">
        <v>145.93764102652582</v>
      </c>
    </row>
    <row r="7720" spans="2:3" x14ac:dyDescent="0.75">
      <c r="B7720" s="249">
        <v>7657</v>
      </c>
      <c r="C7720" s="248">
        <v>106.50990300230758</v>
      </c>
    </row>
    <row r="7721" spans="2:3" x14ac:dyDescent="0.75">
      <c r="B7721" s="249">
        <v>7658</v>
      </c>
      <c r="C7721" s="248">
        <v>104.86485893180738</v>
      </c>
    </row>
    <row r="7722" spans="2:3" x14ac:dyDescent="0.75">
      <c r="B7722" s="249">
        <v>7659</v>
      </c>
      <c r="C7722" s="248">
        <v>152.67946195868444</v>
      </c>
    </row>
    <row r="7723" spans="2:3" x14ac:dyDescent="0.75">
      <c r="B7723" s="249">
        <v>7660</v>
      </c>
      <c r="C7723" s="248">
        <v>79.582234634230105</v>
      </c>
    </row>
    <row r="7724" spans="2:3" x14ac:dyDescent="0.75">
      <c r="B7724" s="249">
        <v>7661</v>
      </c>
      <c r="C7724" s="248">
        <v>112.92527164737294</v>
      </c>
    </row>
    <row r="7725" spans="2:3" x14ac:dyDescent="0.75">
      <c r="B7725" s="249">
        <v>7662</v>
      </c>
      <c r="C7725" s="248">
        <v>163.94709571209478</v>
      </c>
    </row>
    <row r="7726" spans="2:3" x14ac:dyDescent="0.75">
      <c r="B7726" s="249">
        <v>7663</v>
      </c>
      <c r="C7726" s="248">
        <v>160.31509308496038</v>
      </c>
    </row>
    <row r="7727" spans="2:3" x14ac:dyDescent="0.75">
      <c r="B7727" s="249">
        <v>7664</v>
      </c>
      <c r="C7727" s="248">
        <v>123.87474459329309</v>
      </c>
    </row>
    <row r="7728" spans="2:3" x14ac:dyDescent="0.75">
      <c r="B7728" s="249">
        <v>7665</v>
      </c>
      <c r="C7728" s="248">
        <v>131.32531317764887</v>
      </c>
    </row>
    <row r="7729" spans="2:3" x14ac:dyDescent="0.75">
      <c r="B7729" s="249">
        <v>7666</v>
      </c>
      <c r="C7729" s="248">
        <v>122.53979931795031</v>
      </c>
    </row>
    <row r="7730" spans="2:3" x14ac:dyDescent="0.75">
      <c r="B7730" s="249">
        <v>7667</v>
      </c>
      <c r="C7730" s="248">
        <v>102.34482046772233</v>
      </c>
    </row>
    <row r="7731" spans="2:3" x14ac:dyDescent="0.75">
      <c r="B7731" s="249">
        <v>7668</v>
      </c>
      <c r="C7731" s="248">
        <v>112.87050103270212</v>
      </c>
    </row>
    <row r="7732" spans="2:3" x14ac:dyDescent="0.75">
      <c r="B7732" s="249">
        <v>7669</v>
      </c>
      <c r="C7732" s="248">
        <v>120.84974596199666</v>
      </c>
    </row>
    <row r="7733" spans="2:3" x14ac:dyDescent="0.75">
      <c r="B7733" s="249">
        <v>7670</v>
      </c>
      <c r="C7733" s="248">
        <v>142.65267083321442</v>
      </c>
    </row>
    <row r="7734" spans="2:3" x14ac:dyDescent="0.75">
      <c r="B7734" s="249">
        <v>7671</v>
      </c>
      <c r="C7734" s="248">
        <v>111.37329089194363</v>
      </c>
    </row>
    <row r="7735" spans="2:3" x14ac:dyDescent="0.75">
      <c r="B7735" s="249">
        <v>7672</v>
      </c>
      <c r="C7735" s="248">
        <v>132.78390759558459</v>
      </c>
    </row>
    <row r="7736" spans="2:3" x14ac:dyDescent="0.75">
      <c r="B7736" s="249">
        <v>7673</v>
      </c>
      <c r="C7736" s="248">
        <v>127.8157032145885</v>
      </c>
    </row>
    <row r="7737" spans="2:3" x14ac:dyDescent="0.75">
      <c r="B7737" s="249">
        <v>7674</v>
      </c>
      <c r="C7737" s="248">
        <v>94.660130760987229</v>
      </c>
    </row>
    <row r="7738" spans="2:3" x14ac:dyDescent="0.75">
      <c r="B7738" s="249">
        <v>7675</v>
      </c>
      <c r="C7738" s="248">
        <v>104.20946975085006</v>
      </c>
    </row>
    <row r="7739" spans="2:3" x14ac:dyDescent="0.75">
      <c r="B7739" s="249">
        <v>7676</v>
      </c>
      <c r="C7739" s="248">
        <v>153.52802394068826</v>
      </c>
    </row>
    <row r="7740" spans="2:3" x14ac:dyDescent="0.75">
      <c r="B7740" s="249">
        <v>7677</v>
      </c>
      <c r="C7740" s="248">
        <v>112.95814106026333</v>
      </c>
    </row>
    <row r="7741" spans="2:3" x14ac:dyDescent="0.75">
      <c r="B7741" s="249">
        <v>7678</v>
      </c>
      <c r="C7741" s="248">
        <v>137.13345959468055</v>
      </c>
    </row>
    <row r="7742" spans="2:3" x14ac:dyDescent="0.75">
      <c r="B7742" s="249">
        <v>7679</v>
      </c>
      <c r="C7742" s="248">
        <v>95.743548906296439</v>
      </c>
    </row>
    <row r="7743" spans="2:3" x14ac:dyDescent="0.75">
      <c r="B7743" s="249">
        <v>7680</v>
      </c>
      <c r="C7743" s="248">
        <v>102.56898295960227</v>
      </c>
    </row>
    <row r="7744" spans="2:3" x14ac:dyDescent="0.75">
      <c r="B7744" s="249">
        <v>7681</v>
      </c>
      <c r="C7744" s="248">
        <v>90.752179327620539</v>
      </c>
    </row>
    <row r="7745" spans="2:3" x14ac:dyDescent="0.75">
      <c r="B7745" s="249">
        <v>7682</v>
      </c>
      <c r="C7745" s="248">
        <v>105.45908739747912</v>
      </c>
    </row>
    <row r="7746" spans="2:3" x14ac:dyDescent="0.75">
      <c r="B7746" s="249">
        <v>7683</v>
      </c>
      <c r="C7746" s="248">
        <v>113.64657639178142</v>
      </c>
    </row>
    <row r="7747" spans="2:3" x14ac:dyDescent="0.75">
      <c r="B7747" s="249">
        <v>7684</v>
      </c>
      <c r="C7747" s="248">
        <v>120.98654230122671</v>
      </c>
    </row>
    <row r="7748" spans="2:3" x14ac:dyDescent="0.75">
      <c r="B7748" s="249">
        <v>7685</v>
      </c>
      <c r="C7748" s="248">
        <v>118.47634084207311</v>
      </c>
    </row>
    <row r="7749" spans="2:3" x14ac:dyDescent="0.75">
      <c r="B7749" s="249">
        <v>7686</v>
      </c>
      <c r="C7749" s="248">
        <v>174.44050069457344</v>
      </c>
    </row>
    <row r="7750" spans="2:3" x14ac:dyDescent="0.75">
      <c r="B7750" s="249">
        <v>7687</v>
      </c>
      <c r="C7750" s="248">
        <v>106.88927674805754</v>
      </c>
    </row>
    <row r="7751" spans="2:3" x14ac:dyDescent="0.75">
      <c r="B7751" s="249">
        <v>7688</v>
      </c>
      <c r="C7751" s="248">
        <v>148.04642431849678</v>
      </c>
    </row>
    <row r="7752" spans="2:3" x14ac:dyDescent="0.75">
      <c r="B7752" s="249">
        <v>7689</v>
      </c>
      <c r="C7752" s="248">
        <v>93.567246093124083</v>
      </c>
    </row>
    <row r="7753" spans="2:3" x14ac:dyDescent="0.75">
      <c r="B7753" s="249">
        <v>7690</v>
      </c>
      <c r="C7753" s="248">
        <v>105.08199848258434</v>
      </c>
    </row>
    <row r="7754" spans="2:3" x14ac:dyDescent="0.75">
      <c r="B7754" s="249">
        <v>7691</v>
      </c>
      <c r="C7754" s="248">
        <v>123.00089907556512</v>
      </c>
    </row>
    <row r="7755" spans="2:3" x14ac:dyDescent="0.75">
      <c r="B7755" s="249">
        <v>7692</v>
      </c>
      <c r="C7755" s="248">
        <v>127.11311656188148</v>
      </c>
    </row>
    <row r="7756" spans="2:3" x14ac:dyDescent="0.75">
      <c r="B7756" s="249">
        <v>7693</v>
      </c>
      <c r="C7756" s="248">
        <v>97.256265358170666</v>
      </c>
    </row>
    <row r="7757" spans="2:3" x14ac:dyDescent="0.75">
      <c r="B7757" s="249">
        <v>7694</v>
      </c>
      <c r="C7757" s="248">
        <v>131.96782592655092</v>
      </c>
    </row>
    <row r="7758" spans="2:3" x14ac:dyDescent="0.75">
      <c r="B7758" s="249">
        <v>7695</v>
      </c>
      <c r="C7758" s="248">
        <v>121.82459656614522</v>
      </c>
    </row>
    <row r="7759" spans="2:3" x14ac:dyDescent="0.75">
      <c r="B7759" s="249">
        <v>7696</v>
      </c>
      <c r="C7759" s="248">
        <v>76.854203917856069</v>
      </c>
    </row>
    <row r="7760" spans="2:3" x14ac:dyDescent="0.75">
      <c r="B7760" s="249">
        <v>7697</v>
      </c>
      <c r="C7760" s="248">
        <v>86.834452796137327</v>
      </c>
    </row>
    <row r="7761" spans="2:3" x14ac:dyDescent="0.75">
      <c r="B7761" s="249">
        <v>7698</v>
      </c>
      <c r="C7761" s="248">
        <v>139.26493584178743</v>
      </c>
    </row>
    <row r="7762" spans="2:3" x14ac:dyDescent="0.75">
      <c r="B7762" s="249">
        <v>7699</v>
      </c>
      <c r="C7762" s="248">
        <v>115.63465936285523</v>
      </c>
    </row>
    <row r="7763" spans="2:3" x14ac:dyDescent="0.75">
      <c r="B7763" s="249">
        <v>7700</v>
      </c>
      <c r="C7763" s="248">
        <v>165.3717031358222</v>
      </c>
    </row>
    <row r="7764" spans="2:3" x14ac:dyDescent="0.75">
      <c r="B7764" s="249">
        <v>7701</v>
      </c>
      <c r="C7764" s="248">
        <v>100.15326192006412</v>
      </c>
    </row>
    <row r="7765" spans="2:3" x14ac:dyDescent="0.75">
      <c r="B7765" s="249">
        <v>7702</v>
      </c>
      <c r="C7765" s="248">
        <v>113.15351712111897</v>
      </c>
    </row>
    <row r="7766" spans="2:3" x14ac:dyDescent="0.75">
      <c r="B7766" s="249">
        <v>7703</v>
      </c>
      <c r="C7766" s="248">
        <v>93.082347676773537</v>
      </c>
    </row>
    <row r="7767" spans="2:3" x14ac:dyDescent="0.75">
      <c r="B7767" s="249">
        <v>7704</v>
      </c>
      <c r="C7767" s="248">
        <v>108.68874262239987</v>
      </c>
    </row>
    <row r="7768" spans="2:3" x14ac:dyDescent="0.75">
      <c r="B7768" s="249">
        <v>7705</v>
      </c>
      <c r="C7768" s="248">
        <v>123.37708656488086</v>
      </c>
    </row>
    <row r="7769" spans="2:3" x14ac:dyDescent="0.75">
      <c r="B7769" s="249">
        <v>7706</v>
      </c>
      <c r="C7769" s="248">
        <v>142.2177589650955</v>
      </c>
    </row>
    <row r="7770" spans="2:3" x14ac:dyDescent="0.75">
      <c r="B7770" s="249">
        <v>7707</v>
      </c>
      <c r="C7770" s="248">
        <v>129.95973546913001</v>
      </c>
    </row>
    <row r="7771" spans="2:3" x14ac:dyDescent="0.75">
      <c r="B7771" s="249">
        <v>7708</v>
      </c>
      <c r="C7771" s="248">
        <v>105.14608697786812</v>
      </c>
    </row>
    <row r="7772" spans="2:3" x14ac:dyDescent="0.75">
      <c r="B7772" s="249">
        <v>7709</v>
      </c>
      <c r="C7772" s="248">
        <v>101.73399057909546</v>
      </c>
    </row>
    <row r="7773" spans="2:3" x14ac:dyDescent="0.75">
      <c r="B7773" s="249">
        <v>7710</v>
      </c>
      <c r="C7773" s="248">
        <v>74.908595352895162</v>
      </c>
    </row>
    <row r="7774" spans="2:3" x14ac:dyDescent="0.75">
      <c r="B7774" s="249">
        <v>7711</v>
      </c>
      <c r="C7774" s="248">
        <v>100.13126795274223</v>
      </c>
    </row>
    <row r="7775" spans="2:3" x14ac:dyDescent="0.75">
      <c r="B7775" s="249">
        <v>7712</v>
      </c>
      <c r="C7775" s="248">
        <v>146.57128986660803</v>
      </c>
    </row>
    <row r="7776" spans="2:3" x14ac:dyDescent="0.75">
      <c r="B7776" s="249">
        <v>7713</v>
      </c>
      <c r="C7776" s="248">
        <v>117.91848872827958</v>
      </c>
    </row>
    <row r="7777" spans="2:3" x14ac:dyDescent="0.75">
      <c r="B7777" s="249">
        <v>7714</v>
      </c>
      <c r="C7777" s="248">
        <v>117.2512696161982</v>
      </c>
    </row>
    <row r="7778" spans="2:3" x14ac:dyDescent="0.75">
      <c r="B7778" s="249">
        <v>7715</v>
      </c>
      <c r="C7778" s="248">
        <v>135.90820462125802</v>
      </c>
    </row>
    <row r="7779" spans="2:3" x14ac:dyDescent="0.75">
      <c r="B7779" s="249">
        <v>7716</v>
      </c>
      <c r="C7779" s="248">
        <v>111.66816600080296</v>
      </c>
    </row>
    <row r="7780" spans="2:3" x14ac:dyDescent="0.75">
      <c r="B7780" s="249">
        <v>7717</v>
      </c>
      <c r="C7780" s="248">
        <v>118.95944196003245</v>
      </c>
    </row>
    <row r="7781" spans="2:3" x14ac:dyDescent="0.75">
      <c r="B7781" s="249">
        <v>7718</v>
      </c>
      <c r="C7781" s="248">
        <v>114.43335383561237</v>
      </c>
    </row>
    <row r="7782" spans="2:3" x14ac:dyDescent="0.75">
      <c r="B7782" s="249">
        <v>7719</v>
      </c>
      <c r="C7782" s="248">
        <v>114.27023898420458</v>
      </c>
    </row>
    <row r="7783" spans="2:3" x14ac:dyDescent="0.75">
      <c r="B7783" s="249">
        <v>7720</v>
      </c>
      <c r="C7783" s="248">
        <v>87.541494280852945</v>
      </c>
    </row>
    <row r="7784" spans="2:3" x14ac:dyDescent="0.75">
      <c r="B7784" s="249">
        <v>7721</v>
      </c>
      <c r="C7784" s="248">
        <v>112.81429219275221</v>
      </c>
    </row>
    <row r="7785" spans="2:3" x14ac:dyDescent="0.75">
      <c r="B7785" s="249">
        <v>7722</v>
      </c>
      <c r="C7785" s="248">
        <v>131.36909733954559</v>
      </c>
    </row>
    <row r="7786" spans="2:3" x14ac:dyDescent="0.75">
      <c r="B7786" s="249">
        <v>7723</v>
      </c>
      <c r="C7786" s="248">
        <v>101.21035940323857</v>
      </c>
    </row>
    <row r="7787" spans="2:3" x14ac:dyDescent="0.75">
      <c r="B7787" s="249">
        <v>7724</v>
      </c>
      <c r="C7787" s="248">
        <v>118.71193893750129</v>
      </c>
    </row>
    <row r="7788" spans="2:3" x14ac:dyDescent="0.75">
      <c r="B7788" s="249">
        <v>7725</v>
      </c>
      <c r="C7788" s="248">
        <v>144.43430336429816</v>
      </c>
    </row>
    <row r="7789" spans="2:3" x14ac:dyDescent="0.75">
      <c r="B7789" s="249">
        <v>7726</v>
      </c>
      <c r="C7789" s="248">
        <v>132.07808349718565</v>
      </c>
    </row>
    <row r="7790" spans="2:3" x14ac:dyDescent="0.75">
      <c r="B7790" s="249">
        <v>7727</v>
      </c>
      <c r="C7790" s="248">
        <v>98.130408799165778</v>
      </c>
    </row>
    <row r="7791" spans="2:3" x14ac:dyDescent="0.75">
      <c r="B7791" s="249">
        <v>7728</v>
      </c>
      <c r="C7791" s="248">
        <v>117.99352123803922</v>
      </c>
    </row>
    <row r="7792" spans="2:3" x14ac:dyDescent="0.75">
      <c r="B7792" s="249">
        <v>7729</v>
      </c>
      <c r="C7792" s="248">
        <v>109.0591375758646</v>
      </c>
    </row>
    <row r="7793" spans="2:3" x14ac:dyDescent="0.75">
      <c r="B7793" s="249">
        <v>7730</v>
      </c>
      <c r="C7793" s="248">
        <v>132.53331151118473</v>
      </c>
    </row>
    <row r="7794" spans="2:3" x14ac:dyDescent="0.75">
      <c r="B7794" s="249">
        <v>7731</v>
      </c>
      <c r="C7794" s="248">
        <v>163.92641235124199</v>
      </c>
    </row>
    <row r="7795" spans="2:3" x14ac:dyDescent="0.75">
      <c r="B7795" s="249">
        <v>7732</v>
      </c>
      <c r="C7795" s="248">
        <v>109.26601903047403</v>
      </c>
    </row>
    <row r="7796" spans="2:3" x14ac:dyDescent="0.75">
      <c r="B7796" s="249">
        <v>7733</v>
      </c>
      <c r="C7796" s="248">
        <v>66.84666475860827</v>
      </c>
    </row>
    <row r="7797" spans="2:3" x14ac:dyDescent="0.75">
      <c r="B7797" s="249">
        <v>7734</v>
      </c>
      <c r="C7797" s="248">
        <v>113.48295467264096</v>
      </c>
    </row>
    <row r="7798" spans="2:3" x14ac:dyDescent="0.75">
      <c r="B7798" s="249">
        <v>7735</v>
      </c>
      <c r="C7798" s="248">
        <v>108.54443136415736</v>
      </c>
    </row>
    <row r="7799" spans="2:3" x14ac:dyDescent="0.75">
      <c r="B7799" s="249">
        <v>7736</v>
      </c>
      <c r="C7799" s="248">
        <v>136.36670090719923</v>
      </c>
    </row>
    <row r="7800" spans="2:3" x14ac:dyDescent="0.75">
      <c r="B7800" s="249">
        <v>7737</v>
      </c>
      <c r="C7800" s="248">
        <v>155.61163908569222</v>
      </c>
    </row>
    <row r="7801" spans="2:3" x14ac:dyDescent="0.75">
      <c r="B7801" s="249">
        <v>7738</v>
      </c>
      <c r="C7801" s="248">
        <v>83.717924012743055</v>
      </c>
    </row>
    <row r="7802" spans="2:3" x14ac:dyDescent="0.75">
      <c r="B7802" s="249">
        <v>7739</v>
      </c>
      <c r="C7802" s="248">
        <v>135.64710339822017</v>
      </c>
    </row>
    <row r="7803" spans="2:3" x14ac:dyDescent="0.75">
      <c r="B7803" s="249">
        <v>7740</v>
      </c>
      <c r="C7803" s="248">
        <v>128.57553785529035</v>
      </c>
    </row>
    <row r="7804" spans="2:3" x14ac:dyDescent="0.75">
      <c r="B7804" s="249">
        <v>7741</v>
      </c>
      <c r="C7804" s="248">
        <v>80.18324865159029</v>
      </c>
    </row>
    <row r="7805" spans="2:3" x14ac:dyDescent="0.75">
      <c r="B7805" s="249">
        <v>7742</v>
      </c>
      <c r="C7805" s="248">
        <v>85.728830617627722</v>
      </c>
    </row>
    <row r="7806" spans="2:3" x14ac:dyDescent="0.75">
      <c r="B7806" s="249">
        <v>7743</v>
      </c>
      <c r="C7806" s="248">
        <v>137.76089082531772</v>
      </c>
    </row>
    <row r="7807" spans="2:3" x14ac:dyDescent="0.75">
      <c r="B7807" s="249">
        <v>7744</v>
      </c>
      <c r="C7807" s="248">
        <v>102.75987285882944</v>
      </c>
    </row>
    <row r="7808" spans="2:3" x14ac:dyDescent="0.75">
      <c r="B7808" s="249">
        <v>7745</v>
      </c>
      <c r="C7808" s="248">
        <v>124.39586972142256</v>
      </c>
    </row>
    <row r="7809" spans="2:3" x14ac:dyDescent="0.75">
      <c r="B7809" s="249">
        <v>7746</v>
      </c>
      <c r="C7809" s="248">
        <v>140.02464993054909</v>
      </c>
    </row>
    <row r="7810" spans="2:3" x14ac:dyDescent="0.75">
      <c r="B7810" s="249">
        <v>7747</v>
      </c>
      <c r="C7810" s="248">
        <v>116.58894429106932</v>
      </c>
    </row>
    <row r="7811" spans="2:3" x14ac:dyDescent="0.75">
      <c r="B7811" s="249">
        <v>7748</v>
      </c>
      <c r="C7811" s="248">
        <v>126.46742886904393</v>
      </c>
    </row>
    <row r="7812" spans="2:3" x14ac:dyDescent="0.75">
      <c r="B7812" s="249">
        <v>7749</v>
      </c>
      <c r="C7812" s="248">
        <v>107.29395647688629</v>
      </c>
    </row>
    <row r="7813" spans="2:3" x14ac:dyDescent="0.75">
      <c r="B7813" s="249">
        <v>7750</v>
      </c>
      <c r="C7813" s="248">
        <v>116.2184771978214</v>
      </c>
    </row>
    <row r="7814" spans="2:3" x14ac:dyDescent="0.75">
      <c r="B7814" s="249">
        <v>7751</v>
      </c>
      <c r="C7814" s="248">
        <v>145.5670905682191</v>
      </c>
    </row>
    <row r="7815" spans="2:3" x14ac:dyDescent="0.75">
      <c r="B7815" s="249">
        <v>7752</v>
      </c>
      <c r="C7815" s="248">
        <v>94.875773980498991</v>
      </c>
    </row>
    <row r="7816" spans="2:3" x14ac:dyDescent="0.75">
      <c r="B7816" s="249">
        <v>7753</v>
      </c>
      <c r="C7816" s="248">
        <v>102.56179208631508</v>
      </c>
    </row>
    <row r="7817" spans="2:3" x14ac:dyDescent="0.75">
      <c r="B7817" s="249">
        <v>7754</v>
      </c>
      <c r="C7817" s="248">
        <v>112.02429251073291</v>
      </c>
    </row>
    <row r="7818" spans="2:3" x14ac:dyDescent="0.75">
      <c r="B7818" s="249">
        <v>7755</v>
      </c>
      <c r="C7818" s="248">
        <v>126.59470074164231</v>
      </c>
    </row>
    <row r="7819" spans="2:3" x14ac:dyDescent="0.75">
      <c r="B7819" s="249">
        <v>7756</v>
      </c>
      <c r="C7819" s="248">
        <v>103.92244404000519</v>
      </c>
    </row>
    <row r="7820" spans="2:3" x14ac:dyDescent="0.75">
      <c r="B7820" s="249">
        <v>7757</v>
      </c>
      <c r="C7820" s="248">
        <v>112.57508374689561</v>
      </c>
    </row>
    <row r="7821" spans="2:3" x14ac:dyDescent="0.75">
      <c r="B7821" s="249">
        <v>7758</v>
      </c>
      <c r="C7821" s="248">
        <v>140.54196009532228</v>
      </c>
    </row>
    <row r="7822" spans="2:3" x14ac:dyDescent="0.75">
      <c r="B7822" s="249">
        <v>7759</v>
      </c>
      <c r="C7822" s="248">
        <v>101.02154284057517</v>
      </c>
    </row>
    <row r="7823" spans="2:3" x14ac:dyDescent="0.75">
      <c r="B7823" s="249">
        <v>7760</v>
      </c>
      <c r="C7823" s="248">
        <v>132.34408981782227</v>
      </c>
    </row>
    <row r="7824" spans="2:3" x14ac:dyDescent="0.75">
      <c r="B7824" s="249">
        <v>7761</v>
      </c>
      <c r="C7824" s="248">
        <v>158.33914658436922</v>
      </c>
    </row>
    <row r="7825" spans="2:3" x14ac:dyDescent="0.75">
      <c r="B7825" s="249">
        <v>7762</v>
      </c>
      <c r="C7825" s="248">
        <v>65.896805776851863</v>
      </c>
    </row>
    <row r="7826" spans="2:3" x14ac:dyDescent="0.75">
      <c r="B7826" s="249">
        <v>7763</v>
      </c>
      <c r="C7826" s="248">
        <v>128.91580966864538</v>
      </c>
    </row>
    <row r="7827" spans="2:3" x14ac:dyDescent="0.75">
      <c r="B7827" s="249">
        <v>7764</v>
      </c>
      <c r="C7827" s="248">
        <v>99.175943287876038</v>
      </c>
    </row>
    <row r="7828" spans="2:3" x14ac:dyDescent="0.75">
      <c r="B7828" s="249">
        <v>7765</v>
      </c>
      <c r="C7828" s="248">
        <v>175.06443005587303</v>
      </c>
    </row>
    <row r="7829" spans="2:3" x14ac:dyDescent="0.75">
      <c r="B7829" s="249">
        <v>7766</v>
      </c>
      <c r="C7829" s="248">
        <v>108.16569037092658</v>
      </c>
    </row>
    <row r="7830" spans="2:3" x14ac:dyDescent="0.75">
      <c r="B7830" s="249">
        <v>7767</v>
      </c>
      <c r="C7830" s="248">
        <v>103.92561843697129</v>
      </c>
    </row>
    <row r="7831" spans="2:3" x14ac:dyDescent="0.75">
      <c r="B7831" s="249">
        <v>7768</v>
      </c>
      <c r="C7831" s="248">
        <v>114.17164826205358</v>
      </c>
    </row>
    <row r="7832" spans="2:3" x14ac:dyDescent="0.75">
      <c r="B7832" s="249">
        <v>7769</v>
      </c>
      <c r="C7832" s="248">
        <v>98.558853898870083</v>
      </c>
    </row>
    <row r="7833" spans="2:3" x14ac:dyDescent="0.75">
      <c r="B7833" s="249">
        <v>7770</v>
      </c>
      <c r="C7833" s="248">
        <v>164.9942317610826</v>
      </c>
    </row>
    <row r="7834" spans="2:3" x14ac:dyDescent="0.75">
      <c r="B7834" s="249">
        <v>7771</v>
      </c>
      <c r="C7834" s="248">
        <v>126.44668847480759</v>
      </c>
    </row>
    <row r="7835" spans="2:3" x14ac:dyDescent="0.75">
      <c r="B7835" s="249">
        <v>7772</v>
      </c>
      <c r="C7835" s="248">
        <v>143.3841445600805</v>
      </c>
    </row>
    <row r="7836" spans="2:3" x14ac:dyDescent="0.75">
      <c r="B7836" s="249">
        <v>7773</v>
      </c>
      <c r="C7836" s="248">
        <v>105.21684501850628</v>
      </c>
    </row>
    <row r="7837" spans="2:3" x14ac:dyDescent="0.75">
      <c r="B7837" s="249">
        <v>7774</v>
      </c>
      <c r="C7837" s="248">
        <v>114.95435957415962</v>
      </c>
    </row>
    <row r="7838" spans="2:3" x14ac:dyDescent="0.75">
      <c r="B7838" s="249">
        <v>7775</v>
      </c>
      <c r="C7838" s="248">
        <v>152.50776794604326</v>
      </c>
    </row>
    <row r="7839" spans="2:3" x14ac:dyDescent="0.75">
      <c r="B7839" s="249">
        <v>7776</v>
      </c>
      <c r="C7839" s="248">
        <v>163.00740438305291</v>
      </c>
    </row>
    <row r="7840" spans="2:3" x14ac:dyDescent="0.75">
      <c r="B7840" s="249">
        <v>7777</v>
      </c>
      <c r="C7840" s="248">
        <v>75.429212262886239</v>
      </c>
    </row>
    <row r="7841" spans="2:3" x14ac:dyDescent="0.75">
      <c r="B7841" s="249">
        <v>7778</v>
      </c>
      <c r="C7841" s="248">
        <v>165.28600830345823</v>
      </c>
    </row>
    <row r="7842" spans="2:3" x14ac:dyDescent="0.75">
      <c r="B7842" s="249">
        <v>7779</v>
      </c>
      <c r="C7842" s="248">
        <v>109.83488956674233</v>
      </c>
    </row>
    <row r="7843" spans="2:3" x14ac:dyDescent="0.75">
      <c r="B7843" s="249">
        <v>7780</v>
      </c>
      <c r="C7843" s="248">
        <v>82.225479357238754</v>
      </c>
    </row>
    <row r="7844" spans="2:3" x14ac:dyDescent="0.75">
      <c r="B7844" s="249">
        <v>7781</v>
      </c>
      <c r="C7844" s="248">
        <v>142.86429482476402</v>
      </c>
    </row>
    <row r="7845" spans="2:3" x14ac:dyDescent="0.75">
      <c r="B7845" s="249">
        <v>7782</v>
      </c>
      <c r="C7845" s="248">
        <v>110.12873912437915</v>
      </c>
    </row>
    <row r="7846" spans="2:3" x14ac:dyDescent="0.75">
      <c r="B7846" s="249">
        <v>7783</v>
      </c>
      <c r="C7846" s="248">
        <v>116.04363374908304</v>
      </c>
    </row>
    <row r="7847" spans="2:3" x14ac:dyDescent="0.75">
      <c r="B7847" s="249">
        <v>7784</v>
      </c>
      <c r="C7847" s="248">
        <v>116.69052294867093</v>
      </c>
    </row>
    <row r="7848" spans="2:3" x14ac:dyDescent="0.75">
      <c r="B7848" s="249">
        <v>7785</v>
      </c>
      <c r="C7848" s="248">
        <v>111.09138160775964</v>
      </c>
    </row>
    <row r="7849" spans="2:3" x14ac:dyDescent="0.75">
      <c r="B7849" s="249">
        <v>7786</v>
      </c>
      <c r="C7849" s="248">
        <v>136.11642131849467</v>
      </c>
    </row>
    <row r="7850" spans="2:3" x14ac:dyDescent="0.75">
      <c r="B7850" s="249">
        <v>7787</v>
      </c>
      <c r="C7850" s="248">
        <v>127.35111860287523</v>
      </c>
    </row>
    <row r="7851" spans="2:3" x14ac:dyDescent="0.75">
      <c r="B7851" s="249">
        <v>7788</v>
      </c>
      <c r="C7851" s="248">
        <v>121.99764624889812</v>
      </c>
    </row>
    <row r="7852" spans="2:3" x14ac:dyDescent="0.75">
      <c r="B7852" s="249">
        <v>7789</v>
      </c>
      <c r="C7852" s="248">
        <v>154.11310356522029</v>
      </c>
    </row>
    <row r="7853" spans="2:3" x14ac:dyDescent="0.75">
      <c r="B7853" s="249">
        <v>7790</v>
      </c>
      <c r="C7853" s="248">
        <v>110.52904388856889</v>
      </c>
    </row>
    <row r="7854" spans="2:3" x14ac:dyDescent="0.75">
      <c r="B7854" s="249">
        <v>7791</v>
      </c>
      <c r="C7854" s="248">
        <v>70.403691252269113</v>
      </c>
    </row>
    <row r="7855" spans="2:3" x14ac:dyDescent="0.75">
      <c r="B7855" s="249">
        <v>7792</v>
      </c>
      <c r="C7855" s="248">
        <v>148.94512507903443</v>
      </c>
    </row>
    <row r="7856" spans="2:3" x14ac:dyDescent="0.75">
      <c r="B7856" s="249">
        <v>7793</v>
      </c>
      <c r="C7856" s="248">
        <v>109.11951152021089</v>
      </c>
    </row>
    <row r="7857" spans="2:3" x14ac:dyDescent="0.75">
      <c r="B7857" s="249">
        <v>7794</v>
      </c>
      <c r="C7857" s="248">
        <v>137.88444311180729</v>
      </c>
    </row>
    <row r="7858" spans="2:3" x14ac:dyDescent="0.75">
      <c r="B7858" s="249">
        <v>7795</v>
      </c>
      <c r="C7858" s="248">
        <v>132.00536513890509</v>
      </c>
    </row>
    <row r="7859" spans="2:3" x14ac:dyDescent="0.75">
      <c r="B7859" s="249">
        <v>7796</v>
      </c>
      <c r="C7859" s="248">
        <v>114.28159562609764</v>
      </c>
    </row>
    <row r="7860" spans="2:3" x14ac:dyDescent="0.75">
      <c r="B7860" s="249">
        <v>7797</v>
      </c>
      <c r="C7860" s="248">
        <v>143.53345794829951</v>
      </c>
    </row>
    <row r="7861" spans="2:3" x14ac:dyDescent="0.75">
      <c r="B7861" s="249">
        <v>7798</v>
      </c>
      <c r="C7861" s="248">
        <v>108.35459773841859</v>
      </c>
    </row>
    <row r="7862" spans="2:3" x14ac:dyDescent="0.75">
      <c r="B7862" s="249">
        <v>7799</v>
      </c>
      <c r="C7862" s="248">
        <v>133.53133265664897</v>
      </c>
    </row>
    <row r="7863" spans="2:3" x14ac:dyDescent="0.75">
      <c r="B7863" s="249">
        <v>7800</v>
      </c>
      <c r="C7863" s="248">
        <v>141.54341096661074</v>
      </c>
    </row>
    <row r="7864" spans="2:3" x14ac:dyDescent="0.75">
      <c r="B7864" s="249">
        <v>7801</v>
      </c>
      <c r="C7864" s="248">
        <v>115.7027761654013</v>
      </c>
    </row>
    <row r="7865" spans="2:3" x14ac:dyDescent="0.75">
      <c r="B7865" s="249">
        <v>7802</v>
      </c>
      <c r="C7865" s="248">
        <v>97.381123712660369</v>
      </c>
    </row>
    <row r="7866" spans="2:3" x14ac:dyDescent="0.75">
      <c r="B7866" s="249">
        <v>7803</v>
      </c>
      <c r="C7866" s="248">
        <v>115.52866943252124</v>
      </c>
    </row>
    <row r="7867" spans="2:3" x14ac:dyDescent="0.75">
      <c r="B7867" s="249">
        <v>7804</v>
      </c>
      <c r="C7867" s="248">
        <v>158.54264698745172</v>
      </c>
    </row>
    <row r="7868" spans="2:3" x14ac:dyDescent="0.75">
      <c r="B7868" s="249">
        <v>7805</v>
      </c>
      <c r="C7868" s="248">
        <v>120.54731552166228</v>
      </c>
    </row>
    <row r="7869" spans="2:3" x14ac:dyDescent="0.75">
      <c r="B7869" s="249">
        <v>7806</v>
      </c>
      <c r="C7869" s="248">
        <v>81.242059652159639</v>
      </c>
    </row>
    <row r="7870" spans="2:3" x14ac:dyDescent="0.75">
      <c r="B7870" s="249">
        <v>7807</v>
      </c>
      <c r="C7870" s="248">
        <v>115.13042575549335</v>
      </c>
    </row>
    <row r="7871" spans="2:3" x14ac:dyDescent="0.75">
      <c r="B7871" s="249">
        <v>7808</v>
      </c>
      <c r="C7871" s="248">
        <v>113.36547500732836</v>
      </c>
    </row>
    <row r="7872" spans="2:3" x14ac:dyDescent="0.75">
      <c r="B7872" s="249">
        <v>7809</v>
      </c>
      <c r="C7872" s="248">
        <v>123.07829117339783</v>
      </c>
    </row>
    <row r="7873" spans="2:3" x14ac:dyDescent="0.75">
      <c r="B7873" s="249">
        <v>7810</v>
      </c>
      <c r="C7873" s="248">
        <v>122.75897239476544</v>
      </c>
    </row>
    <row r="7874" spans="2:3" x14ac:dyDescent="0.75">
      <c r="B7874" s="249">
        <v>7811</v>
      </c>
      <c r="C7874" s="248">
        <v>115.74142146039226</v>
      </c>
    </row>
    <row r="7875" spans="2:3" x14ac:dyDescent="0.75">
      <c r="B7875" s="249">
        <v>7812</v>
      </c>
      <c r="C7875" s="248">
        <v>112.84140094858016</v>
      </c>
    </row>
    <row r="7876" spans="2:3" x14ac:dyDescent="0.75">
      <c r="B7876" s="249">
        <v>7813</v>
      </c>
      <c r="C7876" s="248">
        <v>103.81487362090327</v>
      </c>
    </row>
    <row r="7877" spans="2:3" x14ac:dyDescent="0.75">
      <c r="B7877" s="249">
        <v>7814</v>
      </c>
      <c r="C7877" s="248">
        <v>137.2405212912</v>
      </c>
    </row>
    <row r="7878" spans="2:3" x14ac:dyDescent="0.75">
      <c r="B7878" s="249">
        <v>7815</v>
      </c>
      <c r="C7878" s="248">
        <v>132.5485528836461</v>
      </c>
    </row>
    <row r="7879" spans="2:3" x14ac:dyDescent="0.75">
      <c r="B7879" s="249">
        <v>7816</v>
      </c>
      <c r="C7879" s="248">
        <v>117.80429467679433</v>
      </c>
    </row>
    <row r="7880" spans="2:3" x14ac:dyDescent="0.75">
      <c r="B7880" s="249">
        <v>7817</v>
      </c>
      <c r="C7880" s="248">
        <v>128.36062253478701</v>
      </c>
    </row>
    <row r="7881" spans="2:3" x14ac:dyDescent="0.75">
      <c r="B7881" s="249">
        <v>7818</v>
      </c>
      <c r="C7881" s="248">
        <v>92.154063053129974</v>
      </c>
    </row>
    <row r="7882" spans="2:3" x14ac:dyDescent="0.75">
      <c r="B7882" s="249">
        <v>7819</v>
      </c>
      <c r="C7882" s="248">
        <v>150.93138774147363</v>
      </c>
    </row>
    <row r="7883" spans="2:3" x14ac:dyDescent="0.75">
      <c r="B7883" s="249">
        <v>7820</v>
      </c>
      <c r="C7883" s="248">
        <v>109.20660891454992</v>
      </c>
    </row>
    <row r="7884" spans="2:3" x14ac:dyDescent="0.75">
      <c r="B7884" s="249">
        <v>7821</v>
      </c>
      <c r="C7884" s="248">
        <v>132.93968401832919</v>
      </c>
    </row>
    <row r="7885" spans="2:3" x14ac:dyDescent="0.75">
      <c r="B7885" s="249">
        <v>7822</v>
      </c>
      <c r="C7885" s="248">
        <v>113.99218786917535</v>
      </c>
    </row>
    <row r="7886" spans="2:3" x14ac:dyDescent="0.75">
      <c r="B7886" s="249">
        <v>7823</v>
      </c>
      <c r="C7886" s="248">
        <v>119.34207297527365</v>
      </c>
    </row>
    <row r="7887" spans="2:3" x14ac:dyDescent="0.75">
      <c r="B7887" s="249">
        <v>7824</v>
      </c>
      <c r="C7887" s="248">
        <v>103.78603253687497</v>
      </c>
    </row>
    <row r="7888" spans="2:3" x14ac:dyDescent="0.75">
      <c r="B7888" s="249">
        <v>7825</v>
      </c>
      <c r="C7888" s="248">
        <v>140.4126526543877</v>
      </c>
    </row>
    <row r="7889" spans="2:3" x14ac:dyDescent="0.75">
      <c r="B7889" s="249">
        <v>7826</v>
      </c>
      <c r="C7889" s="248">
        <v>135.34733757046638</v>
      </c>
    </row>
    <row r="7890" spans="2:3" x14ac:dyDescent="0.75">
      <c r="B7890" s="249">
        <v>7827</v>
      </c>
      <c r="C7890" s="248">
        <v>143.23631216873011</v>
      </c>
    </row>
    <row r="7891" spans="2:3" x14ac:dyDescent="0.75">
      <c r="B7891" s="249">
        <v>7828</v>
      </c>
      <c r="C7891" s="248">
        <v>135.05871194865531</v>
      </c>
    </row>
    <row r="7892" spans="2:3" x14ac:dyDescent="0.75">
      <c r="B7892" s="249">
        <v>7829</v>
      </c>
      <c r="C7892" s="248">
        <v>111.45038905487621</v>
      </c>
    </row>
    <row r="7893" spans="2:3" x14ac:dyDescent="0.75">
      <c r="B7893" s="249">
        <v>7830</v>
      </c>
      <c r="C7893" s="248">
        <v>107.17832713203903</v>
      </c>
    </row>
    <row r="7894" spans="2:3" x14ac:dyDescent="0.75">
      <c r="B7894" s="249">
        <v>7831</v>
      </c>
      <c r="C7894" s="248">
        <v>96.287822838003692</v>
      </c>
    </row>
    <row r="7895" spans="2:3" x14ac:dyDescent="0.75">
      <c r="B7895" s="249">
        <v>7832</v>
      </c>
      <c r="C7895" s="248">
        <v>104.93163741600316</v>
      </c>
    </row>
    <row r="7896" spans="2:3" x14ac:dyDescent="0.75">
      <c r="B7896" s="249">
        <v>7833</v>
      </c>
      <c r="C7896" s="248">
        <v>91.314447079039027</v>
      </c>
    </row>
    <row r="7897" spans="2:3" x14ac:dyDescent="0.75">
      <c r="B7897" s="249">
        <v>7834</v>
      </c>
      <c r="C7897" s="248">
        <v>140.82432341591294</v>
      </c>
    </row>
    <row r="7898" spans="2:3" x14ac:dyDescent="0.75">
      <c r="B7898" s="249">
        <v>7835</v>
      </c>
      <c r="C7898" s="248">
        <v>151.28816012735371</v>
      </c>
    </row>
    <row r="7899" spans="2:3" x14ac:dyDescent="0.75">
      <c r="B7899" s="249">
        <v>7836</v>
      </c>
      <c r="C7899" s="248">
        <v>83.122753966193102</v>
      </c>
    </row>
    <row r="7900" spans="2:3" x14ac:dyDescent="0.75">
      <c r="B7900" s="249">
        <v>7837</v>
      </c>
      <c r="C7900" s="248">
        <v>125.41839933798299</v>
      </c>
    </row>
    <row r="7901" spans="2:3" x14ac:dyDescent="0.75">
      <c r="B7901" s="249">
        <v>7838</v>
      </c>
      <c r="C7901" s="248">
        <v>182.24024397349996</v>
      </c>
    </row>
    <row r="7902" spans="2:3" x14ac:dyDescent="0.75">
      <c r="B7902" s="249">
        <v>7839</v>
      </c>
      <c r="C7902" s="248">
        <v>106.97313840004296</v>
      </c>
    </row>
    <row r="7903" spans="2:3" x14ac:dyDescent="0.75">
      <c r="B7903" s="249">
        <v>7840</v>
      </c>
      <c r="C7903" s="248">
        <v>172.39872787859127</v>
      </c>
    </row>
    <row r="7904" spans="2:3" x14ac:dyDescent="0.75">
      <c r="B7904" s="249">
        <v>7841</v>
      </c>
      <c r="C7904" s="248">
        <v>119.81751573004284</v>
      </c>
    </row>
    <row r="7905" spans="2:3" x14ac:dyDescent="0.75">
      <c r="B7905" s="249">
        <v>7842</v>
      </c>
      <c r="C7905" s="248">
        <v>149.45557834454758</v>
      </c>
    </row>
    <row r="7906" spans="2:3" x14ac:dyDescent="0.75">
      <c r="B7906" s="249">
        <v>7843</v>
      </c>
      <c r="C7906" s="248">
        <v>109.30327204902909</v>
      </c>
    </row>
    <row r="7907" spans="2:3" x14ac:dyDescent="0.75">
      <c r="B7907" s="249">
        <v>7844</v>
      </c>
      <c r="C7907" s="248">
        <v>86.023754355749759</v>
      </c>
    </row>
    <row r="7908" spans="2:3" x14ac:dyDescent="0.75">
      <c r="B7908" s="249">
        <v>7845</v>
      </c>
      <c r="C7908" s="248">
        <v>118.12451730107254</v>
      </c>
    </row>
    <row r="7909" spans="2:3" x14ac:dyDescent="0.75">
      <c r="B7909" s="249">
        <v>7846</v>
      </c>
      <c r="C7909" s="248">
        <v>141.19964028500652</v>
      </c>
    </row>
    <row r="7910" spans="2:3" x14ac:dyDescent="0.75">
      <c r="B7910" s="249">
        <v>7847</v>
      </c>
      <c r="C7910" s="248">
        <v>99.640698791070491</v>
      </c>
    </row>
    <row r="7911" spans="2:3" x14ac:dyDescent="0.75">
      <c r="B7911" s="249">
        <v>7848</v>
      </c>
      <c r="C7911" s="248">
        <v>120.63010843607054</v>
      </c>
    </row>
    <row r="7912" spans="2:3" x14ac:dyDescent="0.75">
      <c r="B7912" s="249">
        <v>7849</v>
      </c>
      <c r="C7912" s="248">
        <v>161.08143863228952</v>
      </c>
    </row>
    <row r="7913" spans="2:3" x14ac:dyDescent="0.75">
      <c r="B7913" s="249">
        <v>7850</v>
      </c>
      <c r="C7913" s="248">
        <v>116.09316476315487</v>
      </c>
    </row>
    <row r="7914" spans="2:3" x14ac:dyDescent="0.75">
      <c r="B7914" s="249">
        <v>7851</v>
      </c>
      <c r="C7914" s="248">
        <v>118.17159816464351</v>
      </c>
    </row>
    <row r="7915" spans="2:3" x14ac:dyDescent="0.75">
      <c r="B7915" s="249">
        <v>7852</v>
      </c>
      <c r="C7915" s="248">
        <v>129.40009246016143</v>
      </c>
    </row>
    <row r="7916" spans="2:3" x14ac:dyDescent="0.75">
      <c r="B7916" s="249">
        <v>7853</v>
      </c>
      <c r="C7916" s="248">
        <v>115.6300001208995</v>
      </c>
    </row>
    <row r="7917" spans="2:3" x14ac:dyDescent="0.75">
      <c r="B7917" s="249">
        <v>7854</v>
      </c>
      <c r="C7917" s="248">
        <v>139.31026012071416</v>
      </c>
    </row>
    <row r="7918" spans="2:3" x14ac:dyDescent="0.75">
      <c r="B7918" s="249">
        <v>7855</v>
      </c>
      <c r="C7918" s="248">
        <v>129.41398748880829</v>
      </c>
    </row>
    <row r="7919" spans="2:3" x14ac:dyDescent="0.75">
      <c r="B7919" s="249">
        <v>7856</v>
      </c>
      <c r="C7919" s="248">
        <v>114.55749996066905</v>
      </c>
    </row>
    <row r="7920" spans="2:3" x14ac:dyDescent="0.75">
      <c r="B7920" s="249">
        <v>7857</v>
      </c>
      <c r="C7920" s="248">
        <v>140.33656639193228</v>
      </c>
    </row>
    <row r="7921" spans="2:3" x14ac:dyDescent="0.75">
      <c r="B7921" s="249">
        <v>7858</v>
      </c>
      <c r="C7921" s="248">
        <v>121.09403321421077</v>
      </c>
    </row>
    <row r="7922" spans="2:3" x14ac:dyDescent="0.75">
      <c r="B7922" s="249">
        <v>7859</v>
      </c>
      <c r="C7922" s="248">
        <v>127.39411972395081</v>
      </c>
    </row>
    <row r="7923" spans="2:3" x14ac:dyDescent="0.75">
      <c r="B7923" s="249">
        <v>7860</v>
      </c>
      <c r="C7923" s="248">
        <v>96.437781707865213</v>
      </c>
    </row>
    <row r="7924" spans="2:3" x14ac:dyDescent="0.75">
      <c r="B7924" s="249">
        <v>7861</v>
      </c>
      <c r="C7924" s="248">
        <v>144.38482996740365</v>
      </c>
    </row>
    <row r="7925" spans="2:3" x14ac:dyDescent="0.75">
      <c r="B7925" s="249">
        <v>7862</v>
      </c>
      <c r="C7925" s="248">
        <v>121.89240994600782</v>
      </c>
    </row>
    <row r="7926" spans="2:3" x14ac:dyDescent="0.75">
      <c r="B7926" s="249">
        <v>7863</v>
      </c>
      <c r="C7926" s="248">
        <v>126.4067293529513</v>
      </c>
    </row>
    <row r="7927" spans="2:3" x14ac:dyDescent="0.75">
      <c r="B7927" s="249">
        <v>7864</v>
      </c>
      <c r="C7927" s="248">
        <v>123.77818092089613</v>
      </c>
    </row>
    <row r="7928" spans="2:3" x14ac:dyDescent="0.75">
      <c r="B7928" s="249">
        <v>7865</v>
      </c>
      <c r="C7928" s="248">
        <v>156.19573987344756</v>
      </c>
    </row>
    <row r="7929" spans="2:3" x14ac:dyDescent="0.75">
      <c r="B7929" s="249">
        <v>7866</v>
      </c>
      <c r="C7929" s="248">
        <v>121.6701675967243</v>
      </c>
    </row>
    <row r="7930" spans="2:3" x14ac:dyDescent="0.75">
      <c r="B7930" s="249">
        <v>7867</v>
      </c>
      <c r="C7930" s="248">
        <v>138.66147099222582</v>
      </c>
    </row>
    <row r="7931" spans="2:3" x14ac:dyDescent="0.75">
      <c r="B7931" s="249">
        <v>7868</v>
      </c>
      <c r="C7931" s="248">
        <v>116.83001017222594</v>
      </c>
    </row>
    <row r="7932" spans="2:3" x14ac:dyDescent="0.75">
      <c r="B7932" s="249">
        <v>7869</v>
      </c>
      <c r="C7932" s="248">
        <v>143.60542416067668</v>
      </c>
    </row>
    <row r="7933" spans="2:3" x14ac:dyDescent="0.75">
      <c r="B7933" s="249">
        <v>7870</v>
      </c>
      <c r="C7933" s="248">
        <v>125.95378480800943</v>
      </c>
    </row>
    <row r="7934" spans="2:3" x14ac:dyDescent="0.75">
      <c r="B7934" s="249">
        <v>7871</v>
      </c>
      <c r="C7934" s="248">
        <v>114.80065887406141</v>
      </c>
    </row>
    <row r="7935" spans="2:3" x14ac:dyDescent="0.75">
      <c r="B7935" s="249">
        <v>7872</v>
      </c>
      <c r="C7935" s="248">
        <v>108.91512634610118</v>
      </c>
    </row>
    <row r="7936" spans="2:3" x14ac:dyDescent="0.75">
      <c r="B7936" s="249">
        <v>7873</v>
      </c>
      <c r="C7936" s="248">
        <v>90.34084585417105</v>
      </c>
    </row>
    <row r="7937" spans="2:3" x14ac:dyDescent="0.75">
      <c r="B7937" s="249">
        <v>7874</v>
      </c>
      <c r="C7937" s="248">
        <v>147.30345997208923</v>
      </c>
    </row>
    <row r="7938" spans="2:3" x14ac:dyDescent="0.75">
      <c r="B7938" s="249">
        <v>7875</v>
      </c>
      <c r="C7938" s="248">
        <v>133.02595241615188</v>
      </c>
    </row>
    <row r="7939" spans="2:3" x14ac:dyDescent="0.75">
      <c r="B7939" s="249">
        <v>7876</v>
      </c>
      <c r="C7939" s="248">
        <v>78.852836772921336</v>
      </c>
    </row>
    <row r="7940" spans="2:3" x14ac:dyDescent="0.75">
      <c r="B7940" s="249">
        <v>7877</v>
      </c>
      <c r="C7940" s="248">
        <v>154.77698991608202</v>
      </c>
    </row>
    <row r="7941" spans="2:3" x14ac:dyDescent="0.75">
      <c r="B7941" s="249">
        <v>7878</v>
      </c>
      <c r="C7941" s="248">
        <v>144.11376373320445</v>
      </c>
    </row>
    <row r="7942" spans="2:3" x14ac:dyDescent="0.75">
      <c r="B7942" s="249">
        <v>7879</v>
      </c>
      <c r="C7942" s="248">
        <v>105.38879550484643</v>
      </c>
    </row>
    <row r="7943" spans="2:3" x14ac:dyDescent="0.75">
      <c r="B7943" s="249">
        <v>7880</v>
      </c>
      <c r="C7943" s="248">
        <v>98.708133086152031</v>
      </c>
    </row>
    <row r="7944" spans="2:3" x14ac:dyDescent="0.75">
      <c r="B7944" s="249">
        <v>7881</v>
      </c>
      <c r="C7944" s="248">
        <v>76.566080563203116</v>
      </c>
    </row>
    <row r="7945" spans="2:3" x14ac:dyDescent="0.75">
      <c r="B7945" s="249">
        <v>7882</v>
      </c>
      <c r="C7945" s="248">
        <v>139.25815622599666</v>
      </c>
    </row>
    <row r="7946" spans="2:3" x14ac:dyDescent="0.75">
      <c r="B7946" s="249">
        <v>7883</v>
      </c>
      <c r="C7946" s="248">
        <v>113.82787948325455</v>
      </c>
    </row>
    <row r="7947" spans="2:3" x14ac:dyDescent="0.75">
      <c r="B7947" s="249">
        <v>7884</v>
      </c>
      <c r="C7947" s="248">
        <v>152.91669778138109</v>
      </c>
    </row>
    <row r="7948" spans="2:3" x14ac:dyDescent="0.75">
      <c r="B7948" s="249">
        <v>7885</v>
      </c>
      <c r="C7948" s="248">
        <v>72.839900420493862</v>
      </c>
    </row>
    <row r="7949" spans="2:3" x14ac:dyDescent="0.75">
      <c r="B7949" s="249">
        <v>7886</v>
      </c>
      <c r="C7949" s="248">
        <v>99.602166045478995</v>
      </c>
    </row>
    <row r="7950" spans="2:3" x14ac:dyDescent="0.75">
      <c r="B7950" s="249">
        <v>7887</v>
      </c>
      <c r="C7950" s="248">
        <v>159.34146895047567</v>
      </c>
    </row>
    <row r="7951" spans="2:3" x14ac:dyDescent="0.75">
      <c r="B7951" s="249">
        <v>7888</v>
      </c>
      <c r="C7951" s="248">
        <v>111.70068242897553</v>
      </c>
    </row>
    <row r="7952" spans="2:3" x14ac:dyDescent="0.75">
      <c r="B7952" s="249">
        <v>7889</v>
      </c>
      <c r="C7952" s="248">
        <v>114.53951527924627</v>
      </c>
    </row>
    <row r="7953" spans="2:3" x14ac:dyDescent="0.75">
      <c r="B7953" s="249">
        <v>7890</v>
      </c>
      <c r="C7953" s="248">
        <v>118.65806630739532</v>
      </c>
    </row>
    <row r="7954" spans="2:3" x14ac:dyDescent="0.75">
      <c r="B7954" s="249">
        <v>7891</v>
      </c>
      <c r="C7954" s="248">
        <v>103.9487296611217</v>
      </c>
    </row>
    <row r="7955" spans="2:3" x14ac:dyDescent="0.75">
      <c r="B7955" s="249">
        <v>7892</v>
      </c>
      <c r="C7955" s="248">
        <v>153.07592637781778</v>
      </c>
    </row>
    <row r="7956" spans="2:3" x14ac:dyDescent="0.75">
      <c r="B7956" s="249">
        <v>7893</v>
      </c>
      <c r="C7956" s="248">
        <v>112.01708766277537</v>
      </c>
    </row>
    <row r="7957" spans="2:3" x14ac:dyDescent="0.75">
      <c r="B7957" s="249">
        <v>7894</v>
      </c>
      <c r="C7957" s="248">
        <v>102.16512648948282</v>
      </c>
    </row>
    <row r="7958" spans="2:3" x14ac:dyDescent="0.75">
      <c r="B7958" s="249">
        <v>7895</v>
      </c>
      <c r="C7958" s="248">
        <v>88.375596937310974</v>
      </c>
    </row>
    <row r="7959" spans="2:3" x14ac:dyDescent="0.75">
      <c r="B7959" s="249">
        <v>7896</v>
      </c>
      <c r="C7959" s="248">
        <v>112.98227885224311</v>
      </c>
    </row>
    <row r="7960" spans="2:3" x14ac:dyDescent="0.75">
      <c r="B7960" s="249">
        <v>7897</v>
      </c>
      <c r="C7960" s="248">
        <v>146.43286401600488</v>
      </c>
    </row>
    <row r="7961" spans="2:3" x14ac:dyDescent="0.75">
      <c r="B7961" s="249">
        <v>7898</v>
      </c>
      <c r="C7961" s="248">
        <v>82.911533196897864</v>
      </c>
    </row>
    <row r="7962" spans="2:3" x14ac:dyDescent="0.75">
      <c r="B7962" s="249">
        <v>7899</v>
      </c>
      <c r="C7962" s="248">
        <v>139.29309433356642</v>
      </c>
    </row>
    <row r="7963" spans="2:3" x14ac:dyDescent="0.75">
      <c r="B7963" s="249">
        <v>7900</v>
      </c>
      <c r="C7963" s="248">
        <v>93.36127344374124</v>
      </c>
    </row>
    <row r="7964" spans="2:3" x14ac:dyDescent="0.75">
      <c r="B7964" s="249">
        <v>7901</v>
      </c>
      <c r="C7964" s="248">
        <v>132.99186143572268</v>
      </c>
    </row>
    <row r="7965" spans="2:3" x14ac:dyDescent="0.75">
      <c r="B7965" s="249">
        <v>7902</v>
      </c>
      <c r="C7965" s="248">
        <v>109.25206789757389</v>
      </c>
    </row>
    <row r="7966" spans="2:3" x14ac:dyDescent="0.75">
      <c r="B7966" s="249">
        <v>7903</v>
      </c>
      <c r="C7966" s="248">
        <v>48.98394850955907</v>
      </c>
    </row>
    <row r="7967" spans="2:3" x14ac:dyDescent="0.75">
      <c r="B7967" s="249">
        <v>7904</v>
      </c>
      <c r="C7967" s="248">
        <v>126.58861459403269</v>
      </c>
    </row>
    <row r="7968" spans="2:3" x14ac:dyDescent="0.75">
      <c r="B7968" s="249">
        <v>7905</v>
      </c>
      <c r="C7968" s="248">
        <v>112.70003204326036</v>
      </c>
    </row>
    <row r="7969" spans="2:3" x14ac:dyDescent="0.75">
      <c r="B7969" s="249">
        <v>7906</v>
      </c>
      <c r="C7969" s="248">
        <v>134.56052652749699</v>
      </c>
    </row>
    <row r="7970" spans="2:3" x14ac:dyDescent="0.75">
      <c r="B7970" s="249">
        <v>7907</v>
      </c>
      <c r="C7970" s="248">
        <v>82.704212056731521</v>
      </c>
    </row>
    <row r="7971" spans="2:3" x14ac:dyDescent="0.75">
      <c r="B7971" s="249">
        <v>7908</v>
      </c>
      <c r="C7971" s="248">
        <v>140.35864793853438</v>
      </c>
    </row>
    <row r="7972" spans="2:3" x14ac:dyDescent="0.75">
      <c r="B7972" s="249">
        <v>7909</v>
      </c>
      <c r="C7972" s="248">
        <v>127.37852172311221</v>
      </c>
    </row>
    <row r="7973" spans="2:3" x14ac:dyDescent="0.75">
      <c r="B7973" s="249">
        <v>7910</v>
      </c>
      <c r="C7973" s="248">
        <v>78.103022344888203</v>
      </c>
    </row>
    <row r="7974" spans="2:3" x14ac:dyDescent="0.75">
      <c r="B7974" s="249">
        <v>7911</v>
      </c>
      <c r="C7974" s="248">
        <v>112.99307733123716</v>
      </c>
    </row>
    <row r="7975" spans="2:3" x14ac:dyDescent="0.75">
      <c r="B7975" s="249">
        <v>7912</v>
      </c>
      <c r="C7975" s="248">
        <v>105.96234632010788</v>
      </c>
    </row>
    <row r="7976" spans="2:3" x14ac:dyDescent="0.75">
      <c r="B7976" s="249">
        <v>7913</v>
      </c>
      <c r="C7976" s="248">
        <v>98.46041130294239</v>
      </c>
    </row>
    <row r="7977" spans="2:3" x14ac:dyDescent="0.75">
      <c r="B7977" s="249">
        <v>7914</v>
      </c>
      <c r="C7977" s="248">
        <v>135.74025806881269</v>
      </c>
    </row>
    <row r="7978" spans="2:3" x14ac:dyDescent="0.75">
      <c r="B7978" s="249">
        <v>7915</v>
      </c>
      <c r="C7978" s="248">
        <v>104.66121768979838</v>
      </c>
    </row>
    <row r="7979" spans="2:3" x14ac:dyDescent="0.75">
      <c r="B7979" s="249">
        <v>7916</v>
      </c>
      <c r="C7979" s="248">
        <v>125.1599058033851</v>
      </c>
    </row>
    <row r="7980" spans="2:3" x14ac:dyDescent="0.75">
      <c r="B7980" s="249">
        <v>7917</v>
      </c>
      <c r="C7980" s="248">
        <v>109.38951205439379</v>
      </c>
    </row>
    <row r="7981" spans="2:3" x14ac:dyDescent="0.75">
      <c r="B7981" s="249">
        <v>7918</v>
      </c>
      <c r="C7981" s="248">
        <v>99.666183048890829</v>
      </c>
    </row>
    <row r="7982" spans="2:3" x14ac:dyDescent="0.75">
      <c r="B7982" s="249">
        <v>7919</v>
      </c>
      <c r="C7982" s="248">
        <v>86.61349765039796</v>
      </c>
    </row>
    <row r="7983" spans="2:3" x14ac:dyDescent="0.75">
      <c r="B7983" s="249">
        <v>7920</v>
      </c>
      <c r="C7983" s="248">
        <v>143.32420185755615</v>
      </c>
    </row>
    <row r="7984" spans="2:3" x14ac:dyDescent="0.75">
      <c r="B7984" s="249">
        <v>7921</v>
      </c>
      <c r="C7984" s="248">
        <v>142.50582693244519</v>
      </c>
    </row>
    <row r="7985" spans="2:3" x14ac:dyDescent="0.75">
      <c r="B7985" s="249">
        <v>7922</v>
      </c>
      <c r="C7985" s="248">
        <v>124.8240074979565</v>
      </c>
    </row>
    <row r="7986" spans="2:3" x14ac:dyDescent="0.75">
      <c r="B7986" s="249">
        <v>7923</v>
      </c>
      <c r="C7986" s="248">
        <v>103.27545417363724</v>
      </c>
    </row>
    <row r="7987" spans="2:3" x14ac:dyDescent="0.75">
      <c r="B7987" s="249">
        <v>7924</v>
      </c>
      <c r="C7987" s="248">
        <v>104.52117780902442</v>
      </c>
    </row>
    <row r="7988" spans="2:3" x14ac:dyDescent="0.75">
      <c r="B7988" s="249">
        <v>7925</v>
      </c>
      <c r="C7988" s="248">
        <v>90.8721258753786</v>
      </c>
    </row>
    <row r="7989" spans="2:3" x14ac:dyDescent="0.75">
      <c r="B7989" s="249">
        <v>7926</v>
      </c>
      <c r="C7989" s="248">
        <v>133.69523707537039</v>
      </c>
    </row>
    <row r="7990" spans="2:3" x14ac:dyDescent="0.75">
      <c r="B7990" s="249">
        <v>7927</v>
      </c>
      <c r="C7990" s="248">
        <v>152.69676709036645</v>
      </c>
    </row>
    <row r="7991" spans="2:3" x14ac:dyDescent="0.75">
      <c r="B7991" s="249">
        <v>7928</v>
      </c>
      <c r="C7991" s="248">
        <v>110.69672278861015</v>
      </c>
    </row>
    <row r="7992" spans="2:3" x14ac:dyDescent="0.75">
      <c r="B7992" s="249">
        <v>7929</v>
      </c>
      <c r="C7992" s="248">
        <v>100.09004141774989</v>
      </c>
    </row>
    <row r="7993" spans="2:3" x14ac:dyDescent="0.75">
      <c r="B7993" s="249">
        <v>7930</v>
      </c>
      <c r="C7993" s="248">
        <v>120.33951663583071</v>
      </c>
    </row>
    <row r="7994" spans="2:3" x14ac:dyDescent="0.75">
      <c r="B7994" s="249">
        <v>7931</v>
      </c>
      <c r="C7994" s="248">
        <v>91.779028317616408</v>
      </c>
    </row>
    <row r="7995" spans="2:3" x14ac:dyDescent="0.75">
      <c r="B7995" s="249">
        <v>7932</v>
      </c>
      <c r="C7995" s="248">
        <v>139.17505237006685</v>
      </c>
    </row>
    <row r="7996" spans="2:3" x14ac:dyDescent="0.75">
      <c r="B7996" s="249">
        <v>7933</v>
      </c>
      <c r="C7996" s="248">
        <v>143.1353098709194</v>
      </c>
    </row>
    <row r="7997" spans="2:3" x14ac:dyDescent="0.75">
      <c r="B7997" s="249">
        <v>7934</v>
      </c>
      <c r="C7997" s="248">
        <v>127.08415113408714</v>
      </c>
    </row>
    <row r="7998" spans="2:3" x14ac:dyDescent="0.75">
      <c r="B7998" s="249">
        <v>7935</v>
      </c>
      <c r="C7998" s="248">
        <v>115.35571349858198</v>
      </c>
    </row>
    <row r="7999" spans="2:3" x14ac:dyDescent="0.75">
      <c r="B7999" s="249">
        <v>7936</v>
      </c>
      <c r="C7999" s="248">
        <v>113.03002206867248</v>
      </c>
    </row>
    <row r="8000" spans="2:3" x14ac:dyDescent="0.75">
      <c r="B8000" s="249">
        <v>7937</v>
      </c>
      <c r="C8000" s="248">
        <v>111.79858112625293</v>
      </c>
    </row>
    <row r="8001" spans="2:3" x14ac:dyDescent="0.75">
      <c r="B8001" s="249">
        <v>7938</v>
      </c>
      <c r="C8001" s="248">
        <v>147.50017645138831</v>
      </c>
    </row>
    <row r="8002" spans="2:3" x14ac:dyDescent="0.75">
      <c r="B8002" s="249">
        <v>7939</v>
      </c>
      <c r="C8002" s="248">
        <v>124.38252673632294</v>
      </c>
    </row>
    <row r="8003" spans="2:3" x14ac:dyDescent="0.75">
      <c r="B8003" s="249">
        <v>7940</v>
      </c>
      <c r="C8003" s="248">
        <v>137.87544313234022</v>
      </c>
    </row>
    <row r="8004" spans="2:3" x14ac:dyDescent="0.75">
      <c r="B8004" s="249">
        <v>7941</v>
      </c>
      <c r="C8004" s="248">
        <v>107.03084142852795</v>
      </c>
    </row>
    <row r="8005" spans="2:3" x14ac:dyDescent="0.75">
      <c r="B8005" s="249">
        <v>7942</v>
      </c>
      <c r="C8005" s="248">
        <v>153.03617185695782</v>
      </c>
    </row>
    <row r="8006" spans="2:3" x14ac:dyDescent="0.75">
      <c r="B8006" s="249">
        <v>7943</v>
      </c>
      <c r="C8006" s="248">
        <v>120.67875965914556</v>
      </c>
    </row>
    <row r="8007" spans="2:3" x14ac:dyDescent="0.75">
      <c r="B8007" s="249">
        <v>7944</v>
      </c>
      <c r="C8007" s="248">
        <v>83.81587824509441</v>
      </c>
    </row>
    <row r="8008" spans="2:3" x14ac:dyDescent="0.75">
      <c r="B8008" s="249">
        <v>7945</v>
      </c>
      <c r="C8008" s="248">
        <v>112.56503102683078</v>
      </c>
    </row>
    <row r="8009" spans="2:3" x14ac:dyDescent="0.75">
      <c r="B8009" s="249">
        <v>7946</v>
      </c>
      <c r="C8009" s="248">
        <v>147.86616556162886</v>
      </c>
    </row>
    <row r="8010" spans="2:3" x14ac:dyDescent="0.75">
      <c r="B8010" s="249">
        <v>7947</v>
      </c>
      <c r="C8010" s="248">
        <v>142.53058347918108</v>
      </c>
    </row>
    <row r="8011" spans="2:3" x14ac:dyDescent="0.75">
      <c r="B8011" s="249">
        <v>7948</v>
      </c>
      <c r="C8011" s="248">
        <v>76.142425790690169</v>
      </c>
    </row>
    <row r="8012" spans="2:3" x14ac:dyDescent="0.75">
      <c r="B8012" s="249">
        <v>7949</v>
      </c>
      <c r="C8012" s="248">
        <v>138.87674259688268</v>
      </c>
    </row>
    <row r="8013" spans="2:3" x14ac:dyDescent="0.75">
      <c r="B8013" s="249">
        <v>7950</v>
      </c>
      <c r="C8013" s="248">
        <v>119.33623774048917</v>
      </c>
    </row>
    <row r="8014" spans="2:3" x14ac:dyDescent="0.75">
      <c r="B8014" s="249">
        <v>7951</v>
      </c>
      <c r="C8014" s="248">
        <v>144.74538455032808</v>
      </c>
    </row>
    <row r="8015" spans="2:3" x14ac:dyDescent="0.75">
      <c r="B8015" s="249">
        <v>7952</v>
      </c>
      <c r="C8015" s="248">
        <v>93.472572092003844</v>
      </c>
    </row>
    <row r="8016" spans="2:3" x14ac:dyDescent="0.75">
      <c r="B8016" s="249">
        <v>7953</v>
      </c>
      <c r="C8016" s="248">
        <v>117.91155539419525</v>
      </c>
    </row>
    <row r="8017" spans="2:3" x14ac:dyDescent="0.75">
      <c r="B8017" s="249">
        <v>7954</v>
      </c>
      <c r="C8017" s="248">
        <v>119.25763008972449</v>
      </c>
    </row>
    <row r="8018" spans="2:3" x14ac:dyDescent="0.75">
      <c r="B8018" s="249">
        <v>7955</v>
      </c>
      <c r="C8018" s="248">
        <v>137.48939305003739</v>
      </c>
    </row>
    <row r="8019" spans="2:3" x14ac:dyDescent="0.75">
      <c r="B8019" s="249">
        <v>7956</v>
      </c>
      <c r="C8019" s="248">
        <v>101.73227119181047</v>
      </c>
    </row>
    <row r="8020" spans="2:3" x14ac:dyDescent="0.75">
      <c r="B8020" s="249">
        <v>7957</v>
      </c>
      <c r="C8020" s="248">
        <v>128.75250841978888</v>
      </c>
    </row>
    <row r="8021" spans="2:3" x14ac:dyDescent="0.75">
      <c r="B8021" s="249">
        <v>7958</v>
      </c>
      <c r="C8021" s="248">
        <v>145.67863521519962</v>
      </c>
    </row>
    <row r="8022" spans="2:3" x14ac:dyDescent="0.75">
      <c r="B8022" s="249">
        <v>7959</v>
      </c>
      <c r="C8022" s="248">
        <v>135.35499332393235</v>
      </c>
    </row>
    <row r="8023" spans="2:3" x14ac:dyDescent="0.75">
      <c r="B8023" s="249">
        <v>7960</v>
      </c>
      <c r="C8023" s="248">
        <v>135.53476368198713</v>
      </c>
    </row>
    <row r="8024" spans="2:3" x14ac:dyDescent="0.75">
      <c r="B8024" s="249">
        <v>7961</v>
      </c>
      <c r="C8024" s="248">
        <v>90.662729330410997</v>
      </c>
    </row>
    <row r="8025" spans="2:3" x14ac:dyDescent="0.75">
      <c r="B8025" s="249">
        <v>7962</v>
      </c>
      <c r="C8025" s="248">
        <v>130.3002440154437</v>
      </c>
    </row>
    <row r="8026" spans="2:3" x14ac:dyDescent="0.75">
      <c r="B8026" s="249">
        <v>7963</v>
      </c>
      <c r="C8026" s="248">
        <v>119.27541365484632</v>
      </c>
    </row>
    <row r="8027" spans="2:3" x14ac:dyDescent="0.75">
      <c r="B8027" s="249">
        <v>7964</v>
      </c>
      <c r="C8027" s="248">
        <v>163.38257429291204</v>
      </c>
    </row>
    <row r="8028" spans="2:3" x14ac:dyDescent="0.75">
      <c r="B8028" s="249">
        <v>7965</v>
      </c>
      <c r="C8028" s="248">
        <v>86.132623115099378</v>
      </c>
    </row>
    <row r="8029" spans="2:3" x14ac:dyDescent="0.75">
      <c r="B8029" s="249">
        <v>7966</v>
      </c>
      <c r="C8029" s="248">
        <v>128.81880410381859</v>
      </c>
    </row>
    <row r="8030" spans="2:3" x14ac:dyDescent="0.75">
      <c r="B8030" s="249">
        <v>7967</v>
      </c>
      <c r="C8030" s="248">
        <v>112.36637275237193</v>
      </c>
    </row>
    <row r="8031" spans="2:3" x14ac:dyDescent="0.75">
      <c r="B8031" s="249">
        <v>7968</v>
      </c>
      <c r="C8031" s="248">
        <v>88.511456626258962</v>
      </c>
    </row>
    <row r="8032" spans="2:3" x14ac:dyDescent="0.75">
      <c r="B8032" s="249">
        <v>7969</v>
      </c>
      <c r="C8032" s="248">
        <v>86.184725623856849</v>
      </c>
    </row>
    <row r="8033" spans="2:3" x14ac:dyDescent="0.75">
      <c r="B8033" s="249">
        <v>7970</v>
      </c>
      <c r="C8033" s="248">
        <v>80.187097521547173</v>
      </c>
    </row>
    <row r="8034" spans="2:3" x14ac:dyDescent="0.75">
      <c r="B8034" s="249">
        <v>7971</v>
      </c>
      <c r="C8034" s="248">
        <v>113.91671211325828</v>
      </c>
    </row>
    <row r="8035" spans="2:3" x14ac:dyDescent="0.75">
      <c r="B8035" s="249">
        <v>7972</v>
      </c>
      <c r="C8035" s="248">
        <v>140.17645632294503</v>
      </c>
    </row>
    <row r="8036" spans="2:3" x14ac:dyDescent="0.75">
      <c r="B8036" s="249">
        <v>7973</v>
      </c>
      <c r="C8036" s="248">
        <v>118.30020287098179</v>
      </c>
    </row>
    <row r="8037" spans="2:3" x14ac:dyDescent="0.75">
      <c r="B8037" s="249">
        <v>7974</v>
      </c>
      <c r="C8037" s="248">
        <v>174.58406891661315</v>
      </c>
    </row>
    <row r="8038" spans="2:3" x14ac:dyDescent="0.75">
      <c r="B8038" s="249">
        <v>7975</v>
      </c>
      <c r="C8038" s="248">
        <v>117.27513097802536</v>
      </c>
    </row>
    <row r="8039" spans="2:3" x14ac:dyDescent="0.75">
      <c r="B8039" s="249">
        <v>7976</v>
      </c>
      <c r="C8039" s="248">
        <v>114.35061679035569</v>
      </c>
    </row>
    <row r="8040" spans="2:3" x14ac:dyDescent="0.75">
      <c r="B8040" s="249">
        <v>7977</v>
      </c>
      <c r="C8040" s="248">
        <v>154.82276680025186</v>
      </c>
    </row>
    <row r="8041" spans="2:3" x14ac:dyDescent="0.75">
      <c r="B8041" s="249">
        <v>7978</v>
      </c>
      <c r="C8041" s="248">
        <v>108.68388611234477</v>
      </c>
    </row>
    <row r="8042" spans="2:3" x14ac:dyDescent="0.75">
      <c r="B8042" s="249">
        <v>7979</v>
      </c>
      <c r="C8042" s="248">
        <v>113.17524064055695</v>
      </c>
    </row>
    <row r="8043" spans="2:3" x14ac:dyDescent="0.75">
      <c r="B8043" s="249">
        <v>7980</v>
      </c>
      <c r="C8043" s="248">
        <v>86.621473283674277</v>
      </c>
    </row>
    <row r="8044" spans="2:3" x14ac:dyDescent="0.75">
      <c r="B8044" s="249">
        <v>7981</v>
      </c>
      <c r="C8044" s="248">
        <v>135.40543964527222</v>
      </c>
    </row>
    <row r="8045" spans="2:3" x14ac:dyDescent="0.75">
      <c r="B8045" s="249">
        <v>7982</v>
      </c>
      <c r="C8045" s="248">
        <v>151.35133284755636</v>
      </c>
    </row>
    <row r="8046" spans="2:3" x14ac:dyDescent="0.75">
      <c r="B8046" s="249">
        <v>7983</v>
      </c>
      <c r="C8046" s="248">
        <v>124.7145483984491</v>
      </c>
    </row>
    <row r="8047" spans="2:3" x14ac:dyDescent="0.75">
      <c r="B8047" s="249">
        <v>7984</v>
      </c>
      <c r="C8047" s="248">
        <v>113.84610273359753</v>
      </c>
    </row>
    <row r="8048" spans="2:3" x14ac:dyDescent="0.75">
      <c r="B8048" s="249">
        <v>7985</v>
      </c>
      <c r="C8048" s="248">
        <v>46.27174154606432</v>
      </c>
    </row>
    <row r="8049" spans="2:3" x14ac:dyDescent="0.75">
      <c r="B8049" s="249">
        <v>7986</v>
      </c>
      <c r="C8049" s="248">
        <v>105.25798377738867</v>
      </c>
    </row>
    <row r="8050" spans="2:3" x14ac:dyDescent="0.75">
      <c r="B8050" s="249">
        <v>7987</v>
      </c>
      <c r="C8050" s="248">
        <v>95.227433328474348</v>
      </c>
    </row>
    <row r="8051" spans="2:3" x14ac:dyDescent="0.75">
      <c r="B8051" s="249">
        <v>7988</v>
      </c>
      <c r="C8051" s="248">
        <v>178.328857429632</v>
      </c>
    </row>
    <row r="8052" spans="2:3" x14ac:dyDescent="0.75">
      <c r="B8052" s="249">
        <v>7989</v>
      </c>
      <c r="C8052" s="248">
        <v>82.058442432406622</v>
      </c>
    </row>
    <row r="8053" spans="2:3" x14ac:dyDescent="0.75">
      <c r="B8053" s="249">
        <v>7990</v>
      </c>
      <c r="C8053" s="248">
        <v>134.50990322808607</v>
      </c>
    </row>
    <row r="8054" spans="2:3" x14ac:dyDescent="0.75">
      <c r="B8054" s="249">
        <v>7991</v>
      </c>
      <c r="C8054" s="248">
        <v>90.240621653958229</v>
      </c>
    </row>
    <row r="8055" spans="2:3" x14ac:dyDescent="0.75">
      <c r="B8055" s="249">
        <v>7992</v>
      </c>
      <c r="C8055" s="248">
        <v>97.105165651349409</v>
      </c>
    </row>
    <row r="8056" spans="2:3" x14ac:dyDescent="0.75">
      <c r="B8056" s="249">
        <v>7993</v>
      </c>
      <c r="C8056" s="248">
        <v>85.839812970108312</v>
      </c>
    </row>
    <row r="8057" spans="2:3" x14ac:dyDescent="0.75">
      <c r="B8057" s="249">
        <v>7994</v>
      </c>
      <c r="C8057" s="248">
        <v>120.99962419979597</v>
      </c>
    </row>
    <row r="8058" spans="2:3" x14ac:dyDescent="0.75">
      <c r="B8058" s="249">
        <v>7995</v>
      </c>
      <c r="C8058" s="248">
        <v>103.93389661035974</v>
      </c>
    </row>
    <row r="8059" spans="2:3" x14ac:dyDescent="0.75">
      <c r="B8059" s="249">
        <v>7996</v>
      </c>
      <c r="C8059" s="248">
        <v>42.066930461430132</v>
      </c>
    </row>
    <row r="8060" spans="2:3" x14ac:dyDescent="0.75">
      <c r="B8060" s="249">
        <v>7997</v>
      </c>
      <c r="C8060" s="248">
        <v>75.629505985213456</v>
      </c>
    </row>
    <row r="8061" spans="2:3" x14ac:dyDescent="0.75">
      <c r="B8061" s="249">
        <v>7998</v>
      </c>
      <c r="C8061" s="248">
        <v>133.48969575725727</v>
      </c>
    </row>
    <row r="8062" spans="2:3" x14ac:dyDescent="0.75">
      <c r="B8062" s="249">
        <v>7999</v>
      </c>
      <c r="C8062" s="248">
        <v>140.80508364012553</v>
      </c>
    </row>
    <row r="8063" spans="2:3" x14ac:dyDescent="0.75">
      <c r="B8063" s="249">
        <v>8000</v>
      </c>
      <c r="C8063" s="248">
        <v>144.69774920694744</v>
      </c>
    </row>
    <row r="8064" spans="2:3" x14ac:dyDescent="0.75">
      <c r="B8064" s="249">
        <v>8001</v>
      </c>
      <c r="C8064" s="248">
        <v>128.46310097911285</v>
      </c>
    </row>
    <row r="8065" spans="2:3" x14ac:dyDescent="0.75">
      <c r="B8065" s="249">
        <v>8002</v>
      </c>
      <c r="C8065" s="248">
        <v>148.94825623953977</v>
      </c>
    </row>
    <row r="8066" spans="2:3" x14ac:dyDescent="0.75">
      <c r="B8066" s="249">
        <v>8003</v>
      </c>
      <c r="C8066" s="248">
        <v>147.00694317033549</v>
      </c>
    </row>
    <row r="8067" spans="2:3" x14ac:dyDescent="0.75">
      <c r="B8067" s="249">
        <v>8004</v>
      </c>
      <c r="C8067" s="248">
        <v>107.28426191828092</v>
      </c>
    </row>
    <row r="8068" spans="2:3" x14ac:dyDescent="0.75">
      <c r="B8068" s="249">
        <v>8005</v>
      </c>
      <c r="C8068" s="248">
        <v>108.038211742888</v>
      </c>
    </row>
    <row r="8069" spans="2:3" x14ac:dyDescent="0.75">
      <c r="B8069" s="249">
        <v>8006</v>
      </c>
      <c r="C8069" s="248">
        <v>165.35380036169977</v>
      </c>
    </row>
    <row r="8070" spans="2:3" x14ac:dyDescent="0.75">
      <c r="B8070" s="249">
        <v>8007</v>
      </c>
      <c r="C8070" s="248">
        <v>128.76246561095661</v>
      </c>
    </row>
    <row r="8071" spans="2:3" x14ac:dyDescent="0.75">
      <c r="B8071" s="249">
        <v>8008</v>
      </c>
      <c r="C8071" s="248">
        <v>95.613774309083425</v>
      </c>
    </row>
    <row r="8072" spans="2:3" x14ac:dyDescent="0.75">
      <c r="B8072" s="249">
        <v>8009</v>
      </c>
      <c r="C8072" s="248">
        <v>136.20826622106597</v>
      </c>
    </row>
    <row r="8073" spans="2:3" x14ac:dyDescent="0.75">
      <c r="B8073" s="249">
        <v>8010</v>
      </c>
      <c r="C8073" s="248">
        <v>139.04503158622597</v>
      </c>
    </row>
    <row r="8074" spans="2:3" x14ac:dyDescent="0.75">
      <c r="B8074" s="249">
        <v>8011</v>
      </c>
      <c r="C8074" s="248">
        <v>96.192172527999205</v>
      </c>
    </row>
    <row r="8075" spans="2:3" x14ac:dyDescent="0.75">
      <c r="B8075" s="249">
        <v>8012</v>
      </c>
      <c r="C8075" s="248">
        <v>103.70440126674245</v>
      </c>
    </row>
    <row r="8076" spans="2:3" x14ac:dyDescent="0.75">
      <c r="B8076" s="249">
        <v>8013</v>
      </c>
      <c r="C8076" s="248">
        <v>122.27207432685302</v>
      </c>
    </row>
    <row r="8077" spans="2:3" x14ac:dyDescent="0.75">
      <c r="B8077" s="249">
        <v>8014</v>
      </c>
      <c r="C8077" s="248">
        <v>113.66301514399098</v>
      </c>
    </row>
    <row r="8078" spans="2:3" x14ac:dyDescent="0.75">
      <c r="B8078" s="249">
        <v>8015</v>
      </c>
      <c r="C8078" s="248">
        <v>173.76139784359225</v>
      </c>
    </row>
    <row r="8079" spans="2:3" x14ac:dyDescent="0.75">
      <c r="B8079" s="249">
        <v>8016</v>
      </c>
      <c r="C8079" s="248">
        <v>143.0291382585618</v>
      </c>
    </row>
    <row r="8080" spans="2:3" x14ac:dyDescent="0.75">
      <c r="B8080" s="249">
        <v>8017</v>
      </c>
      <c r="C8080" s="248">
        <v>133.85166784309058</v>
      </c>
    </row>
    <row r="8081" spans="2:3" x14ac:dyDescent="0.75">
      <c r="B8081" s="249">
        <v>8018</v>
      </c>
      <c r="C8081" s="248">
        <v>95.176876466880515</v>
      </c>
    </row>
    <row r="8082" spans="2:3" x14ac:dyDescent="0.75">
      <c r="B8082" s="249">
        <v>8019</v>
      </c>
      <c r="C8082" s="248">
        <v>141.35744205353606</v>
      </c>
    </row>
    <row r="8083" spans="2:3" x14ac:dyDescent="0.75">
      <c r="B8083" s="249">
        <v>8020</v>
      </c>
      <c r="C8083" s="248">
        <v>93.24752939768419</v>
      </c>
    </row>
    <row r="8084" spans="2:3" x14ac:dyDescent="0.75">
      <c r="B8084" s="249">
        <v>8021</v>
      </c>
      <c r="C8084" s="248">
        <v>126.11132974902233</v>
      </c>
    </row>
    <row r="8085" spans="2:3" x14ac:dyDescent="0.75">
      <c r="B8085" s="249">
        <v>8022</v>
      </c>
      <c r="C8085" s="248">
        <v>145.00001335302596</v>
      </c>
    </row>
    <row r="8086" spans="2:3" x14ac:dyDescent="0.75">
      <c r="B8086" s="249">
        <v>8023</v>
      </c>
      <c r="C8086" s="248">
        <v>103.98448837895225</v>
      </c>
    </row>
    <row r="8087" spans="2:3" x14ac:dyDescent="0.75">
      <c r="B8087" s="249">
        <v>8024</v>
      </c>
      <c r="C8087" s="248">
        <v>113.44381926203309</v>
      </c>
    </row>
    <row r="8088" spans="2:3" x14ac:dyDescent="0.75">
      <c r="B8088" s="249">
        <v>8025</v>
      </c>
      <c r="C8088" s="248">
        <v>76.731862185393538</v>
      </c>
    </row>
    <row r="8089" spans="2:3" x14ac:dyDescent="0.75">
      <c r="B8089" s="249">
        <v>8026</v>
      </c>
      <c r="C8089" s="248">
        <v>117.96078207605781</v>
      </c>
    </row>
    <row r="8090" spans="2:3" x14ac:dyDescent="0.75">
      <c r="B8090" s="249">
        <v>8027</v>
      </c>
      <c r="C8090" s="248">
        <v>114.16588788688887</v>
      </c>
    </row>
    <row r="8091" spans="2:3" x14ac:dyDescent="0.75">
      <c r="B8091" s="249">
        <v>8028</v>
      </c>
      <c r="C8091" s="248">
        <v>141.62626593784219</v>
      </c>
    </row>
    <row r="8092" spans="2:3" x14ac:dyDescent="0.75">
      <c r="B8092" s="249">
        <v>8029</v>
      </c>
      <c r="C8092" s="248">
        <v>144.78900189213857</v>
      </c>
    </row>
    <row r="8093" spans="2:3" x14ac:dyDescent="0.75">
      <c r="B8093" s="249">
        <v>8030</v>
      </c>
      <c r="C8093" s="248">
        <v>106.30573559712451</v>
      </c>
    </row>
    <row r="8094" spans="2:3" x14ac:dyDescent="0.75">
      <c r="B8094" s="249">
        <v>8031</v>
      </c>
      <c r="C8094" s="248">
        <v>109.11381171696198</v>
      </c>
    </row>
    <row r="8095" spans="2:3" x14ac:dyDescent="0.75">
      <c r="B8095" s="249">
        <v>8032</v>
      </c>
      <c r="C8095" s="248">
        <v>153.98112174587092</v>
      </c>
    </row>
    <row r="8096" spans="2:3" x14ac:dyDescent="0.75">
      <c r="B8096" s="249">
        <v>8033</v>
      </c>
      <c r="C8096" s="248">
        <v>79.803274605152339</v>
      </c>
    </row>
    <row r="8097" spans="2:3" x14ac:dyDescent="0.75">
      <c r="B8097" s="249">
        <v>8034</v>
      </c>
      <c r="C8097" s="248">
        <v>145.54944775398823</v>
      </c>
    </row>
    <row r="8098" spans="2:3" x14ac:dyDescent="0.75">
      <c r="B8098" s="249">
        <v>8035</v>
      </c>
      <c r="C8098" s="248">
        <v>87.339003296392079</v>
      </c>
    </row>
    <row r="8099" spans="2:3" x14ac:dyDescent="0.75">
      <c r="B8099" s="249">
        <v>8036</v>
      </c>
      <c r="C8099" s="248">
        <v>85.689985369632524</v>
      </c>
    </row>
    <row r="8100" spans="2:3" x14ac:dyDescent="0.75">
      <c r="B8100" s="249">
        <v>8037</v>
      </c>
      <c r="C8100" s="248">
        <v>103.23359297531509</v>
      </c>
    </row>
    <row r="8101" spans="2:3" x14ac:dyDescent="0.75">
      <c r="B8101" s="249">
        <v>8038</v>
      </c>
      <c r="C8101" s="248">
        <v>85.543854732148873</v>
      </c>
    </row>
    <row r="8102" spans="2:3" x14ac:dyDescent="0.75">
      <c r="B8102" s="249">
        <v>8039</v>
      </c>
      <c r="C8102" s="248">
        <v>119.88086968872446</v>
      </c>
    </row>
    <row r="8103" spans="2:3" x14ac:dyDescent="0.75">
      <c r="B8103" s="249">
        <v>8040</v>
      </c>
      <c r="C8103" s="248">
        <v>93.029830344647166</v>
      </c>
    </row>
    <row r="8104" spans="2:3" x14ac:dyDescent="0.75">
      <c r="B8104" s="249">
        <v>8041</v>
      </c>
      <c r="C8104" s="248">
        <v>87.997550570223723</v>
      </c>
    </row>
    <row r="8105" spans="2:3" x14ac:dyDescent="0.75">
      <c r="B8105" s="249">
        <v>8042</v>
      </c>
      <c r="C8105" s="248">
        <v>114.71090717330952</v>
      </c>
    </row>
    <row r="8106" spans="2:3" x14ac:dyDescent="0.75">
      <c r="B8106" s="249">
        <v>8043</v>
      </c>
      <c r="C8106" s="248">
        <v>102.43347444297109</v>
      </c>
    </row>
    <row r="8107" spans="2:3" x14ac:dyDescent="0.75">
      <c r="B8107" s="249">
        <v>8044</v>
      </c>
      <c r="C8107" s="248">
        <v>105.03296581856742</v>
      </c>
    </row>
    <row r="8108" spans="2:3" x14ac:dyDescent="0.75">
      <c r="B8108" s="249">
        <v>8045</v>
      </c>
      <c r="C8108" s="248">
        <v>140.95764950675959</v>
      </c>
    </row>
    <row r="8109" spans="2:3" x14ac:dyDescent="0.75">
      <c r="B8109" s="249">
        <v>8046</v>
      </c>
      <c r="C8109" s="248">
        <v>131.60851712056436</v>
      </c>
    </row>
    <row r="8110" spans="2:3" x14ac:dyDescent="0.75">
      <c r="B8110" s="249">
        <v>8047</v>
      </c>
      <c r="C8110" s="248">
        <v>159.79241878968355</v>
      </c>
    </row>
    <row r="8111" spans="2:3" x14ac:dyDescent="0.75">
      <c r="B8111" s="249">
        <v>8048</v>
      </c>
      <c r="C8111" s="248">
        <v>109.94188808568988</v>
      </c>
    </row>
    <row r="8112" spans="2:3" x14ac:dyDescent="0.75">
      <c r="B8112" s="249">
        <v>8049</v>
      </c>
      <c r="C8112" s="248">
        <v>109.07156288951026</v>
      </c>
    </row>
    <row r="8113" spans="2:3" x14ac:dyDescent="0.75">
      <c r="B8113" s="249">
        <v>8050</v>
      </c>
      <c r="C8113" s="248">
        <v>115.39862765141334</v>
      </c>
    </row>
    <row r="8114" spans="2:3" x14ac:dyDescent="0.75">
      <c r="B8114" s="249">
        <v>8051</v>
      </c>
      <c r="C8114" s="248">
        <v>77.908066473599945</v>
      </c>
    </row>
    <row r="8115" spans="2:3" x14ac:dyDescent="0.75">
      <c r="B8115" s="249">
        <v>8052</v>
      </c>
      <c r="C8115" s="248">
        <v>111.33024273666713</v>
      </c>
    </row>
    <row r="8116" spans="2:3" x14ac:dyDescent="0.75">
      <c r="B8116" s="249">
        <v>8053</v>
      </c>
      <c r="C8116" s="248">
        <v>134.51744730793229</v>
      </c>
    </row>
    <row r="8117" spans="2:3" x14ac:dyDescent="0.75">
      <c r="B8117" s="249">
        <v>8054</v>
      </c>
      <c r="C8117" s="248">
        <v>151.58864159388656</v>
      </c>
    </row>
    <row r="8118" spans="2:3" x14ac:dyDescent="0.75">
      <c r="B8118" s="249">
        <v>8055</v>
      </c>
      <c r="C8118" s="248">
        <v>129.2319482958342</v>
      </c>
    </row>
    <row r="8119" spans="2:3" x14ac:dyDescent="0.75">
      <c r="B8119" s="249">
        <v>8056</v>
      </c>
      <c r="C8119" s="248">
        <v>120.38561121046521</v>
      </c>
    </row>
    <row r="8120" spans="2:3" x14ac:dyDescent="0.75">
      <c r="B8120" s="249">
        <v>8057</v>
      </c>
      <c r="C8120" s="248">
        <v>115.05132668763503</v>
      </c>
    </row>
    <row r="8121" spans="2:3" x14ac:dyDescent="0.75">
      <c r="B8121" s="249">
        <v>8058</v>
      </c>
      <c r="C8121" s="248">
        <v>107.12975506019066</v>
      </c>
    </row>
    <row r="8122" spans="2:3" x14ac:dyDescent="0.75">
      <c r="B8122" s="249">
        <v>8059</v>
      </c>
      <c r="C8122" s="248">
        <v>101.63026323452559</v>
      </c>
    </row>
    <row r="8123" spans="2:3" x14ac:dyDescent="0.75">
      <c r="B8123" s="249">
        <v>8060</v>
      </c>
      <c r="C8123" s="248">
        <v>93.930936560725826</v>
      </c>
    </row>
    <row r="8124" spans="2:3" x14ac:dyDescent="0.75">
      <c r="B8124" s="249">
        <v>8061</v>
      </c>
      <c r="C8124" s="248">
        <v>108.2015038892263</v>
      </c>
    </row>
    <row r="8125" spans="2:3" x14ac:dyDescent="0.75">
      <c r="B8125" s="249">
        <v>8062</v>
      </c>
      <c r="C8125" s="248">
        <v>124.42567269690154</v>
      </c>
    </row>
    <row r="8126" spans="2:3" x14ac:dyDescent="0.75">
      <c r="B8126" s="249">
        <v>8063</v>
      </c>
      <c r="C8126" s="248">
        <v>115.90491245590539</v>
      </c>
    </row>
    <row r="8127" spans="2:3" x14ac:dyDescent="0.75">
      <c r="B8127" s="249">
        <v>8064</v>
      </c>
      <c r="C8127" s="248">
        <v>121.40297080210664</v>
      </c>
    </row>
    <row r="8128" spans="2:3" x14ac:dyDescent="0.75">
      <c r="B8128" s="249">
        <v>8065</v>
      </c>
      <c r="C8128" s="248">
        <v>150.67260318194562</v>
      </c>
    </row>
    <row r="8129" spans="2:3" x14ac:dyDescent="0.75">
      <c r="B8129" s="249">
        <v>8066</v>
      </c>
      <c r="C8129" s="248">
        <v>114.30893251767753</v>
      </c>
    </row>
    <row r="8130" spans="2:3" x14ac:dyDescent="0.75">
      <c r="B8130" s="249">
        <v>8067</v>
      </c>
      <c r="C8130" s="248">
        <v>152.73079109193466</v>
      </c>
    </row>
    <row r="8131" spans="2:3" x14ac:dyDescent="0.75">
      <c r="B8131" s="249">
        <v>8068</v>
      </c>
      <c r="C8131" s="248">
        <v>192.24952879453122</v>
      </c>
    </row>
    <row r="8132" spans="2:3" x14ac:dyDescent="0.75">
      <c r="B8132" s="249">
        <v>8069</v>
      </c>
      <c r="C8132" s="248">
        <v>115.84800528900705</v>
      </c>
    </row>
    <row r="8133" spans="2:3" x14ac:dyDescent="0.75">
      <c r="B8133" s="249">
        <v>8070</v>
      </c>
      <c r="C8133" s="248">
        <v>81.204456944608424</v>
      </c>
    </row>
    <row r="8134" spans="2:3" x14ac:dyDescent="0.75">
      <c r="B8134" s="249">
        <v>8071</v>
      </c>
      <c r="C8134" s="248">
        <v>129.09169497824891</v>
      </c>
    </row>
    <row r="8135" spans="2:3" x14ac:dyDescent="0.75">
      <c r="B8135" s="249">
        <v>8072</v>
      </c>
      <c r="C8135" s="248">
        <v>157.47472876993055</v>
      </c>
    </row>
    <row r="8136" spans="2:3" x14ac:dyDescent="0.75">
      <c r="B8136" s="249">
        <v>8073</v>
      </c>
      <c r="C8136" s="248">
        <v>124.15475051014734</v>
      </c>
    </row>
    <row r="8137" spans="2:3" x14ac:dyDescent="0.75">
      <c r="B8137" s="249">
        <v>8074</v>
      </c>
      <c r="C8137" s="248">
        <v>61.786870879996982</v>
      </c>
    </row>
    <row r="8138" spans="2:3" x14ac:dyDescent="0.75">
      <c r="B8138" s="249">
        <v>8075</v>
      </c>
      <c r="C8138" s="248">
        <v>132.31453482589387</v>
      </c>
    </row>
    <row r="8139" spans="2:3" x14ac:dyDescent="0.75">
      <c r="B8139" s="249">
        <v>8076</v>
      </c>
      <c r="C8139" s="248">
        <v>101.65378758793612</v>
      </c>
    </row>
    <row r="8140" spans="2:3" x14ac:dyDescent="0.75">
      <c r="B8140" s="249">
        <v>8077</v>
      </c>
      <c r="C8140" s="248">
        <v>99.061997038832345</v>
      </c>
    </row>
    <row r="8141" spans="2:3" x14ac:dyDescent="0.75">
      <c r="B8141" s="249">
        <v>8078</v>
      </c>
      <c r="C8141" s="248">
        <v>82.176009824410144</v>
      </c>
    </row>
    <row r="8142" spans="2:3" x14ac:dyDescent="0.75">
      <c r="B8142" s="249">
        <v>8079</v>
      </c>
      <c r="C8142" s="248">
        <v>166.46617322117683</v>
      </c>
    </row>
    <row r="8143" spans="2:3" x14ac:dyDescent="0.75">
      <c r="B8143" s="249">
        <v>8080</v>
      </c>
      <c r="C8143" s="248">
        <v>113.20440971944154</v>
      </c>
    </row>
    <row r="8144" spans="2:3" x14ac:dyDescent="0.75">
      <c r="B8144" s="249">
        <v>8081</v>
      </c>
      <c r="C8144" s="248">
        <v>118.11895715668669</v>
      </c>
    </row>
    <row r="8145" spans="2:3" x14ac:dyDescent="0.75">
      <c r="B8145" s="249">
        <v>8082</v>
      </c>
      <c r="C8145" s="248">
        <v>59.469316880196985</v>
      </c>
    </row>
    <row r="8146" spans="2:3" x14ac:dyDescent="0.75">
      <c r="B8146" s="249">
        <v>8083</v>
      </c>
      <c r="C8146" s="248">
        <v>88.828358985725373</v>
      </c>
    </row>
    <row r="8147" spans="2:3" x14ac:dyDescent="0.75">
      <c r="B8147" s="249">
        <v>8084</v>
      </c>
      <c r="C8147" s="248">
        <v>174.13082833398801</v>
      </c>
    </row>
    <row r="8148" spans="2:3" x14ac:dyDescent="0.75">
      <c r="B8148" s="249">
        <v>8085</v>
      </c>
      <c r="C8148" s="248">
        <v>109.30595985577303</v>
      </c>
    </row>
    <row r="8149" spans="2:3" x14ac:dyDescent="0.75">
      <c r="B8149" s="249">
        <v>8086</v>
      </c>
      <c r="C8149" s="248">
        <v>133.31312895396906</v>
      </c>
    </row>
    <row r="8150" spans="2:3" x14ac:dyDescent="0.75">
      <c r="B8150" s="249">
        <v>8087</v>
      </c>
      <c r="C8150" s="248">
        <v>148.18741172338079</v>
      </c>
    </row>
    <row r="8151" spans="2:3" x14ac:dyDescent="0.75">
      <c r="B8151" s="249">
        <v>8088</v>
      </c>
      <c r="C8151" s="248">
        <v>92.595569830265575</v>
      </c>
    </row>
    <row r="8152" spans="2:3" x14ac:dyDescent="0.75">
      <c r="B8152" s="249">
        <v>8089</v>
      </c>
      <c r="C8152" s="248">
        <v>99.422883295281295</v>
      </c>
    </row>
    <row r="8153" spans="2:3" x14ac:dyDescent="0.75">
      <c r="B8153" s="249">
        <v>8090</v>
      </c>
      <c r="C8153" s="248">
        <v>129.22396395223214</v>
      </c>
    </row>
    <row r="8154" spans="2:3" x14ac:dyDescent="0.75">
      <c r="B8154" s="249">
        <v>8091</v>
      </c>
      <c r="C8154" s="248">
        <v>134.54113454043505</v>
      </c>
    </row>
    <row r="8155" spans="2:3" x14ac:dyDescent="0.75">
      <c r="B8155" s="249">
        <v>8092</v>
      </c>
      <c r="C8155" s="248">
        <v>162.1511431199815</v>
      </c>
    </row>
    <row r="8156" spans="2:3" x14ac:dyDescent="0.75">
      <c r="B8156" s="249">
        <v>8093</v>
      </c>
      <c r="C8156" s="248">
        <v>95.111198316933951</v>
      </c>
    </row>
    <row r="8157" spans="2:3" x14ac:dyDescent="0.75">
      <c r="B8157" s="249">
        <v>8094</v>
      </c>
      <c r="C8157" s="248">
        <v>77.999486705823159</v>
      </c>
    </row>
    <row r="8158" spans="2:3" x14ac:dyDescent="0.75">
      <c r="B8158" s="249">
        <v>8095</v>
      </c>
      <c r="C8158" s="248">
        <v>98.135272412821934</v>
      </c>
    </row>
    <row r="8159" spans="2:3" x14ac:dyDescent="0.75">
      <c r="B8159" s="249">
        <v>8096</v>
      </c>
      <c r="C8159" s="248">
        <v>146.56605995261015</v>
      </c>
    </row>
    <row r="8160" spans="2:3" x14ac:dyDescent="0.75">
      <c r="B8160" s="249">
        <v>8097</v>
      </c>
      <c r="C8160" s="248">
        <v>121.68449923061047</v>
      </c>
    </row>
    <row r="8161" spans="2:3" x14ac:dyDescent="0.75">
      <c r="B8161" s="249">
        <v>8098</v>
      </c>
      <c r="C8161" s="248">
        <v>41.177688665741925</v>
      </c>
    </row>
    <row r="8162" spans="2:3" x14ac:dyDescent="0.75">
      <c r="B8162" s="249">
        <v>8099</v>
      </c>
      <c r="C8162" s="248">
        <v>134.72827298446148</v>
      </c>
    </row>
    <row r="8163" spans="2:3" x14ac:dyDescent="0.75">
      <c r="B8163" s="249">
        <v>8100</v>
      </c>
      <c r="C8163" s="248">
        <v>127.50812681745951</v>
      </c>
    </row>
    <row r="8164" spans="2:3" x14ac:dyDescent="0.75">
      <c r="B8164" s="249">
        <v>8101</v>
      </c>
      <c r="C8164" s="248">
        <v>98.058829333588676</v>
      </c>
    </row>
    <row r="8165" spans="2:3" x14ac:dyDescent="0.75">
      <c r="B8165" s="249">
        <v>8102</v>
      </c>
      <c r="C8165" s="248">
        <v>137.5899035518506</v>
      </c>
    </row>
    <row r="8166" spans="2:3" x14ac:dyDescent="0.75">
      <c r="B8166" s="249">
        <v>8103</v>
      </c>
      <c r="C8166" s="248">
        <v>103.89925759491413</v>
      </c>
    </row>
    <row r="8167" spans="2:3" x14ac:dyDescent="0.75">
      <c r="B8167" s="249">
        <v>8104</v>
      </c>
      <c r="C8167" s="248">
        <v>87.930431284514952</v>
      </c>
    </row>
    <row r="8168" spans="2:3" x14ac:dyDescent="0.75">
      <c r="B8168" s="249">
        <v>8105</v>
      </c>
      <c r="C8168" s="248">
        <v>121.66857471087076</v>
      </c>
    </row>
    <row r="8169" spans="2:3" x14ac:dyDescent="0.75">
      <c r="B8169" s="249">
        <v>8106</v>
      </c>
      <c r="C8169" s="248">
        <v>73.998561814641235</v>
      </c>
    </row>
    <row r="8170" spans="2:3" x14ac:dyDescent="0.75">
      <c r="B8170" s="249">
        <v>8107</v>
      </c>
      <c r="C8170" s="248">
        <v>136.923948043992</v>
      </c>
    </row>
    <row r="8171" spans="2:3" x14ac:dyDescent="0.75">
      <c r="B8171" s="249">
        <v>8108</v>
      </c>
      <c r="C8171" s="248">
        <v>95.990373140263443</v>
      </c>
    </row>
    <row r="8172" spans="2:3" x14ac:dyDescent="0.75">
      <c r="B8172" s="249">
        <v>8109</v>
      </c>
      <c r="C8172" s="248">
        <v>140.22385295656619</v>
      </c>
    </row>
    <row r="8173" spans="2:3" x14ac:dyDescent="0.75">
      <c r="B8173" s="249">
        <v>8110</v>
      </c>
      <c r="C8173" s="248">
        <v>135.26061243048383</v>
      </c>
    </row>
    <row r="8174" spans="2:3" x14ac:dyDescent="0.75">
      <c r="B8174" s="249">
        <v>8111</v>
      </c>
      <c r="C8174" s="248">
        <v>140.71847768237569</v>
      </c>
    </row>
    <row r="8175" spans="2:3" x14ac:dyDescent="0.75">
      <c r="B8175" s="249">
        <v>8112</v>
      </c>
      <c r="C8175" s="248">
        <v>76.666027225813906</v>
      </c>
    </row>
    <row r="8176" spans="2:3" x14ac:dyDescent="0.75">
      <c r="B8176" s="249">
        <v>8113</v>
      </c>
      <c r="C8176" s="248">
        <v>126.91842540035236</v>
      </c>
    </row>
    <row r="8177" spans="2:3" x14ac:dyDescent="0.75">
      <c r="B8177" s="249">
        <v>8114</v>
      </c>
      <c r="C8177" s="248">
        <v>70.62728359847074</v>
      </c>
    </row>
    <row r="8178" spans="2:3" x14ac:dyDescent="0.75">
      <c r="B8178" s="249">
        <v>8115</v>
      </c>
      <c r="C8178" s="248">
        <v>157.48473247134473</v>
      </c>
    </row>
    <row r="8179" spans="2:3" x14ac:dyDescent="0.75">
      <c r="B8179" s="249">
        <v>8116</v>
      </c>
      <c r="C8179" s="248">
        <v>139.34022070059044</v>
      </c>
    </row>
    <row r="8180" spans="2:3" x14ac:dyDescent="0.75">
      <c r="B8180" s="249">
        <v>8117</v>
      </c>
      <c r="C8180" s="248">
        <v>121.45530308268712</v>
      </c>
    </row>
    <row r="8181" spans="2:3" x14ac:dyDescent="0.75">
      <c r="B8181" s="249">
        <v>8118</v>
      </c>
      <c r="C8181" s="248">
        <v>98.095492805769098</v>
      </c>
    </row>
    <row r="8182" spans="2:3" x14ac:dyDescent="0.75">
      <c r="B8182" s="249">
        <v>8119</v>
      </c>
      <c r="C8182" s="248">
        <v>119.49951244559011</v>
      </c>
    </row>
    <row r="8183" spans="2:3" x14ac:dyDescent="0.75">
      <c r="B8183" s="249">
        <v>8120</v>
      </c>
      <c r="C8183" s="248">
        <v>194.92839587522406</v>
      </c>
    </row>
    <row r="8184" spans="2:3" x14ac:dyDescent="0.75">
      <c r="B8184" s="249">
        <v>8121</v>
      </c>
      <c r="C8184" s="248">
        <v>84.885256275458673</v>
      </c>
    </row>
    <row r="8185" spans="2:3" x14ac:dyDescent="0.75">
      <c r="B8185" s="249">
        <v>8122</v>
      </c>
      <c r="C8185" s="248">
        <v>123.52367995205844</v>
      </c>
    </row>
    <row r="8186" spans="2:3" x14ac:dyDescent="0.75">
      <c r="B8186" s="249">
        <v>8123</v>
      </c>
      <c r="C8186" s="248">
        <v>126.53723563382412</v>
      </c>
    </row>
    <row r="8187" spans="2:3" x14ac:dyDescent="0.75">
      <c r="B8187" s="249">
        <v>8124</v>
      </c>
      <c r="C8187" s="248">
        <v>128.08101694861588</v>
      </c>
    </row>
    <row r="8188" spans="2:3" x14ac:dyDescent="0.75">
      <c r="B8188" s="249">
        <v>8125</v>
      </c>
      <c r="C8188" s="248">
        <v>113.70127967352767</v>
      </c>
    </row>
    <row r="8189" spans="2:3" x14ac:dyDescent="0.75">
      <c r="B8189" s="249">
        <v>8126</v>
      </c>
      <c r="C8189" s="248">
        <v>149.30008651935211</v>
      </c>
    </row>
    <row r="8190" spans="2:3" x14ac:dyDescent="0.75">
      <c r="B8190" s="249">
        <v>8127</v>
      </c>
      <c r="C8190" s="248">
        <v>92.270009937806279</v>
      </c>
    </row>
    <row r="8191" spans="2:3" x14ac:dyDescent="0.75">
      <c r="B8191" s="249">
        <v>8128</v>
      </c>
      <c r="C8191" s="248">
        <v>85.896327242751056</v>
      </c>
    </row>
    <row r="8192" spans="2:3" x14ac:dyDescent="0.75">
      <c r="B8192" s="249">
        <v>8129</v>
      </c>
      <c r="C8192" s="248">
        <v>76.017472836180673</v>
      </c>
    </row>
    <row r="8193" spans="2:3" x14ac:dyDescent="0.75">
      <c r="B8193" s="249">
        <v>8130</v>
      </c>
      <c r="C8193" s="248">
        <v>127.17861456858877</v>
      </c>
    </row>
    <row r="8194" spans="2:3" x14ac:dyDescent="0.75">
      <c r="B8194" s="249">
        <v>8131</v>
      </c>
      <c r="C8194" s="248">
        <v>149.52848456038703</v>
      </c>
    </row>
    <row r="8195" spans="2:3" x14ac:dyDescent="0.75">
      <c r="B8195" s="249">
        <v>8132</v>
      </c>
      <c r="C8195" s="248">
        <v>110.77723979706046</v>
      </c>
    </row>
    <row r="8196" spans="2:3" x14ac:dyDescent="0.75">
      <c r="B8196" s="249">
        <v>8133</v>
      </c>
      <c r="C8196" s="248">
        <v>124.68163852335041</v>
      </c>
    </row>
    <row r="8197" spans="2:3" x14ac:dyDescent="0.75">
      <c r="B8197" s="249">
        <v>8134</v>
      </c>
      <c r="C8197" s="248">
        <v>96.517831761926132</v>
      </c>
    </row>
    <row r="8198" spans="2:3" x14ac:dyDescent="0.75">
      <c r="B8198" s="249">
        <v>8135</v>
      </c>
      <c r="C8198" s="248">
        <v>84.812127211775106</v>
      </c>
    </row>
    <row r="8199" spans="2:3" x14ac:dyDescent="0.75">
      <c r="B8199" s="249">
        <v>8136</v>
      </c>
      <c r="C8199" s="248">
        <v>132.30784771183608</v>
      </c>
    </row>
    <row r="8200" spans="2:3" x14ac:dyDescent="0.75">
      <c r="B8200" s="249">
        <v>8137</v>
      </c>
      <c r="C8200" s="248">
        <v>115.32044741713433</v>
      </c>
    </row>
    <row r="8201" spans="2:3" x14ac:dyDescent="0.75">
      <c r="B8201" s="249">
        <v>8138</v>
      </c>
      <c r="C8201" s="248">
        <v>109.69810265632495</v>
      </c>
    </row>
    <row r="8202" spans="2:3" x14ac:dyDescent="0.75">
      <c r="B8202" s="249">
        <v>8139</v>
      </c>
      <c r="C8202" s="248">
        <v>111.35280954329799</v>
      </c>
    </row>
    <row r="8203" spans="2:3" x14ac:dyDescent="0.75">
      <c r="B8203" s="249">
        <v>8140</v>
      </c>
      <c r="C8203" s="248">
        <v>85.022220862141822</v>
      </c>
    </row>
    <row r="8204" spans="2:3" x14ac:dyDescent="0.75">
      <c r="B8204" s="249">
        <v>8141</v>
      </c>
      <c r="C8204" s="248">
        <v>141.64561910435413</v>
      </c>
    </row>
    <row r="8205" spans="2:3" x14ac:dyDescent="0.75">
      <c r="B8205" s="249">
        <v>8142</v>
      </c>
      <c r="C8205" s="248">
        <v>132.26143133652295</v>
      </c>
    </row>
    <row r="8206" spans="2:3" x14ac:dyDescent="0.75">
      <c r="B8206" s="249">
        <v>8143</v>
      </c>
      <c r="C8206" s="248">
        <v>128.81595883667228</v>
      </c>
    </row>
    <row r="8207" spans="2:3" x14ac:dyDescent="0.75">
      <c r="B8207" s="249">
        <v>8144</v>
      </c>
      <c r="C8207" s="248">
        <v>131.32176923563748</v>
      </c>
    </row>
    <row r="8208" spans="2:3" x14ac:dyDescent="0.75">
      <c r="B8208" s="249">
        <v>8145</v>
      </c>
      <c r="C8208" s="248">
        <v>82.47581551509063</v>
      </c>
    </row>
    <row r="8209" spans="2:3" x14ac:dyDescent="0.75">
      <c r="B8209" s="249">
        <v>8146</v>
      </c>
      <c r="C8209" s="248">
        <v>90.093542473731333</v>
      </c>
    </row>
    <row r="8210" spans="2:3" x14ac:dyDescent="0.75">
      <c r="B8210" s="249">
        <v>8147</v>
      </c>
      <c r="C8210" s="248">
        <v>146.97328255692312</v>
      </c>
    </row>
    <row r="8211" spans="2:3" x14ac:dyDescent="0.75">
      <c r="B8211" s="249">
        <v>8148</v>
      </c>
      <c r="C8211" s="248">
        <v>91.178810027410734</v>
      </c>
    </row>
    <row r="8212" spans="2:3" x14ac:dyDescent="0.75">
      <c r="B8212" s="249">
        <v>8149</v>
      </c>
      <c r="C8212" s="248">
        <v>72.440357006116017</v>
      </c>
    </row>
    <row r="8213" spans="2:3" x14ac:dyDescent="0.75">
      <c r="B8213" s="249">
        <v>8150</v>
      </c>
      <c r="C8213" s="248">
        <v>135.8378425403499</v>
      </c>
    </row>
    <row r="8214" spans="2:3" x14ac:dyDescent="0.75">
      <c r="B8214" s="249">
        <v>8151</v>
      </c>
      <c r="C8214" s="248">
        <v>103.35364984841588</v>
      </c>
    </row>
    <row r="8215" spans="2:3" x14ac:dyDescent="0.75">
      <c r="B8215" s="249">
        <v>8152</v>
      </c>
      <c r="C8215" s="248">
        <v>115.72119235451406</v>
      </c>
    </row>
    <row r="8216" spans="2:3" x14ac:dyDescent="0.75">
      <c r="B8216" s="249">
        <v>8153</v>
      </c>
      <c r="C8216" s="248">
        <v>125.41959599088032</v>
      </c>
    </row>
    <row r="8217" spans="2:3" x14ac:dyDescent="0.75">
      <c r="B8217" s="249">
        <v>8154</v>
      </c>
      <c r="C8217" s="248">
        <v>103.97775096197471</v>
      </c>
    </row>
    <row r="8218" spans="2:3" x14ac:dyDescent="0.75">
      <c r="B8218" s="249">
        <v>8155</v>
      </c>
      <c r="C8218" s="248">
        <v>126.97730492605214</v>
      </c>
    </row>
    <row r="8219" spans="2:3" x14ac:dyDescent="0.75">
      <c r="B8219" s="249">
        <v>8156</v>
      </c>
      <c r="C8219" s="248">
        <v>126.5460065812637</v>
      </c>
    </row>
    <row r="8220" spans="2:3" x14ac:dyDescent="0.75">
      <c r="B8220" s="249">
        <v>8157</v>
      </c>
      <c r="C8220" s="248">
        <v>83.82738108628746</v>
      </c>
    </row>
    <row r="8221" spans="2:3" x14ac:dyDescent="0.75">
      <c r="B8221" s="249">
        <v>8158</v>
      </c>
      <c r="C8221" s="248">
        <v>126.98325893090703</v>
      </c>
    </row>
    <row r="8222" spans="2:3" x14ac:dyDescent="0.75">
      <c r="B8222" s="249">
        <v>8159</v>
      </c>
      <c r="C8222" s="248">
        <v>121.91021112738885</v>
      </c>
    </row>
    <row r="8223" spans="2:3" x14ac:dyDescent="0.75">
      <c r="B8223" s="249">
        <v>8160</v>
      </c>
      <c r="C8223" s="248">
        <v>122.3849589923974</v>
      </c>
    </row>
    <row r="8224" spans="2:3" x14ac:dyDescent="0.75">
      <c r="B8224" s="249">
        <v>8161</v>
      </c>
      <c r="C8224" s="248">
        <v>148.11561427759756</v>
      </c>
    </row>
    <row r="8225" spans="2:3" x14ac:dyDescent="0.75">
      <c r="B8225" s="249">
        <v>8162</v>
      </c>
      <c r="C8225" s="248">
        <v>109.74097061807043</v>
      </c>
    </row>
    <row r="8226" spans="2:3" x14ac:dyDescent="0.75">
      <c r="B8226" s="249">
        <v>8163</v>
      </c>
      <c r="C8226" s="248">
        <v>130.78077638526426</v>
      </c>
    </row>
    <row r="8227" spans="2:3" x14ac:dyDescent="0.75">
      <c r="B8227" s="249">
        <v>8164</v>
      </c>
      <c r="C8227" s="248">
        <v>106.02903399368424</v>
      </c>
    </row>
    <row r="8228" spans="2:3" x14ac:dyDescent="0.75">
      <c r="B8228" s="249">
        <v>8165</v>
      </c>
      <c r="C8228" s="248">
        <v>143.34038834046635</v>
      </c>
    </row>
    <row r="8229" spans="2:3" x14ac:dyDescent="0.75">
      <c r="B8229" s="249">
        <v>8166</v>
      </c>
      <c r="C8229" s="248">
        <v>110.36846839584524</v>
      </c>
    </row>
    <row r="8230" spans="2:3" x14ac:dyDescent="0.75">
      <c r="B8230" s="249">
        <v>8167</v>
      </c>
      <c r="C8230" s="248">
        <v>164.34191157794118</v>
      </c>
    </row>
    <row r="8231" spans="2:3" x14ac:dyDescent="0.75">
      <c r="B8231" s="249">
        <v>8168</v>
      </c>
      <c r="C8231" s="248">
        <v>127.34563224845633</v>
      </c>
    </row>
    <row r="8232" spans="2:3" x14ac:dyDescent="0.75">
      <c r="B8232" s="249">
        <v>8169</v>
      </c>
      <c r="C8232" s="248">
        <v>114.51324187017426</v>
      </c>
    </row>
    <row r="8233" spans="2:3" x14ac:dyDescent="0.75">
      <c r="B8233" s="249">
        <v>8170</v>
      </c>
      <c r="C8233" s="248">
        <v>165.75794606282597</v>
      </c>
    </row>
    <row r="8234" spans="2:3" x14ac:dyDescent="0.75">
      <c r="B8234" s="249">
        <v>8171</v>
      </c>
      <c r="C8234" s="248">
        <v>103.85568194550379</v>
      </c>
    </row>
    <row r="8235" spans="2:3" x14ac:dyDescent="0.75">
      <c r="B8235" s="249">
        <v>8172</v>
      </c>
      <c r="C8235" s="248">
        <v>126.35118581481171</v>
      </c>
    </row>
    <row r="8236" spans="2:3" x14ac:dyDescent="0.75">
      <c r="B8236" s="249">
        <v>8173</v>
      </c>
      <c r="C8236" s="248">
        <v>137.80959601947541</v>
      </c>
    </row>
    <row r="8237" spans="2:3" x14ac:dyDescent="0.75">
      <c r="B8237" s="249">
        <v>8174</v>
      </c>
      <c r="C8237" s="248">
        <v>131.80673498030427</v>
      </c>
    </row>
    <row r="8238" spans="2:3" x14ac:dyDescent="0.75">
      <c r="B8238" s="249">
        <v>8175</v>
      </c>
      <c r="C8238" s="248">
        <v>137.39851570353099</v>
      </c>
    </row>
    <row r="8239" spans="2:3" x14ac:dyDescent="0.75">
      <c r="B8239" s="249">
        <v>8176</v>
      </c>
      <c r="C8239" s="248">
        <v>111.58925419874147</v>
      </c>
    </row>
    <row r="8240" spans="2:3" x14ac:dyDescent="0.75">
      <c r="B8240" s="249">
        <v>8177</v>
      </c>
      <c r="C8240" s="248">
        <v>101.35643342768466</v>
      </c>
    </row>
    <row r="8241" spans="2:3" x14ac:dyDescent="0.75">
      <c r="B8241" s="249">
        <v>8178</v>
      </c>
      <c r="C8241" s="248">
        <v>132.95200775047041</v>
      </c>
    </row>
    <row r="8242" spans="2:3" x14ac:dyDescent="0.75">
      <c r="B8242" s="249">
        <v>8179</v>
      </c>
      <c r="C8242" s="248">
        <v>121.35558735067676</v>
      </c>
    </row>
    <row r="8243" spans="2:3" x14ac:dyDescent="0.75">
      <c r="B8243" s="249">
        <v>8180</v>
      </c>
      <c r="C8243" s="248">
        <v>117.49193980178309</v>
      </c>
    </row>
    <row r="8244" spans="2:3" x14ac:dyDescent="0.75">
      <c r="B8244" s="249">
        <v>8181</v>
      </c>
      <c r="C8244" s="248">
        <v>131.98975800811002</v>
      </c>
    </row>
    <row r="8245" spans="2:3" x14ac:dyDescent="0.75">
      <c r="B8245" s="249">
        <v>8182</v>
      </c>
      <c r="C8245" s="248">
        <v>106.92747089396892</v>
      </c>
    </row>
    <row r="8246" spans="2:3" x14ac:dyDescent="0.75">
      <c r="B8246" s="249">
        <v>8183</v>
      </c>
      <c r="C8246" s="248">
        <v>136.60308531504202</v>
      </c>
    </row>
    <row r="8247" spans="2:3" x14ac:dyDescent="0.75">
      <c r="B8247" s="249">
        <v>8184</v>
      </c>
      <c r="C8247" s="248">
        <v>95.97094197896908</v>
      </c>
    </row>
    <row r="8248" spans="2:3" x14ac:dyDescent="0.75">
      <c r="B8248" s="249">
        <v>8185</v>
      </c>
      <c r="C8248" s="248">
        <v>102.55947075409154</v>
      </c>
    </row>
    <row r="8249" spans="2:3" x14ac:dyDescent="0.75">
      <c r="B8249" s="249">
        <v>8186</v>
      </c>
      <c r="C8249" s="248">
        <v>82.875845356052366</v>
      </c>
    </row>
    <row r="8250" spans="2:3" x14ac:dyDescent="0.75">
      <c r="B8250" s="249">
        <v>8187</v>
      </c>
      <c r="C8250" s="248">
        <v>112.06072028519878</v>
      </c>
    </row>
    <row r="8251" spans="2:3" x14ac:dyDescent="0.75">
      <c r="B8251" s="249">
        <v>8188</v>
      </c>
      <c r="C8251" s="248">
        <v>143.64962471316585</v>
      </c>
    </row>
    <row r="8252" spans="2:3" x14ac:dyDescent="0.75">
      <c r="B8252" s="249">
        <v>8189</v>
      </c>
      <c r="C8252" s="248">
        <v>127.70091385035799</v>
      </c>
    </row>
    <row r="8253" spans="2:3" x14ac:dyDescent="0.75">
      <c r="B8253" s="249">
        <v>8190</v>
      </c>
      <c r="C8253" s="248">
        <v>124.77800104802877</v>
      </c>
    </row>
    <row r="8254" spans="2:3" x14ac:dyDescent="0.75">
      <c r="B8254" s="249">
        <v>8191</v>
      </c>
      <c r="C8254" s="248">
        <v>116.01645903224605</v>
      </c>
    </row>
    <row r="8255" spans="2:3" x14ac:dyDescent="0.75">
      <c r="B8255" s="249">
        <v>8192</v>
      </c>
      <c r="C8255" s="248">
        <v>108.44288641800877</v>
      </c>
    </row>
    <row r="8256" spans="2:3" x14ac:dyDescent="0.75">
      <c r="B8256" s="249">
        <v>8193</v>
      </c>
      <c r="C8256" s="248">
        <v>120.51767602642103</v>
      </c>
    </row>
    <row r="8257" spans="2:3" x14ac:dyDescent="0.75">
      <c r="B8257" s="249">
        <v>8194</v>
      </c>
      <c r="C8257" s="248">
        <v>103.19014661443008</v>
      </c>
    </row>
    <row r="8258" spans="2:3" x14ac:dyDescent="0.75">
      <c r="B8258" s="249">
        <v>8195</v>
      </c>
      <c r="C8258" s="248">
        <v>109.9416367725337</v>
      </c>
    </row>
    <row r="8259" spans="2:3" x14ac:dyDescent="0.75">
      <c r="B8259" s="249">
        <v>8196</v>
      </c>
      <c r="C8259" s="248">
        <v>94.409997125968587</v>
      </c>
    </row>
    <row r="8260" spans="2:3" x14ac:dyDescent="0.75">
      <c r="B8260" s="249">
        <v>8197</v>
      </c>
      <c r="C8260" s="248">
        <v>118.88840073466861</v>
      </c>
    </row>
    <row r="8261" spans="2:3" x14ac:dyDescent="0.75">
      <c r="B8261" s="249">
        <v>8198</v>
      </c>
      <c r="C8261" s="248">
        <v>97.605425149741052</v>
      </c>
    </row>
    <row r="8262" spans="2:3" x14ac:dyDescent="0.75">
      <c r="B8262" s="249">
        <v>8199</v>
      </c>
      <c r="C8262" s="248">
        <v>86.690807579076221</v>
      </c>
    </row>
    <row r="8263" spans="2:3" x14ac:dyDescent="0.75">
      <c r="B8263" s="249">
        <v>8200</v>
      </c>
      <c r="C8263" s="248">
        <v>86.798153619019274</v>
      </c>
    </row>
    <row r="8264" spans="2:3" x14ac:dyDescent="0.75">
      <c r="B8264" s="249">
        <v>8201</v>
      </c>
      <c r="C8264" s="248">
        <v>135.21566816742535</v>
      </c>
    </row>
    <row r="8265" spans="2:3" x14ac:dyDescent="0.75">
      <c r="B8265" s="249">
        <v>8202</v>
      </c>
      <c r="C8265" s="248">
        <v>136.89690431938556</v>
      </c>
    </row>
    <row r="8266" spans="2:3" x14ac:dyDescent="0.75">
      <c r="B8266" s="249">
        <v>8203</v>
      </c>
      <c r="C8266" s="248">
        <v>117.45829434068145</v>
      </c>
    </row>
    <row r="8267" spans="2:3" x14ac:dyDescent="0.75">
      <c r="B8267" s="249">
        <v>8204</v>
      </c>
      <c r="C8267" s="248">
        <v>119.42655860552632</v>
      </c>
    </row>
    <row r="8268" spans="2:3" x14ac:dyDescent="0.75">
      <c r="B8268" s="249">
        <v>8205</v>
      </c>
      <c r="C8268" s="248">
        <v>97.281052537972101</v>
      </c>
    </row>
    <row r="8269" spans="2:3" x14ac:dyDescent="0.75">
      <c r="B8269" s="249">
        <v>8206</v>
      </c>
      <c r="C8269" s="248">
        <v>82.86882750124883</v>
      </c>
    </row>
    <row r="8270" spans="2:3" x14ac:dyDescent="0.75">
      <c r="B8270" s="249">
        <v>8207</v>
      </c>
      <c r="C8270" s="248">
        <v>119.7942628096953</v>
      </c>
    </row>
    <row r="8271" spans="2:3" x14ac:dyDescent="0.75">
      <c r="B8271" s="249">
        <v>8208</v>
      </c>
      <c r="C8271" s="248">
        <v>110.56918657073189</v>
      </c>
    </row>
    <row r="8272" spans="2:3" x14ac:dyDescent="0.75">
      <c r="B8272" s="249">
        <v>8209</v>
      </c>
      <c r="C8272" s="248">
        <v>61.590258000750666</v>
      </c>
    </row>
    <row r="8273" spans="2:3" x14ac:dyDescent="0.75">
      <c r="B8273" s="249">
        <v>8210</v>
      </c>
      <c r="C8273" s="248">
        <v>86.742773507768973</v>
      </c>
    </row>
    <row r="8274" spans="2:3" x14ac:dyDescent="0.75">
      <c r="B8274" s="249">
        <v>8211</v>
      </c>
      <c r="C8274" s="248">
        <v>129.8098045970286</v>
      </c>
    </row>
    <row r="8275" spans="2:3" x14ac:dyDescent="0.75">
      <c r="B8275" s="249">
        <v>8212</v>
      </c>
      <c r="C8275" s="248">
        <v>119.52856409501568</v>
      </c>
    </row>
    <row r="8276" spans="2:3" x14ac:dyDescent="0.75">
      <c r="B8276" s="249">
        <v>8213</v>
      </c>
      <c r="C8276" s="248">
        <v>124.25692679779375</v>
      </c>
    </row>
    <row r="8277" spans="2:3" x14ac:dyDescent="0.75">
      <c r="B8277" s="249">
        <v>8214</v>
      </c>
      <c r="C8277" s="248">
        <v>134.13939501940996</v>
      </c>
    </row>
    <row r="8278" spans="2:3" x14ac:dyDescent="0.75">
      <c r="B8278" s="249">
        <v>8215</v>
      </c>
      <c r="C8278" s="248">
        <v>127.16605025718486</v>
      </c>
    </row>
    <row r="8279" spans="2:3" x14ac:dyDescent="0.75">
      <c r="B8279" s="249">
        <v>8216</v>
      </c>
      <c r="C8279" s="248">
        <v>92.028023649674523</v>
      </c>
    </row>
    <row r="8280" spans="2:3" x14ac:dyDescent="0.75">
      <c r="B8280" s="249">
        <v>8217</v>
      </c>
      <c r="C8280" s="248">
        <v>98.222544859404579</v>
      </c>
    </row>
    <row r="8281" spans="2:3" x14ac:dyDescent="0.75">
      <c r="B8281" s="249">
        <v>8218</v>
      </c>
      <c r="C8281" s="248">
        <v>103.94920516000197</v>
      </c>
    </row>
    <row r="8282" spans="2:3" x14ac:dyDescent="0.75">
      <c r="B8282" s="249">
        <v>8219</v>
      </c>
      <c r="C8282" s="248">
        <v>139.33273348828607</v>
      </c>
    </row>
    <row r="8283" spans="2:3" x14ac:dyDescent="0.75">
      <c r="B8283" s="249">
        <v>8220</v>
      </c>
      <c r="C8283" s="248">
        <v>141.72485432776978</v>
      </c>
    </row>
    <row r="8284" spans="2:3" x14ac:dyDescent="0.75">
      <c r="B8284" s="249">
        <v>8221</v>
      </c>
      <c r="C8284" s="248">
        <v>184.81428361337726</v>
      </c>
    </row>
    <row r="8285" spans="2:3" x14ac:dyDescent="0.75">
      <c r="B8285" s="249">
        <v>8222</v>
      </c>
      <c r="C8285" s="248">
        <v>129.09111801468561</v>
      </c>
    </row>
    <row r="8286" spans="2:3" x14ac:dyDescent="0.75">
      <c r="B8286" s="249">
        <v>8223</v>
      </c>
      <c r="C8286" s="248">
        <v>125.22474612895108</v>
      </c>
    </row>
    <row r="8287" spans="2:3" x14ac:dyDescent="0.75">
      <c r="B8287" s="249">
        <v>8224</v>
      </c>
      <c r="C8287" s="248">
        <v>84.762812091507357</v>
      </c>
    </row>
    <row r="8288" spans="2:3" x14ac:dyDescent="0.75">
      <c r="B8288" s="249">
        <v>8225</v>
      </c>
      <c r="C8288" s="248">
        <v>193.54930741008334</v>
      </c>
    </row>
    <row r="8289" spans="2:3" x14ac:dyDescent="0.75">
      <c r="B8289" s="249">
        <v>8226</v>
      </c>
      <c r="C8289" s="248">
        <v>112.29718063150361</v>
      </c>
    </row>
    <row r="8290" spans="2:3" x14ac:dyDescent="0.75">
      <c r="B8290" s="249">
        <v>8227</v>
      </c>
      <c r="C8290" s="248">
        <v>144.33627916629649</v>
      </c>
    </row>
    <row r="8291" spans="2:3" x14ac:dyDescent="0.75">
      <c r="B8291" s="249">
        <v>8228</v>
      </c>
      <c r="C8291" s="248">
        <v>113.14794753097544</v>
      </c>
    </row>
    <row r="8292" spans="2:3" x14ac:dyDescent="0.75">
      <c r="B8292" s="249">
        <v>8229</v>
      </c>
      <c r="C8292" s="248">
        <v>167.71841941202905</v>
      </c>
    </row>
    <row r="8293" spans="2:3" x14ac:dyDescent="0.75">
      <c r="B8293" s="249">
        <v>8230</v>
      </c>
      <c r="C8293" s="248">
        <v>95.123211474812734</v>
      </c>
    </row>
    <row r="8294" spans="2:3" x14ac:dyDescent="0.75">
      <c r="B8294" s="249">
        <v>8231</v>
      </c>
      <c r="C8294" s="248">
        <v>98.292965483014925</v>
      </c>
    </row>
    <row r="8295" spans="2:3" x14ac:dyDescent="0.75">
      <c r="B8295" s="249">
        <v>8232</v>
      </c>
      <c r="C8295" s="248">
        <v>142.23484191515382</v>
      </c>
    </row>
    <row r="8296" spans="2:3" x14ac:dyDescent="0.75">
      <c r="B8296" s="249">
        <v>8233</v>
      </c>
      <c r="C8296" s="248">
        <v>67.41133290767371</v>
      </c>
    </row>
    <row r="8297" spans="2:3" x14ac:dyDescent="0.75">
      <c r="B8297" s="249">
        <v>8234</v>
      </c>
      <c r="C8297" s="248">
        <v>135.72074902191861</v>
      </c>
    </row>
    <row r="8298" spans="2:3" x14ac:dyDescent="0.75">
      <c r="B8298" s="249">
        <v>8235</v>
      </c>
      <c r="C8298" s="248">
        <v>99.663351156484751</v>
      </c>
    </row>
    <row r="8299" spans="2:3" x14ac:dyDescent="0.75">
      <c r="B8299" s="249">
        <v>8236</v>
      </c>
      <c r="C8299" s="248">
        <v>126.0584223031219</v>
      </c>
    </row>
    <row r="8300" spans="2:3" x14ac:dyDescent="0.75">
      <c r="B8300" s="249">
        <v>8237</v>
      </c>
      <c r="C8300" s="248">
        <v>94.189090735507904</v>
      </c>
    </row>
    <row r="8301" spans="2:3" x14ac:dyDescent="0.75">
      <c r="B8301" s="249">
        <v>8238</v>
      </c>
      <c r="C8301" s="248">
        <v>115.32021236464806</v>
      </c>
    </row>
    <row r="8302" spans="2:3" x14ac:dyDescent="0.75">
      <c r="B8302" s="249">
        <v>8239</v>
      </c>
      <c r="C8302" s="248">
        <v>102.59798616150022</v>
      </c>
    </row>
    <row r="8303" spans="2:3" x14ac:dyDescent="0.75">
      <c r="B8303" s="249">
        <v>8240</v>
      </c>
      <c r="C8303" s="248">
        <v>109.90672116066361</v>
      </c>
    </row>
    <row r="8304" spans="2:3" x14ac:dyDescent="0.75">
      <c r="B8304" s="249">
        <v>8241</v>
      </c>
      <c r="C8304" s="248">
        <v>149.1404476035693</v>
      </c>
    </row>
    <row r="8305" spans="2:3" x14ac:dyDescent="0.75">
      <c r="B8305" s="249">
        <v>8242</v>
      </c>
      <c r="C8305" s="248">
        <v>88.96413967990577</v>
      </c>
    </row>
    <row r="8306" spans="2:3" x14ac:dyDescent="0.75">
      <c r="B8306" s="249">
        <v>8243</v>
      </c>
      <c r="C8306" s="248">
        <v>142.30215785656841</v>
      </c>
    </row>
    <row r="8307" spans="2:3" x14ac:dyDescent="0.75">
      <c r="B8307" s="249">
        <v>8244</v>
      </c>
      <c r="C8307" s="248">
        <v>151.47763889976386</v>
      </c>
    </row>
    <row r="8308" spans="2:3" x14ac:dyDescent="0.75">
      <c r="B8308" s="249">
        <v>8245</v>
      </c>
      <c r="C8308" s="248">
        <v>147.15386821287947</v>
      </c>
    </row>
    <row r="8309" spans="2:3" x14ac:dyDescent="0.75">
      <c r="B8309" s="249">
        <v>8246</v>
      </c>
      <c r="C8309" s="248">
        <v>100.87989913490128</v>
      </c>
    </row>
    <row r="8310" spans="2:3" x14ac:dyDescent="0.75">
      <c r="B8310" s="249">
        <v>8247</v>
      </c>
      <c r="C8310" s="248">
        <v>133.51672656056141</v>
      </c>
    </row>
    <row r="8311" spans="2:3" x14ac:dyDescent="0.75">
      <c r="B8311" s="249">
        <v>8248</v>
      </c>
      <c r="C8311" s="248">
        <v>135.19976105145048</v>
      </c>
    </row>
    <row r="8312" spans="2:3" x14ac:dyDescent="0.75">
      <c r="B8312" s="249">
        <v>8249</v>
      </c>
      <c r="C8312" s="248">
        <v>120.24491339033166</v>
      </c>
    </row>
    <row r="8313" spans="2:3" x14ac:dyDescent="0.75">
      <c r="B8313" s="249">
        <v>8250</v>
      </c>
      <c r="C8313" s="248">
        <v>129.25667431279581</v>
      </c>
    </row>
    <row r="8314" spans="2:3" x14ac:dyDescent="0.75">
      <c r="B8314" s="249">
        <v>8251</v>
      </c>
      <c r="C8314" s="248">
        <v>100.15571076424752</v>
      </c>
    </row>
    <row r="8315" spans="2:3" x14ac:dyDescent="0.75">
      <c r="B8315" s="249">
        <v>8252</v>
      </c>
      <c r="C8315" s="248">
        <v>115.14892872807891</v>
      </c>
    </row>
    <row r="8316" spans="2:3" x14ac:dyDescent="0.75">
      <c r="B8316" s="249">
        <v>8253</v>
      </c>
      <c r="C8316" s="248">
        <v>130.4721309107918</v>
      </c>
    </row>
    <row r="8317" spans="2:3" x14ac:dyDescent="0.75">
      <c r="B8317" s="249">
        <v>8254</v>
      </c>
      <c r="C8317" s="248">
        <v>156.13310838594751</v>
      </c>
    </row>
    <row r="8318" spans="2:3" x14ac:dyDescent="0.75">
      <c r="B8318" s="249">
        <v>8255</v>
      </c>
      <c r="C8318" s="248">
        <v>122.27589872252204</v>
      </c>
    </row>
    <row r="8319" spans="2:3" x14ac:dyDescent="0.75">
      <c r="B8319" s="249">
        <v>8256</v>
      </c>
      <c r="C8319" s="248">
        <v>107.69192511493024</v>
      </c>
    </row>
    <row r="8320" spans="2:3" x14ac:dyDescent="0.75">
      <c r="B8320" s="249">
        <v>8257</v>
      </c>
      <c r="C8320" s="248">
        <v>144.05445247316743</v>
      </c>
    </row>
    <row r="8321" spans="2:3" x14ac:dyDescent="0.75">
      <c r="B8321" s="249">
        <v>8258</v>
      </c>
      <c r="C8321" s="248">
        <v>148.71593523529049</v>
      </c>
    </row>
    <row r="8322" spans="2:3" x14ac:dyDescent="0.75">
      <c r="B8322" s="249">
        <v>8259</v>
      </c>
      <c r="C8322" s="248">
        <v>97.773794852485125</v>
      </c>
    </row>
    <row r="8323" spans="2:3" x14ac:dyDescent="0.75">
      <c r="B8323" s="249">
        <v>8260</v>
      </c>
      <c r="C8323" s="248">
        <v>122.93986180149069</v>
      </c>
    </row>
    <row r="8324" spans="2:3" x14ac:dyDescent="0.75">
      <c r="B8324" s="249">
        <v>8261</v>
      </c>
      <c r="C8324" s="248">
        <v>121.0097025174787</v>
      </c>
    </row>
    <row r="8325" spans="2:3" x14ac:dyDescent="0.75">
      <c r="B8325" s="249">
        <v>8262</v>
      </c>
      <c r="C8325" s="248">
        <v>89.336897789181108</v>
      </c>
    </row>
    <row r="8326" spans="2:3" x14ac:dyDescent="0.75">
      <c r="B8326" s="249">
        <v>8263</v>
      </c>
      <c r="C8326" s="248">
        <v>92.294239080793588</v>
      </c>
    </row>
    <row r="8327" spans="2:3" x14ac:dyDescent="0.75">
      <c r="B8327" s="249">
        <v>8264</v>
      </c>
      <c r="C8327" s="248">
        <v>168.14557636353845</v>
      </c>
    </row>
    <row r="8328" spans="2:3" x14ac:dyDescent="0.75">
      <c r="B8328" s="249">
        <v>8265</v>
      </c>
      <c r="C8328" s="248">
        <v>114.92546722960029</v>
      </c>
    </row>
    <row r="8329" spans="2:3" x14ac:dyDescent="0.75">
      <c r="B8329" s="249">
        <v>8266</v>
      </c>
      <c r="C8329" s="248">
        <v>105.66317977479481</v>
      </c>
    </row>
    <row r="8330" spans="2:3" x14ac:dyDescent="0.75">
      <c r="B8330" s="249">
        <v>8267</v>
      </c>
      <c r="C8330" s="248">
        <v>131.92347602287282</v>
      </c>
    </row>
    <row r="8331" spans="2:3" x14ac:dyDescent="0.75">
      <c r="B8331" s="249">
        <v>8268</v>
      </c>
      <c r="C8331" s="248">
        <v>104.3267663551172</v>
      </c>
    </row>
    <row r="8332" spans="2:3" x14ac:dyDescent="0.75">
      <c r="B8332" s="249">
        <v>8269</v>
      </c>
      <c r="C8332" s="248">
        <v>132.43444537190246</v>
      </c>
    </row>
    <row r="8333" spans="2:3" x14ac:dyDescent="0.75">
      <c r="B8333" s="249">
        <v>8270</v>
      </c>
      <c r="C8333" s="248">
        <v>139.64612432050006</v>
      </c>
    </row>
    <row r="8334" spans="2:3" x14ac:dyDescent="0.75">
      <c r="B8334" s="249">
        <v>8271</v>
      </c>
      <c r="C8334" s="248">
        <v>91.296415302867985</v>
      </c>
    </row>
    <row r="8335" spans="2:3" x14ac:dyDescent="0.75">
      <c r="B8335" s="249">
        <v>8272</v>
      </c>
      <c r="C8335" s="248">
        <v>106.7323353037299</v>
      </c>
    </row>
    <row r="8336" spans="2:3" x14ac:dyDescent="0.75">
      <c r="B8336" s="249">
        <v>8273</v>
      </c>
      <c r="C8336" s="248">
        <v>99.438028330982746</v>
      </c>
    </row>
    <row r="8337" spans="2:3" x14ac:dyDescent="0.75">
      <c r="B8337" s="249">
        <v>8274</v>
      </c>
      <c r="C8337" s="248">
        <v>128.01403569851249</v>
      </c>
    </row>
    <row r="8338" spans="2:3" x14ac:dyDescent="0.75">
      <c r="B8338" s="249">
        <v>8275</v>
      </c>
      <c r="C8338" s="248">
        <v>93.085576497555166</v>
      </c>
    </row>
    <row r="8339" spans="2:3" x14ac:dyDescent="0.75">
      <c r="B8339" s="249">
        <v>8276</v>
      </c>
      <c r="C8339" s="248">
        <v>115.76325250125836</v>
      </c>
    </row>
    <row r="8340" spans="2:3" x14ac:dyDescent="0.75">
      <c r="B8340" s="249">
        <v>8277</v>
      </c>
      <c r="C8340" s="248">
        <v>131.66949586862765</v>
      </c>
    </row>
    <row r="8341" spans="2:3" x14ac:dyDescent="0.75">
      <c r="B8341" s="249">
        <v>8278</v>
      </c>
      <c r="C8341" s="248">
        <v>138.59876435829023</v>
      </c>
    </row>
    <row r="8342" spans="2:3" x14ac:dyDescent="0.75">
      <c r="B8342" s="249">
        <v>8279</v>
      </c>
      <c r="C8342" s="248">
        <v>127.53034534816612</v>
      </c>
    </row>
    <row r="8343" spans="2:3" x14ac:dyDescent="0.75">
      <c r="B8343" s="249">
        <v>8280</v>
      </c>
      <c r="C8343" s="248">
        <v>94.724716281907959</v>
      </c>
    </row>
    <row r="8344" spans="2:3" x14ac:dyDescent="0.75">
      <c r="B8344" s="249">
        <v>8281</v>
      </c>
      <c r="C8344" s="248">
        <v>84.273865384297764</v>
      </c>
    </row>
    <row r="8345" spans="2:3" x14ac:dyDescent="0.75">
      <c r="B8345" s="249">
        <v>8282</v>
      </c>
      <c r="C8345" s="248">
        <v>148.41064382252708</v>
      </c>
    </row>
    <row r="8346" spans="2:3" x14ac:dyDescent="0.75">
      <c r="B8346" s="249">
        <v>8283</v>
      </c>
      <c r="C8346" s="248">
        <v>130.26603725513809</v>
      </c>
    </row>
    <row r="8347" spans="2:3" x14ac:dyDescent="0.75">
      <c r="B8347" s="249">
        <v>8284</v>
      </c>
      <c r="C8347" s="248">
        <v>106.14789628652474</v>
      </c>
    </row>
    <row r="8348" spans="2:3" x14ac:dyDescent="0.75">
      <c r="B8348" s="249">
        <v>8285</v>
      </c>
      <c r="C8348" s="248">
        <v>77.509217453810038</v>
      </c>
    </row>
    <row r="8349" spans="2:3" x14ac:dyDescent="0.75">
      <c r="B8349" s="249">
        <v>8286</v>
      </c>
      <c r="C8349" s="248">
        <v>129.33279987096398</v>
      </c>
    </row>
    <row r="8350" spans="2:3" x14ac:dyDescent="0.75">
      <c r="B8350" s="249">
        <v>8287</v>
      </c>
      <c r="C8350" s="248">
        <v>124.98882442814516</v>
      </c>
    </row>
    <row r="8351" spans="2:3" x14ac:dyDescent="0.75">
      <c r="B8351" s="249">
        <v>8288</v>
      </c>
      <c r="C8351" s="248">
        <v>67.6613615930181</v>
      </c>
    </row>
    <row r="8352" spans="2:3" x14ac:dyDescent="0.75">
      <c r="B8352" s="249">
        <v>8289</v>
      </c>
      <c r="C8352" s="248">
        <v>141.85204593578794</v>
      </c>
    </row>
    <row r="8353" spans="2:3" x14ac:dyDescent="0.75">
      <c r="B8353" s="249">
        <v>8290</v>
      </c>
      <c r="C8353" s="248">
        <v>132.1548415707561</v>
      </c>
    </row>
    <row r="8354" spans="2:3" x14ac:dyDescent="0.75">
      <c r="B8354" s="249">
        <v>8291</v>
      </c>
      <c r="C8354" s="248">
        <v>118.52822715237184</v>
      </c>
    </row>
    <row r="8355" spans="2:3" x14ac:dyDescent="0.75">
      <c r="B8355" s="249">
        <v>8292</v>
      </c>
      <c r="C8355" s="248">
        <v>131.56756876660174</v>
      </c>
    </row>
    <row r="8356" spans="2:3" x14ac:dyDescent="0.75">
      <c r="B8356" s="249">
        <v>8293</v>
      </c>
      <c r="C8356" s="248">
        <v>149.50527714019572</v>
      </c>
    </row>
    <row r="8357" spans="2:3" x14ac:dyDescent="0.75">
      <c r="B8357" s="249">
        <v>8294</v>
      </c>
      <c r="C8357" s="248">
        <v>97.836374992247244</v>
      </c>
    </row>
    <row r="8358" spans="2:3" x14ac:dyDescent="0.75">
      <c r="B8358" s="249">
        <v>8295</v>
      </c>
      <c r="C8358" s="248">
        <v>118.12765614230203</v>
      </c>
    </row>
    <row r="8359" spans="2:3" x14ac:dyDescent="0.75">
      <c r="B8359" s="249">
        <v>8296</v>
      </c>
      <c r="C8359" s="248">
        <v>106.22329188140012</v>
      </c>
    </row>
    <row r="8360" spans="2:3" x14ac:dyDescent="0.75">
      <c r="B8360" s="249">
        <v>8297</v>
      </c>
      <c r="C8360" s="248">
        <v>136.26090382732411</v>
      </c>
    </row>
    <row r="8361" spans="2:3" x14ac:dyDescent="0.75">
      <c r="B8361" s="249">
        <v>8298</v>
      </c>
      <c r="C8361" s="248">
        <v>114.72379196888635</v>
      </c>
    </row>
    <row r="8362" spans="2:3" x14ac:dyDescent="0.75">
      <c r="B8362" s="249">
        <v>8299</v>
      </c>
      <c r="C8362" s="248">
        <v>66.655145284096108</v>
      </c>
    </row>
    <row r="8363" spans="2:3" x14ac:dyDescent="0.75">
      <c r="B8363" s="249">
        <v>8300</v>
      </c>
      <c r="C8363" s="248">
        <v>107.01762210244181</v>
      </c>
    </row>
    <row r="8364" spans="2:3" x14ac:dyDescent="0.75">
      <c r="B8364" s="249">
        <v>8301</v>
      </c>
      <c r="C8364" s="248">
        <v>147.55591223674847</v>
      </c>
    </row>
    <row r="8365" spans="2:3" x14ac:dyDescent="0.75">
      <c r="B8365" s="249">
        <v>8302</v>
      </c>
      <c r="C8365" s="248">
        <v>62.340827156304137</v>
      </c>
    </row>
    <row r="8366" spans="2:3" x14ac:dyDescent="0.75">
      <c r="B8366" s="249">
        <v>8303</v>
      </c>
      <c r="C8366" s="248">
        <v>65.023379803803664</v>
      </c>
    </row>
    <row r="8367" spans="2:3" x14ac:dyDescent="0.75">
      <c r="B8367" s="249">
        <v>8304</v>
      </c>
      <c r="C8367" s="248">
        <v>116.19052168742586</v>
      </c>
    </row>
    <row r="8368" spans="2:3" x14ac:dyDescent="0.75">
      <c r="B8368" s="249">
        <v>8305</v>
      </c>
      <c r="C8368" s="248">
        <v>107.28694699006093</v>
      </c>
    </row>
    <row r="8369" spans="2:3" x14ac:dyDescent="0.75">
      <c r="B8369" s="249">
        <v>8306</v>
      </c>
      <c r="C8369" s="248">
        <v>110.03661508988887</v>
      </c>
    </row>
    <row r="8370" spans="2:3" x14ac:dyDescent="0.75">
      <c r="B8370" s="249">
        <v>8307</v>
      </c>
      <c r="C8370" s="248">
        <v>146.06238928845448</v>
      </c>
    </row>
    <row r="8371" spans="2:3" x14ac:dyDescent="0.75">
      <c r="B8371" s="249">
        <v>8308</v>
      </c>
      <c r="C8371" s="248">
        <v>105.51559567757806</v>
      </c>
    </row>
    <row r="8372" spans="2:3" x14ac:dyDescent="0.75">
      <c r="B8372" s="249">
        <v>8309</v>
      </c>
      <c r="C8372" s="248">
        <v>134.09279593081527</v>
      </c>
    </row>
    <row r="8373" spans="2:3" x14ac:dyDescent="0.75">
      <c r="B8373" s="249">
        <v>8310</v>
      </c>
      <c r="C8373" s="248">
        <v>157.0718254118791</v>
      </c>
    </row>
    <row r="8374" spans="2:3" x14ac:dyDescent="0.75">
      <c r="B8374" s="249">
        <v>8311</v>
      </c>
      <c r="C8374" s="248">
        <v>139.27219067332442</v>
      </c>
    </row>
    <row r="8375" spans="2:3" x14ac:dyDescent="0.75">
      <c r="B8375" s="249">
        <v>8312</v>
      </c>
      <c r="C8375" s="248">
        <v>145.84560926648163</v>
      </c>
    </row>
    <row r="8376" spans="2:3" x14ac:dyDescent="0.75">
      <c r="B8376" s="249">
        <v>8313</v>
      </c>
      <c r="C8376" s="248">
        <v>72.351124165017112</v>
      </c>
    </row>
    <row r="8377" spans="2:3" x14ac:dyDescent="0.75">
      <c r="B8377" s="249">
        <v>8314</v>
      </c>
      <c r="C8377" s="248">
        <v>117.62432464782431</v>
      </c>
    </row>
    <row r="8378" spans="2:3" x14ac:dyDescent="0.75">
      <c r="B8378" s="249">
        <v>8315</v>
      </c>
      <c r="C8378" s="248">
        <v>112.30210251251</v>
      </c>
    </row>
    <row r="8379" spans="2:3" x14ac:dyDescent="0.75">
      <c r="B8379" s="249">
        <v>8316</v>
      </c>
      <c r="C8379" s="248">
        <v>103.12901928931112</v>
      </c>
    </row>
    <row r="8380" spans="2:3" x14ac:dyDescent="0.75">
      <c r="B8380" s="249">
        <v>8317</v>
      </c>
      <c r="C8380" s="248">
        <v>70.157780898696345</v>
      </c>
    </row>
    <row r="8381" spans="2:3" x14ac:dyDescent="0.75">
      <c r="B8381" s="249">
        <v>8318</v>
      </c>
      <c r="C8381" s="248">
        <v>90.602654435285444</v>
      </c>
    </row>
    <row r="8382" spans="2:3" x14ac:dyDescent="0.75">
      <c r="B8382" s="249">
        <v>8319</v>
      </c>
      <c r="C8382" s="248">
        <v>164.87150646047985</v>
      </c>
    </row>
    <row r="8383" spans="2:3" x14ac:dyDescent="0.75">
      <c r="B8383" s="249">
        <v>8320</v>
      </c>
      <c r="C8383" s="248">
        <v>106.88304569288178</v>
      </c>
    </row>
    <row r="8384" spans="2:3" x14ac:dyDescent="0.75">
      <c r="B8384" s="249">
        <v>8321</v>
      </c>
      <c r="C8384" s="248">
        <v>113.23628119492476</v>
      </c>
    </row>
    <row r="8385" spans="2:3" x14ac:dyDescent="0.75">
      <c r="B8385" s="249">
        <v>8322</v>
      </c>
      <c r="C8385" s="248">
        <v>86.480243061805766</v>
      </c>
    </row>
    <row r="8386" spans="2:3" x14ac:dyDescent="0.75">
      <c r="B8386" s="249">
        <v>8323</v>
      </c>
      <c r="C8386" s="248">
        <v>104.24338769728278</v>
      </c>
    </row>
    <row r="8387" spans="2:3" x14ac:dyDescent="0.75">
      <c r="B8387" s="249">
        <v>8324</v>
      </c>
      <c r="C8387" s="248">
        <v>61.986221973581998</v>
      </c>
    </row>
    <row r="8388" spans="2:3" x14ac:dyDescent="0.75">
      <c r="B8388" s="249">
        <v>8325</v>
      </c>
      <c r="C8388" s="248">
        <v>145.07909731442987</v>
      </c>
    </row>
    <row r="8389" spans="2:3" x14ac:dyDescent="0.75">
      <c r="B8389" s="249">
        <v>8326</v>
      </c>
      <c r="C8389" s="248">
        <v>152.16933798550448</v>
      </c>
    </row>
    <row r="8390" spans="2:3" x14ac:dyDescent="0.75">
      <c r="B8390" s="249">
        <v>8327</v>
      </c>
      <c r="C8390" s="248">
        <v>144.48377177966222</v>
      </c>
    </row>
    <row r="8391" spans="2:3" x14ac:dyDescent="0.75">
      <c r="B8391" s="249">
        <v>8328</v>
      </c>
      <c r="C8391" s="248">
        <v>110.34972818001282</v>
      </c>
    </row>
    <row r="8392" spans="2:3" x14ac:dyDescent="0.75">
      <c r="B8392" s="249">
        <v>8329</v>
      </c>
      <c r="C8392" s="248">
        <v>103.210926672884</v>
      </c>
    </row>
    <row r="8393" spans="2:3" x14ac:dyDescent="0.75">
      <c r="B8393" s="249">
        <v>8330</v>
      </c>
      <c r="C8393" s="248">
        <v>78.541189709978241</v>
      </c>
    </row>
    <row r="8394" spans="2:3" x14ac:dyDescent="0.75">
      <c r="B8394" s="249">
        <v>8331</v>
      </c>
      <c r="C8394" s="248">
        <v>142.75596280835518</v>
      </c>
    </row>
    <row r="8395" spans="2:3" x14ac:dyDescent="0.75">
      <c r="B8395" s="249">
        <v>8332</v>
      </c>
      <c r="C8395" s="248">
        <v>159.03492183604874</v>
      </c>
    </row>
    <row r="8396" spans="2:3" x14ac:dyDescent="0.75">
      <c r="B8396" s="249">
        <v>8333</v>
      </c>
      <c r="C8396" s="248">
        <v>105.39260747764128</v>
      </c>
    </row>
    <row r="8397" spans="2:3" x14ac:dyDescent="0.75">
      <c r="B8397" s="249">
        <v>8334</v>
      </c>
      <c r="C8397" s="248">
        <v>111.08504583225866</v>
      </c>
    </row>
    <row r="8398" spans="2:3" x14ac:dyDescent="0.75">
      <c r="B8398" s="249">
        <v>8335</v>
      </c>
      <c r="C8398" s="248">
        <v>162.25852200893695</v>
      </c>
    </row>
    <row r="8399" spans="2:3" x14ac:dyDescent="0.75">
      <c r="B8399" s="249">
        <v>8336</v>
      </c>
      <c r="C8399" s="248">
        <v>167.68535609612343</v>
      </c>
    </row>
    <row r="8400" spans="2:3" x14ac:dyDescent="0.75">
      <c r="B8400" s="249">
        <v>8337</v>
      </c>
      <c r="C8400" s="248">
        <v>128.98082967277568</v>
      </c>
    </row>
    <row r="8401" spans="2:3" x14ac:dyDescent="0.75">
      <c r="B8401" s="249">
        <v>8338</v>
      </c>
      <c r="C8401" s="248">
        <v>89.143012495779061</v>
      </c>
    </row>
    <row r="8402" spans="2:3" x14ac:dyDescent="0.75">
      <c r="B8402" s="249">
        <v>8339</v>
      </c>
      <c r="C8402" s="248">
        <v>137.66952821988568</v>
      </c>
    </row>
    <row r="8403" spans="2:3" x14ac:dyDescent="0.75">
      <c r="B8403" s="249">
        <v>8340</v>
      </c>
      <c r="C8403" s="248">
        <v>93.318793314258755</v>
      </c>
    </row>
    <row r="8404" spans="2:3" x14ac:dyDescent="0.75">
      <c r="B8404" s="249">
        <v>8341</v>
      </c>
      <c r="C8404" s="248">
        <v>109.3520102270456</v>
      </c>
    </row>
    <row r="8405" spans="2:3" x14ac:dyDescent="0.75">
      <c r="B8405" s="249">
        <v>8342</v>
      </c>
      <c r="C8405" s="248">
        <v>124.25409134322459</v>
      </c>
    </row>
    <row r="8406" spans="2:3" x14ac:dyDescent="0.75">
      <c r="B8406" s="249">
        <v>8343</v>
      </c>
      <c r="C8406" s="248">
        <v>101.34563423628082</v>
      </c>
    </row>
    <row r="8407" spans="2:3" x14ac:dyDescent="0.75">
      <c r="B8407" s="249">
        <v>8344</v>
      </c>
      <c r="C8407" s="248">
        <v>151.44340403088148</v>
      </c>
    </row>
    <row r="8408" spans="2:3" x14ac:dyDescent="0.75">
      <c r="B8408" s="249">
        <v>8345</v>
      </c>
      <c r="C8408" s="248">
        <v>97.890408527887814</v>
      </c>
    </row>
    <row r="8409" spans="2:3" x14ac:dyDescent="0.75">
      <c r="B8409" s="249">
        <v>8346</v>
      </c>
      <c r="C8409" s="248">
        <v>44.816527557695139</v>
      </c>
    </row>
    <row r="8410" spans="2:3" x14ac:dyDescent="0.75">
      <c r="B8410" s="249">
        <v>8347</v>
      </c>
      <c r="C8410" s="248">
        <v>111.75170188283295</v>
      </c>
    </row>
    <row r="8411" spans="2:3" x14ac:dyDescent="0.75">
      <c r="B8411" s="249">
        <v>8348</v>
      </c>
      <c r="C8411" s="248">
        <v>91.926921471348109</v>
      </c>
    </row>
    <row r="8412" spans="2:3" x14ac:dyDescent="0.75">
      <c r="B8412" s="249">
        <v>8349</v>
      </c>
      <c r="C8412" s="248">
        <v>126.04608504943579</v>
      </c>
    </row>
    <row r="8413" spans="2:3" x14ac:dyDescent="0.75">
      <c r="B8413" s="249">
        <v>8350</v>
      </c>
      <c r="C8413" s="248">
        <v>119.49701094694997</v>
      </c>
    </row>
    <row r="8414" spans="2:3" x14ac:dyDescent="0.75">
      <c r="B8414" s="249">
        <v>8351</v>
      </c>
      <c r="C8414" s="248">
        <v>109.51122641608387</v>
      </c>
    </row>
    <row r="8415" spans="2:3" x14ac:dyDescent="0.75">
      <c r="B8415" s="249">
        <v>8352</v>
      </c>
      <c r="C8415" s="248">
        <v>120.22066104232226</v>
      </c>
    </row>
    <row r="8416" spans="2:3" x14ac:dyDescent="0.75">
      <c r="B8416" s="249">
        <v>8353</v>
      </c>
      <c r="C8416" s="248">
        <v>131.0019082493136</v>
      </c>
    </row>
    <row r="8417" spans="2:3" x14ac:dyDescent="0.75">
      <c r="B8417" s="249">
        <v>8354</v>
      </c>
      <c r="C8417" s="248">
        <v>88.088544695292597</v>
      </c>
    </row>
    <row r="8418" spans="2:3" x14ac:dyDescent="0.75">
      <c r="B8418" s="249">
        <v>8355</v>
      </c>
      <c r="C8418" s="248">
        <v>130.18928006574271</v>
      </c>
    </row>
    <row r="8419" spans="2:3" x14ac:dyDescent="0.75">
      <c r="B8419" s="249">
        <v>8356</v>
      </c>
      <c r="C8419" s="248">
        <v>119.77097591324694</v>
      </c>
    </row>
    <row r="8420" spans="2:3" x14ac:dyDescent="0.75">
      <c r="B8420" s="249">
        <v>8357</v>
      </c>
      <c r="C8420" s="248">
        <v>119.71315473236325</v>
      </c>
    </row>
    <row r="8421" spans="2:3" x14ac:dyDescent="0.75">
      <c r="B8421" s="249">
        <v>8358</v>
      </c>
      <c r="C8421" s="248">
        <v>134.82490837878242</v>
      </c>
    </row>
    <row r="8422" spans="2:3" x14ac:dyDescent="0.75">
      <c r="B8422" s="249">
        <v>8359</v>
      </c>
      <c r="C8422" s="248">
        <v>133.97005724262885</v>
      </c>
    </row>
    <row r="8423" spans="2:3" x14ac:dyDescent="0.75">
      <c r="B8423" s="249">
        <v>8360</v>
      </c>
      <c r="C8423" s="248">
        <v>134.11125506447161</v>
      </c>
    </row>
    <row r="8424" spans="2:3" x14ac:dyDescent="0.75">
      <c r="B8424" s="249">
        <v>8361</v>
      </c>
      <c r="C8424" s="248">
        <v>120.7500697839276</v>
      </c>
    </row>
    <row r="8425" spans="2:3" x14ac:dyDescent="0.75">
      <c r="B8425" s="249">
        <v>8362</v>
      </c>
      <c r="C8425" s="248">
        <v>118.82947518031919</v>
      </c>
    </row>
    <row r="8426" spans="2:3" x14ac:dyDescent="0.75">
      <c r="B8426" s="249">
        <v>8363</v>
      </c>
      <c r="C8426" s="248">
        <v>145.05111127084896</v>
      </c>
    </row>
    <row r="8427" spans="2:3" x14ac:dyDescent="0.75">
      <c r="B8427" s="249">
        <v>8364</v>
      </c>
      <c r="C8427" s="248">
        <v>121.57787126777781</v>
      </c>
    </row>
    <row r="8428" spans="2:3" x14ac:dyDescent="0.75">
      <c r="B8428" s="249">
        <v>8365</v>
      </c>
      <c r="C8428" s="248">
        <v>126.11122731753072</v>
      </c>
    </row>
    <row r="8429" spans="2:3" x14ac:dyDescent="0.75">
      <c r="B8429" s="249">
        <v>8366</v>
      </c>
      <c r="C8429" s="248">
        <v>114.24317117579898</v>
      </c>
    </row>
    <row r="8430" spans="2:3" x14ac:dyDescent="0.75">
      <c r="B8430" s="249">
        <v>8367</v>
      </c>
      <c r="C8430" s="248">
        <v>162.12889499530712</v>
      </c>
    </row>
    <row r="8431" spans="2:3" x14ac:dyDescent="0.75">
      <c r="B8431" s="249">
        <v>8368</v>
      </c>
      <c r="C8431" s="248">
        <v>134.54990379440861</v>
      </c>
    </row>
    <row r="8432" spans="2:3" x14ac:dyDescent="0.75">
      <c r="B8432" s="249">
        <v>8369</v>
      </c>
      <c r="C8432" s="248">
        <v>116.12525275110038</v>
      </c>
    </row>
    <row r="8433" spans="2:3" x14ac:dyDescent="0.75">
      <c r="B8433" s="249">
        <v>8370</v>
      </c>
      <c r="C8433" s="248">
        <v>118.86906957963483</v>
      </c>
    </row>
    <row r="8434" spans="2:3" x14ac:dyDescent="0.75">
      <c r="B8434" s="249">
        <v>8371</v>
      </c>
      <c r="C8434" s="248">
        <v>118.59906620038915</v>
      </c>
    </row>
    <row r="8435" spans="2:3" x14ac:dyDescent="0.75">
      <c r="B8435" s="249">
        <v>8372</v>
      </c>
      <c r="C8435" s="248">
        <v>122.45233357039227</v>
      </c>
    </row>
    <row r="8436" spans="2:3" x14ac:dyDescent="0.75">
      <c r="B8436" s="249">
        <v>8373</v>
      </c>
      <c r="C8436" s="248">
        <v>133.42312311490252</v>
      </c>
    </row>
    <row r="8437" spans="2:3" x14ac:dyDescent="0.75">
      <c r="B8437" s="249">
        <v>8374</v>
      </c>
      <c r="C8437" s="248">
        <v>139.93621610672153</v>
      </c>
    </row>
    <row r="8438" spans="2:3" x14ac:dyDescent="0.75">
      <c r="B8438" s="249">
        <v>8375</v>
      </c>
      <c r="C8438" s="248">
        <v>108.75876732299808</v>
      </c>
    </row>
    <row r="8439" spans="2:3" x14ac:dyDescent="0.75">
      <c r="B8439" s="249">
        <v>8376</v>
      </c>
      <c r="C8439" s="248">
        <v>160.83156905928044</v>
      </c>
    </row>
    <row r="8440" spans="2:3" x14ac:dyDescent="0.75">
      <c r="B8440" s="249">
        <v>8377</v>
      </c>
      <c r="C8440" s="248">
        <v>109.18251365691344</v>
      </c>
    </row>
    <row r="8441" spans="2:3" x14ac:dyDescent="0.75">
      <c r="B8441" s="249">
        <v>8378</v>
      </c>
      <c r="C8441" s="248">
        <v>81.21073632208271</v>
      </c>
    </row>
    <row r="8442" spans="2:3" x14ac:dyDescent="0.75">
      <c r="B8442" s="249">
        <v>8379</v>
      </c>
      <c r="C8442" s="248">
        <v>71.349556628085395</v>
      </c>
    </row>
    <row r="8443" spans="2:3" x14ac:dyDescent="0.75">
      <c r="B8443" s="249">
        <v>8380</v>
      </c>
      <c r="C8443" s="248">
        <v>67.917772588776216</v>
      </c>
    </row>
    <row r="8444" spans="2:3" x14ac:dyDescent="0.75">
      <c r="B8444" s="249">
        <v>8381</v>
      </c>
      <c r="C8444" s="248">
        <v>140.19428423717616</v>
      </c>
    </row>
    <row r="8445" spans="2:3" x14ac:dyDescent="0.75">
      <c r="B8445" s="249">
        <v>8382</v>
      </c>
      <c r="C8445" s="248">
        <v>175.43211545578964</v>
      </c>
    </row>
    <row r="8446" spans="2:3" x14ac:dyDescent="0.75">
      <c r="B8446" s="249">
        <v>8383</v>
      </c>
      <c r="C8446" s="248">
        <v>142.37924959962783</v>
      </c>
    </row>
    <row r="8447" spans="2:3" x14ac:dyDescent="0.75">
      <c r="B8447" s="249">
        <v>8384</v>
      </c>
      <c r="C8447" s="248">
        <v>92.253703779659517</v>
      </c>
    </row>
    <row r="8448" spans="2:3" x14ac:dyDescent="0.75">
      <c r="B8448" s="249">
        <v>8385</v>
      </c>
      <c r="C8448" s="248">
        <v>70.454620531868187</v>
      </c>
    </row>
    <row r="8449" spans="2:3" x14ac:dyDescent="0.75">
      <c r="B8449" s="249">
        <v>8386</v>
      </c>
      <c r="C8449" s="248">
        <v>143.63128113122144</v>
      </c>
    </row>
    <row r="8450" spans="2:3" x14ac:dyDescent="0.75">
      <c r="B8450" s="249">
        <v>8387</v>
      </c>
      <c r="C8450" s="248">
        <v>89.275910580481238</v>
      </c>
    </row>
    <row r="8451" spans="2:3" x14ac:dyDescent="0.75">
      <c r="B8451" s="249">
        <v>8388</v>
      </c>
      <c r="C8451" s="248">
        <v>169.88382321332361</v>
      </c>
    </row>
    <row r="8452" spans="2:3" x14ac:dyDescent="0.75">
      <c r="B8452" s="249">
        <v>8389</v>
      </c>
      <c r="C8452" s="248">
        <v>100.89014766056357</v>
      </c>
    </row>
    <row r="8453" spans="2:3" x14ac:dyDescent="0.75">
      <c r="B8453" s="249">
        <v>8390</v>
      </c>
      <c r="C8453" s="248">
        <v>131.10789444630174</v>
      </c>
    </row>
    <row r="8454" spans="2:3" x14ac:dyDescent="0.75">
      <c r="B8454" s="249">
        <v>8391</v>
      </c>
      <c r="C8454" s="248">
        <v>137.26339999658416</v>
      </c>
    </row>
    <row r="8455" spans="2:3" x14ac:dyDescent="0.75">
      <c r="B8455" s="249">
        <v>8392</v>
      </c>
      <c r="C8455" s="248">
        <v>119.27952787662015</v>
      </c>
    </row>
    <row r="8456" spans="2:3" x14ac:dyDescent="0.75">
      <c r="B8456" s="249">
        <v>8393</v>
      </c>
      <c r="C8456" s="248">
        <v>114.40187628122678</v>
      </c>
    </row>
    <row r="8457" spans="2:3" x14ac:dyDescent="0.75">
      <c r="B8457" s="249">
        <v>8394</v>
      </c>
      <c r="C8457" s="248">
        <v>111.01636308765853</v>
      </c>
    </row>
    <row r="8458" spans="2:3" x14ac:dyDescent="0.75">
      <c r="B8458" s="249">
        <v>8395</v>
      </c>
      <c r="C8458" s="248">
        <v>104.49738747366986</v>
      </c>
    </row>
    <row r="8459" spans="2:3" x14ac:dyDescent="0.75">
      <c r="B8459" s="249">
        <v>8396</v>
      </c>
      <c r="C8459" s="248">
        <v>105.20110722207133</v>
      </c>
    </row>
    <row r="8460" spans="2:3" x14ac:dyDescent="0.75">
      <c r="B8460" s="249">
        <v>8397</v>
      </c>
      <c r="C8460" s="248">
        <v>82.112567464759238</v>
      </c>
    </row>
    <row r="8461" spans="2:3" x14ac:dyDescent="0.75">
      <c r="B8461" s="249">
        <v>8398</v>
      </c>
      <c r="C8461" s="248">
        <v>101.4006271754846</v>
      </c>
    </row>
    <row r="8462" spans="2:3" x14ac:dyDescent="0.75">
      <c r="B8462" s="249">
        <v>8399</v>
      </c>
      <c r="C8462" s="248">
        <v>135.99912131749034</v>
      </c>
    </row>
    <row r="8463" spans="2:3" x14ac:dyDescent="0.75">
      <c r="B8463" s="249">
        <v>8400</v>
      </c>
      <c r="C8463" s="248">
        <v>108.88234970178978</v>
      </c>
    </row>
    <row r="8464" spans="2:3" x14ac:dyDescent="0.75">
      <c r="B8464" s="249">
        <v>8401</v>
      </c>
      <c r="C8464" s="248">
        <v>150.44770814602401</v>
      </c>
    </row>
    <row r="8465" spans="2:3" x14ac:dyDescent="0.75">
      <c r="B8465" s="249">
        <v>8402</v>
      </c>
      <c r="C8465" s="248">
        <v>108.25424385965846</v>
      </c>
    </row>
    <row r="8466" spans="2:3" x14ac:dyDescent="0.75">
      <c r="B8466" s="249">
        <v>8403</v>
      </c>
      <c r="C8466" s="248">
        <v>116.169036317394</v>
      </c>
    </row>
    <row r="8467" spans="2:3" x14ac:dyDescent="0.75">
      <c r="B8467" s="249">
        <v>8404</v>
      </c>
      <c r="C8467" s="248">
        <v>130.49607941085077</v>
      </c>
    </row>
    <row r="8468" spans="2:3" x14ac:dyDescent="0.75">
      <c r="B8468" s="249">
        <v>8405</v>
      </c>
      <c r="C8468" s="248">
        <v>134.10762237609254</v>
      </c>
    </row>
    <row r="8469" spans="2:3" x14ac:dyDescent="0.75">
      <c r="B8469" s="249">
        <v>8406</v>
      </c>
      <c r="C8469" s="248">
        <v>134.34259943942106</v>
      </c>
    </row>
    <row r="8470" spans="2:3" x14ac:dyDescent="0.75">
      <c r="B8470" s="249">
        <v>8407</v>
      </c>
      <c r="C8470" s="248">
        <v>132.38037945419322</v>
      </c>
    </row>
    <row r="8471" spans="2:3" x14ac:dyDescent="0.75">
      <c r="B8471" s="249">
        <v>8408</v>
      </c>
      <c r="C8471" s="248">
        <v>84.326232333432472</v>
      </c>
    </row>
    <row r="8472" spans="2:3" x14ac:dyDescent="0.75">
      <c r="B8472" s="249">
        <v>8409</v>
      </c>
      <c r="C8472" s="248">
        <v>143.49388218881873</v>
      </c>
    </row>
    <row r="8473" spans="2:3" x14ac:dyDescent="0.75">
      <c r="B8473" s="249">
        <v>8410</v>
      </c>
      <c r="C8473" s="248">
        <v>138.48028980632787</v>
      </c>
    </row>
    <row r="8474" spans="2:3" x14ac:dyDescent="0.75">
      <c r="B8474" s="249">
        <v>8411</v>
      </c>
      <c r="C8474" s="248">
        <v>122.26666136848557</v>
      </c>
    </row>
    <row r="8475" spans="2:3" x14ac:dyDescent="0.75">
      <c r="B8475" s="249">
        <v>8412</v>
      </c>
      <c r="C8475" s="248">
        <v>114.35396273625042</v>
      </c>
    </row>
    <row r="8476" spans="2:3" x14ac:dyDescent="0.75">
      <c r="B8476" s="249">
        <v>8413</v>
      </c>
      <c r="C8476" s="248">
        <v>160.43307640321598</v>
      </c>
    </row>
    <row r="8477" spans="2:3" x14ac:dyDescent="0.75">
      <c r="B8477" s="249">
        <v>8414</v>
      </c>
      <c r="C8477" s="248">
        <v>126.586240857452</v>
      </c>
    </row>
    <row r="8478" spans="2:3" x14ac:dyDescent="0.75">
      <c r="B8478" s="249">
        <v>8415</v>
      </c>
      <c r="C8478" s="248">
        <v>119.86269161040769</v>
      </c>
    </row>
    <row r="8479" spans="2:3" x14ac:dyDescent="0.75">
      <c r="B8479" s="249">
        <v>8416</v>
      </c>
      <c r="C8479" s="248">
        <v>104.62201277816013</v>
      </c>
    </row>
    <row r="8480" spans="2:3" x14ac:dyDescent="0.75">
      <c r="B8480" s="249">
        <v>8417</v>
      </c>
      <c r="C8480" s="248">
        <v>88.477970949355694</v>
      </c>
    </row>
    <row r="8481" spans="2:3" x14ac:dyDescent="0.75">
      <c r="B8481" s="249">
        <v>8418</v>
      </c>
      <c r="C8481" s="248">
        <v>93.51579262427606</v>
      </c>
    </row>
    <row r="8482" spans="2:3" x14ac:dyDescent="0.75">
      <c r="B8482" s="249">
        <v>8419</v>
      </c>
      <c r="C8482" s="248">
        <v>81.865014437700239</v>
      </c>
    </row>
    <row r="8483" spans="2:3" x14ac:dyDescent="0.75">
      <c r="B8483" s="249">
        <v>8420</v>
      </c>
      <c r="C8483" s="248">
        <v>91.061211462582918</v>
      </c>
    </row>
    <row r="8484" spans="2:3" x14ac:dyDescent="0.75">
      <c r="B8484" s="249">
        <v>8421</v>
      </c>
      <c r="C8484" s="248">
        <v>150.88688862065695</v>
      </c>
    </row>
    <row r="8485" spans="2:3" x14ac:dyDescent="0.75">
      <c r="B8485" s="249">
        <v>8422</v>
      </c>
      <c r="C8485" s="248">
        <v>100.90727810959241</v>
      </c>
    </row>
    <row r="8486" spans="2:3" x14ac:dyDescent="0.75">
      <c r="B8486" s="249">
        <v>8423</v>
      </c>
      <c r="C8486" s="248">
        <v>81.168517241326484</v>
      </c>
    </row>
    <row r="8487" spans="2:3" x14ac:dyDescent="0.75">
      <c r="B8487" s="249">
        <v>8424</v>
      </c>
      <c r="C8487" s="248">
        <v>102.30459215002723</v>
      </c>
    </row>
    <row r="8488" spans="2:3" x14ac:dyDescent="0.75">
      <c r="B8488" s="249">
        <v>8425</v>
      </c>
      <c r="C8488" s="248">
        <v>117.53919317772755</v>
      </c>
    </row>
    <row r="8489" spans="2:3" x14ac:dyDescent="0.75">
      <c r="B8489" s="249">
        <v>8426</v>
      </c>
      <c r="C8489" s="248">
        <v>134.41405819065213</v>
      </c>
    </row>
    <row r="8490" spans="2:3" x14ac:dyDescent="0.75">
      <c r="B8490" s="249">
        <v>8427</v>
      </c>
      <c r="C8490" s="248">
        <v>149.34018111428017</v>
      </c>
    </row>
    <row r="8491" spans="2:3" x14ac:dyDescent="0.75">
      <c r="B8491" s="249">
        <v>8428</v>
      </c>
      <c r="C8491" s="248">
        <v>89.471160741871387</v>
      </c>
    </row>
    <row r="8492" spans="2:3" x14ac:dyDescent="0.75">
      <c r="B8492" s="249">
        <v>8429</v>
      </c>
      <c r="C8492" s="248">
        <v>132.84283631655464</v>
      </c>
    </row>
    <row r="8493" spans="2:3" x14ac:dyDescent="0.75">
      <c r="B8493" s="249">
        <v>8430</v>
      </c>
      <c r="C8493" s="248">
        <v>83.18277694932894</v>
      </c>
    </row>
    <row r="8494" spans="2:3" x14ac:dyDescent="0.75">
      <c r="B8494" s="249">
        <v>8431</v>
      </c>
      <c r="C8494" s="248">
        <v>90.410309345591031</v>
      </c>
    </row>
    <row r="8495" spans="2:3" x14ac:dyDescent="0.75">
      <c r="B8495" s="249">
        <v>8432</v>
      </c>
      <c r="C8495" s="248">
        <v>111.30415546607915</v>
      </c>
    </row>
    <row r="8496" spans="2:3" x14ac:dyDescent="0.75">
      <c r="B8496" s="249">
        <v>8433</v>
      </c>
      <c r="C8496" s="248">
        <v>152.55787592233767</v>
      </c>
    </row>
    <row r="8497" spans="2:3" x14ac:dyDescent="0.75">
      <c r="B8497" s="249">
        <v>8434</v>
      </c>
      <c r="C8497" s="248">
        <v>83.167211279340023</v>
      </c>
    </row>
    <row r="8498" spans="2:3" x14ac:dyDescent="0.75">
      <c r="B8498" s="249">
        <v>8435</v>
      </c>
      <c r="C8498" s="248">
        <v>113.16331646588462</v>
      </c>
    </row>
    <row r="8499" spans="2:3" x14ac:dyDescent="0.75">
      <c r="B8499" s="249">
        <v>8436</v>
      </c>
      <c r="C8499" s="248">
        <v>135.71626483842317</v>
      </c>
    </row>
    <row r="8500" spans="2:3" x14ac:dyDescent="0.75">
      <c r="B8500" s="249">
        <v>8437</v>
      </c>
      <c r="C8500" s="248">
        <v>137.80615396574817</v>
      </c>
    </row>
    <row r="8501" spans="2:3" x14ac:dyDescent="0.75">
      <c r="B8501" s="249">
        <v>8438</v>
      </c>
      <c r="C8501" s="248">
        <v>121.80196111257591</v>
      </c>
    </row>
    <row r="8502" spans="2:3" x14ac:dyDescent="0.75">
      <c r="B8502" s="249">
        <v>8439</v>
      </c>
      <c r="C8502" s="248">
        <v>141.88748711675865</v>
      </c>
    </row>
    <row r="8503" spans="2:3" x14ac:dyDescent="0.75">
      <c r="B8503" s="249">
        <v>8440</v>
      </c>
      <c r="C8503" s="248">
        <v>100.15294172487032</v>
      </c>
    </row>
    <row r="8504" spans="2:3" x14ac:dyDescent="0.75">
      <c r="B8504" s="249">
        <v>8441</v>
      </c>
      <c r="C8504" s="248">
        <v>135.47282515379823</v>
      </c>
    </row>
    <row r="8505" spans="2:3" x14ac:dyDescent="0.75">
      <c r="B8505" s="249">
        <v>8442</v>
      </c>
      <c r="C8505" s="248">
        <v>96.943721738396192</v>
      </c>
    </row>
    <row r="8506" spans="2:3" x14ac:dyDescent="0.75">
      <c r="B8506" s="249">
        <v>8443</v>
      </c>
      <c r="C8506" s="248">
        <v>98.178290143014806</v>
      </c>
    </row>
    <row r="8507" spans="2:3" x14ac:dyDescent="0.75">
      <c r="B8507" s="249">
        <v>8444</v>
      </c>
      <c r="C8507" s="248">
        <v>125.55730604263711</v>
      </c>
    </row>
    <row r="8508" spans="2:3" x14ac:dyDescent="0.75">
      <c r="B8508" s="249">
        <v>8445</v>
      </c>
      <c r="C8508" s="248">
        <v>87.136841346090804</v>
      </c>
    </row>
    <row r="8509" spans="2:3" x14ac:dyDescent="0.75">
      <c r="B8509" s="249">
        <v>8446</v>
      </c>
      <c r="C8509" s="248">
        <v>132.48077909977152</v>
      </c>
    </row>
    <row r="8510" spans="2:3" x14ac:dyDescent="0.75">
      <c r="B8510" s="249">
        <v>8447</v>
      </c>
      <c r="C8510" s="248">
        <v>118.74802072051081</v>
      </c>
    </row>
    <row r="8511" spans="2:3" x14ac:dyDescent="0.75">
      <c r="B8511" s="249">
        <v>8448</v>
      </c>
      <c r="C8511" s="248">
        <v>129.9253805899788</v>
      </c>
    </row>
    <row r="8512" spans="2:3" x14ac:dyDescent="0.75">
      <c r="B8512" s="249">
        <v>8449</v>
      </c>
      <c r="C8512" s="248">
        <v>109.83574432064972</v>
      </c>
    </row>
    <row r="8513" spans="2:3" x14ac:dyDescent="0.75">
      <c r="B8513" s="249">
        <v>8450</v>
      </c>
      <c r="C8513" s="248">
        <v>78.178543729448847</v>
      </c>
    </row>
    <row r="8514" spans="2:3" x14ac:dyDescent="0.75">
      <c r="B8514" s="249">
        <v>8451</v>
      </c>
      <c r="C8514" s="248">
        <v>137.20774120037962</v>
      </c>
    </row>
    <row r="8515" spans="2:3" x14ac:dyDescent="0.75">
      <c r="B8515" s="249">
        <v>8452</v>
      </c>
      <c r="C8515" s="248">
        <v>116.44534880956547</v>
      </c>
    </row>
    <row r="8516" spans="2:3" x14ac:dyDescent="0.75">
      <c r="B8516" s="249">
        <v>8453</v>
      </c>
      <c r="C8516" s="248">
        <v>153.42507274624865</v>
      </c>
    </row>
    <row r="8517" spans="2:3" x14ac:dyDescent="0.75">
      <c r="B8517" s="249">
        <v>8454</v>
      </c>
      <c r="C8517" s="248">
        <v>139.28508912696194</v>
      </c>
    </row>
    <row r="8518" spans="2:3" x14ac:dyDescent="0.75">
      <c r="B8518" s="249">
        <v>8455</v>
      </c>
      <c r="C8518" s="248">
        <v>114.49200292406368</v>
      </c>
    </row>
    <row r="8519" spans="2:3" x14ac:dyDescent="0.75">
      <c r="B8519" s="249">
        <v>8456</v>
      </c>
      <c r="C8519" s="248">
        <v>107.05503495429146</v>
      </c>
    </row>
    <row r="8520" spans="2:3" x14ac:dyDescent="0.75">
      <c r="B8520" s="249">
        <v>8457</v>
      </c>
      <c r="C8520" s="248">
        <v>96.856325653534043</v>
      </c>
    </row>
    <row r="8521" spans="2:3" x14ac:dyDescent="0.75">
      <c r="B8521" s="249">
        <v>8458</v>
      </c>
      <c r="C8521" s="248">
        <v>148.60145100663669</v>
      </c>
    </row>
    <row r="8522" spans="2:3" x14ac:dyDescent="0.75">
      <c r="B8522" s="249">
        <v>8459</v>
      </c>
      <c r="C8522" s="248">
        <v>87.368183769962869</v>
      </c>
    </row>
    <row r="8523" spans="2:3" x14ac:dyDescent="0.75">
      <c r="B8523" s="249">
        <v>8460</v>
      </c>
      <c r="C8523" s="248">
        <v>122.34339698245358</v>
      </c>
    </row>
    <row r="8524" spans="2:3" x14ac:dyDescent="0.75">
      <c r="B8524" s="249">
        <v>8461</v>
      </c>
      <c r="C8524" s="248">
        <v>139.20997853988126</v>
      </c>
    </row>
    <row r="8525" spans="2:3" x14ac:dyDescent="0.75">
      <c r="B8525" s="249">
        <v>8462</v>
      </c>
      <c r="C8525" s="248">
        <v>121.77958632446372</v>
      </c>
    </row>
    <row r="8526" spans="2:3" x14ac:dyDescent="0.75">
      <c r="B8526" s="249">
        <v>8463</v>
      </c>
      <c r="C8526" s="248">
        <v>71.510667996553423</v>
      </c>
    </row>
    <row r="8527" spans="2:3" x14ac:dyDescent="0.75">
      <c r="B8527" s="249">
        <v>8464</v>
      </c>
      <c r="C8527" s="248">
        <v>116.31342073139876</v>
      </c>
    </row>
    <row r="8528" spans="2:3" x14ac:dyDescent="0.75">
      <c r="B8528" s="249">
        <v>8465</v>
      </c>
      <c r="C8528" s="248">
        <v>132.68326399526103</v>
      </c>
    </row>
    <row r="8529" spans="2:3" x14ac:dyDescent="0.75">
      <c r="B8529" s="249">
        <v>8466</v>
      </c>
      <c r="C8529" s="248">
        <v>121.14051350562954</v>
      </c>
    </row>
    <row r="8530" spans="2:3" x14ac:dyDescent="0.75">
      <c r="B8530" s="249">
        <v>8467</v>
      </c>
      <c r="C8530" s="248">
        <v>101.73750273416134</v>
      </c>
    </row>
    <row r="8531" spans="2:3" x14ac:dyDescent="0.75">
      <c r="B8531" s="249">
        <v>8468</v>
      </c>
      <c r="C8531" s="248">
        <v>132.12643814041425</v>
      </c>
    </row>
    <row r="8532" spans="2:3" x14ac:dyDescent="0.75">
      <c r="B8532" s="249">
        <v>8469</v>
      </c>
      <c r="C8532" s="248">
        <v>162.87895758988461</v>
      </c>
    </row>
    <row r="8533" spans="2:3" x14ac:dyDescent="0.75">
      <c r="B8533" s="249">
        <v>8470</v>
      </c>
      <c r="C8533" s="248">
        <v>140.52155569897656</v>
      </c>
    </row>
    <row r="8534" spans="2:3" x14ac:dyDescent="0.75">
      <c r="B8534" s="249">
        <v>8471</v>
      </c>
      <c r="C8534" s="248">
        <v>81.893772913180854</v>
      </c>
    </row>
    <row r="8535" spans="2:3" x14ac:dyDescent="0.75">
      <c r="B8535" s="249">
        <v>8472</v>
      </c>
      <c r="C8535" s="248">
        <v>86.969848976918016</v>
      </c>
    </row>
    <row r="8536" spans="2:3" x14ac:dyDescent="0.75">
      <c r="B8536" s="249">
        <v>8473</v>
      </c>
      <c r="C8536" s="248">
        <v>133.60029006032701</v>
      </c>
    </row>
    <row r="8537" spans="2:3" x14ac:dyDescent="0.75">
      <c r="B8537" s="249">
        <v>8474</v>
      </c>
      <c r="C8537" s="248">
        <v>122.83108507716037</v>
      </c>
    </row>
    <row r="8538" spans="2:3" x14ac:dyDescent="0.75">
      <c r="B8538" s="249">
        <v>8475</v>
      </c>
      <c r="C8538" s="248">
        <v>152.86061482079501</v>
      </c>
    </row>
    <row r="8539" spans="2:3" x14ac:dyDescent="0.75">
      <c r="B8539" s="249">
        <v>8476</v>
      </c>
      <c r="C8539" s="248">
        <v>113.88106737458862</v>
      </c>
    </row>
    <row r="8540" spans="2:3" x14ac:dyDescent="0.75">
      <c r="B8540" s="249">
        <v>8477</v>
      </c>
      <c r="C8540" s="248">
        <v>107.063215415787</v>
      </c>
    </row>
    <row r="8541" spans="2:3" x14ac:dyDescent="0.75">
      <c r="B8541" s="249">
        <v>8478</v>
      </c>
      <c r="C8541" s="248">
        <v>122.17467275693795</v>
      </c>
    </row>
    <row r="8542" spans="2:3" x14ac:dyDescent="0.75">
      <c r="B8542" s="249">
        <v>8479</v>
      </c>
      <c r="C8542" s="248">
        <v>129.83023660933273</v>
      </c>
    </row>
    <row r="8543" spans="2:3" x14ac:dyDescent="0.75">
      <c r="B8543" s="249">
        <v>8480</v>
      </c>
      <c r="C8543" s="248">
        <v>75.703185826797181</v>
      </c>
    </row>
    <row r="8544" spans="2:3" x14ac:dyDescent="0.75">
      <c r="B8544" s="249">
        <v>8481</v>
      </c>
      <c r="C8544" s="248">
        <v>104.64792558000239</v>
      </c>
    </row>
    <row r="8545" spans="2:3" x14ac:dyDescent="0.75">
      <c r="B8545" s="249">
        <v>8482</v>
      </c>
      <c r="C8545" s="248">
        <v>107.2824194959434</v>
      </c>
    </row>
    <row r="8546" spans="2:3" x14ac:dyDescent="0.75">
      <c r="B8546" s="249">
        <v>8483</v>
      </c>
      <c r="C8546" s="248">
        <v>137.65431664322799</v>
      </c>
    </row>
    <row r="8547" spans="2:3" x14ac:dyDescent="0.75">
      <c r="B8547" s="249">
        <v>8484</v>
      </c>
      <c r="C8547" s="248">
        <v>92.942195282761404</v>
      </c>
    </row>
    <row r="8548" spans="2:3" x14ac:dyDescent="0.75">
      <c r="B8548" s="249">
        <v>8485</v>
      </c>
      <c r="C8548" s="248">
        <v>124.65106278292701</v>
      </c>
    </row>
    <row r="8549" spans="2:3" x14ac:dyDescent="0.75">
      <c r="B8549" s="249">
        <v>8486</v>
      </c>
      <c r="C8549" s="248">
        <v>125.92236515337683</v>
      </c>
    </row>
    <row r="8550" spans="2:3" x14ac:dyDescent="0.75">
      <c r="B8550" s="249">
        <v>8487</v>
      </c>
      <c r="C8550" s="248">
        <v>144.65505473452669</v>
      </c>
    </row>
    <row r="8551" spans="2:3" x14ac:dyDescent="0.75">
      <c r="B8551" s="249">
        <v>8488</v>
      </c>
      <c r="C8551" s="248">
        <v>142.68441538478859</v>
      </c>
    </row>
    <row r="8552" spans="2:3" x14ac:dyDescent="0.75">
      <c r="B8552" s="249">
        <v>8489</v>
      </c>
      <c r="C8552" s="248">
        <v>138.97287780919697</v>
      </c>
    </row>
    <row r="8553" spans="2:3" x14ac:dyDescent="0.75">
      <c r="B8553" s="249">
        <v>8490</v>
      </c>
      <c r="C8553" s="248">
        <v>118.80407205469548</v>
      </c>
    </row>
    <row r="8554" spans="2:3" x14ac:dyDescent="0.75">
      <c r="B8554" s="249">
        <v>8491</v>
      </c>
      <c r="C8554" s="248">
        <v>118.07105333794138</v>
      </c>
    </row>
    <row r="8555" spans="2:3" x14ac:dyDescent="0.75">
      <c r="B8555" s="249">
        <v>8492</v>
      </c>
      <c r="C8555" s="248">
        <v>103.80204470952172</v>
      </c>
    </row>
    <row r="8556" spans="2:3" x14ac:dyDescent="0.75">
      <c r="B8556" s="249">
        <v>8493</v>
      </c>
      <c r="C8556" s="248">
        <v>149.39893217104941</v>
      </c>
    </row>
    <row r="8557" spans="2:3" x14ac:dyDescent="0.75">
      <c r="B8557" s="249">
        <v>8494</v>
      </c>
      <c r="C8557" s="248">
        <v>109.66071014891229</v>
      </c>
    </row>
    <row r="8558" spans="2:3" x14ac:dyDescent="0.75">
      <c r="B8558" s="249">
        <v>8495</v>
      </c>
      <c r="C8558" s="248">
        <v>130.89112197709591</v>
      </c>
    </row>
    <row r="8559" spans="2:3" x14ac:dyDescent="0.75">
      <c r="B8559" s="249">
        <v>8496</v>
      </c>
      <c r="C8559" s="248">
        <v>141.31747088073871</v>
      </c>
    </row>
    <row r="8560" spans="2:3" x14ac:dyDescent="0.75">
      <c r="B8560" s="249">
        <v>8497</v>
      </c>
      <c r="C8560" s="248">
        <v>111.31012796157538</v>
      </c>
    </row>
    <row r="8561" spans="2:3" x14ac:dyDescent="0.75">
      <c r="B8561" s="249">
        <v>8498</v>
      </c>
      <c r="C8561" s="248">
        <v>108.96992319265738</v>
      </c>
    </row>
    <row r="8562" spans="2:3" x14ac:dyDescent="0.75">
      <c r="B8562" s="249">
        <v>8499</v>
      </c>
      <c r="C8562" s="248">
        <v>108.58158206902402</v>
      </c>
    </row>
    <row r="8563" spans="2:3" x14ac:dyDescent="0.75">
      <c r="B8563" s="249">
        <v>8500</v>
      </c>
      <c r="C8563" s="248">
        <v>161.65791846156222</v>
      </c>
    </row>
    <row r="8564" spans="2:3" x14ac:dyDescent="0.75">
      <c r="B8564" s="249">
        <v>8501</v>
      </c>
      <c r="C8564" s="248">
        <v>101.15891263779253</v>
      </c>
    </row>
    <row r="8565" spans="2:3" x14ac:dyDescent="0.75">
      <c r="B8565" s="249">
        <v>8502</v>
      </c>
      <c r="C8565" s="248">
        <v>151.19144952250744</v>
      </c>
    </row>
    <row r="8566" spans="2:3" x14ac:dyDescent="0.75">
      <c r="B8566" s="249">
        <v>8503</v>
      </c>
      <c r="C8566" s="248">
        <v>119.71488021929338</v>
      </c>
    </row>
    <row r="8567" spans="2:3" x14ac:dyDescent="0.75">
      <c r="B8567" s="249">
        <v>8504</v>
      </c>
      <c r="C8567" s="248">
        <v>166.38187243386147</v>
      </c>
    </row>
    <row r="8568" spans="2:3" x14ac:dyDescent="0.75">
      <c r="B8568" s="249">
        <v>8505</v>
      </c>
      <c r="C8568" s="248">
        <v>129.65501701354719</v>
      </c>
    </row>
    <row r="8569" spans="2:3" x14ac:dyDescent="0.75">
      <c r="B8569" s="249">
        <v>8506</v>
      </c>
      <c r="C8569" s="248">
        <v>115.41035459852834</v>
      </c>
    </row>
    <row r="8570" spans="2:3" x14ac:dyDescent="0.75">
      <c r="B8570" s="249">
        <v>8507</v>
      </c>
      <c r="C8570" s="248">
        <v>158.93681711665153</v>
      </c>
    </row>
    <row r="8571" spans="2:3" x14ac:dyDescent="0.75">
      <c r="B8571" s="249">
        <v>8508</v>
      </c>
      <c r="C8571" s="248">
        <v>106.1567818567582</v>
      </c>
    </row>
    <row r="8572" spans="2:3" x14ac:dyDescent="0.75">
      <c r="B8572" s="249">
        <v>8509</v>
      </c>
      <c r="C8572" s="248">
        <v>149.83332906533929</v>
      </c>
    </row>
    <row r="8573" spans="2:3" x14ac:dyDescent="0.75">
      <c r="B8573" s="249">
        <v>8510</v>
      </c>
      <c r="C8573" s="248">
        <v>117.64380848342491</v>
      </c>
    </row>
    <row r="8574" spans="2:3" x14ac:dyDescent="0.75">
      <c r="B8574" s="249">
        <v>8511</v>
      </c>
      <c r="C8574" s="248">
        <v>129.98695229124192</v>
      </c>
    </row>
    <row r="8575" spans="2:3" x14ac:dyDescent="0.75">
      <c r="B8575" s="249">
        <v>8512</v>
      </c>
      <c r="C8575" s="248">
        <v>71.100175724002668</v>
      </c>
    </row>
    <row r="8576" spans="2:3" x14ac:dyDescent="0.75">
      <c r="B8576" s="249">
        <v>8513</v>
      </c>
      <c r="C8576" s="248">
        <v>133.90133129383761</v>
      </c>
    </row>
    <row r="8577" spans="2:3" x14ac:dyDescent="0.75">
      <c r="B8577" s="249">
        <v>8514</v>
      </c>
      <c r="C8577" s="248">
        <v>122.49187770337299</v>
      </c>
    </row>
    <row r="8578" spans="2:3" x14ac:dyDescent="0.75">
      <c r="B8578" s="249">
        <v>8515</v>
      </c>
      <c r="C8578" s="248">
        <v>124.40635238410977</v>
      </c>
    </row>
    <row r="8579" spans="2:3" x14ac:dyDescent="0.75">
      <c r="B8579" s="249">
        <v>8516</v>
      </c>
      <c r="C8579" s="248">
        <v>109.25431886317897</v>
      </c>
    </row>
    <row r="8580" spans="2:3" x14ac:dyDescent="0.75">
      <c r="B8580" s="249">
        <v>8517</v>
      </c>
      <c r="C8580" s="248">
        <v>139.49130135254157</v>
      </c>
    </row>
    <row r="8581" spans="2:3" x14ac:dyDescent="0.75">
      <c r="B8581" s="249">
        <v>8518</v>
      </c>
      <c r="C8581" s="248">
        <v>104.57223015965253</v>
      </c>
    </row>
    <row r="8582" spans="2:3" x14ac:dyDescent="0.75">
      <c r="B8582" s="249">
        <v>8519</v>
      </c>
      <c r="C8582" s="248">
        <v>137.81299590328865</v>
      </c>
    </row>
    <row r="8583" spans="2:3" x14ac:dyDescent="0.75">
      <c r="B8583" s="249">
        <v>8520</v>
      </c>
      <c r="C8583" s="248">
        <v>132.28205581892951</v>
      </c>
    </row>
    <row r="8584" spans="2:3" x14ac:dyDescent="0.75">
      <c r="B8584" s="249">
        <v>8521</v>
      </c>
      <c r="C8584" s="248">
        <v>124.99191699787711</v>
      </c>
    </row>
    <row r="8585" spans="2:3" x14ac:dyDescent="0.75">
      <c r="B8585" s="249">
        <v>8522</v>
      </c>
      <c r="C8585" s="248">
        <v>98.871745269663649</v>
      </c>
    </row>
    <row r="8586" spans="2:3" x14ac:dyDescent="0.75">
      <c r="B8586" s="249">
        <v>8523</v>
      </c>
      <c r="C8586" s="248">
        <v>112.79346901648269</v>
      </c>
    </row>
    <row r="8587" spans="2:3" x14ac:dyDescent="0.75">
      <c r="B8587" s="249">
        <v>8524</v>
      </c>
      <c r="C8587" s="248">
        <v>113.56855685171951</v>
      </c>
    </row>
    <row r="8588" spans="2:3" x14ac:dyDescent="0.75">
      <c r="B8588" s="249">
        <v>8525</v>
      </c>
      <c r="C8588" s="248">
        <v>116.13295572211669</v>
      </c>
    </row>
    <row r="8589" spans="2:3" x14ac:dyDescent="0.75">
      <c r="B8589" s="249">
        <v>8526</v>
      </c>
      <c r="C8589" s="248">
        <v>143.05938191828611</v>
      </c>
    </row>
    <row r="8590" spans="2:3" x14ac:dyDescent="0.75">
      <c r="B8590" s="249">
        <v>8527</v>
      </c>
      <c r="C8590" s="248">
        <v>108.15641366148573</v>
      </c>
    </row>
    <row r="8591" spans="2:3" x14ac:dyDescent="0.75">
      <c r="B8591" s="249">
        <v>8528</v>
      </c>
      <c r="C8591" s="248">
        <v>89.796891993003896</v>
      </c>
    </row>
    <row r="8592" spans="2:3" x14ac:dyDescent="0.75">
      <c r="B8592" s="249">
        <v>8529</v>
      </c>
      <c r="C8592" s="248">
        <v>78.644829360089801</v>
      </c>
    </row>
    <row r="8593" spans="2:3" x14ac:dyDescent="0.75">
      <c r="B8593" s="249">
        <v>8530</v>
      </c>
      <c r="C8593" s="248">
        <v>95.858363624630726</v>
      </c>
    </row>
    <row r="8594" spans="2:3" x14ac:dyDescent="0.75">
      <c r="B8594" s="249">
        <v>8531</v>
      </c>
      <c r="C8594" s="248">
        <v>125.97735867022395</v>
      </c>
    </row>
    <row r="8595" spans="2:3" x14ac:dyDescent="0.75">
      <c r="B8595" s="249">
        <v>8532</v>
      </c>
      <c r="C8595" s="248">
        <v>107.7827943734377</v>
      </c>
    </row>
    <row r="8596" spans="2:3" x14ac:dyDescent="0.75">
      <c r="B8596" s="249">
        <v>8533</v>
      </c>
      <c r="C8596" s="248">
        <v>130.09053218458632</v>
      </c>
    </row>
    <row r="8597" spans="2:3" x14ac:dyDescent="0.75">
      <c r="B8597" s="249">
        <v>8534</v>
      </c>
      <c r="C8597" s="248">
        <v>126.92664874474551</v>
      </c>
    </row>
    <row r="8598" spans="2:3" x14ac:dyDescent="0.75">
      <c r="B8598" s="249">
        <v>8535</v>
      </c>
      <c r="C8598" s="248">
        <v>92.858955662160156</v>
      </c>
    </row>
    <row r="8599" spans="2:3" x14ac:dyDescent="0.75">
      <c r="B8599" s="249">
        <v>8536</v>
      </c>
      <c r="C8599" s="248">
        <v>121.3444032317701</v>
      </c>
    </row>
    <row r="8600" spans="2:3" x14ac:dyDescent="0.75">
      <c r="B8600" s="249">
        <v>8537</v>
      </c>
      <c r="C8600" s="248">
        <v>121.06526846199314</v>
      </c>
    </row>
    <row r="8601" spans="2:3" x14ac:dyDescent="0.75">
      <c r="B8601" s="249">
        <v>8538</v>
      </c>
      <c r="C8601" s="248">
        <v>169.98723707852562</v>
      </c>
    </row>
    <row r="8602" spans="2:3" x14ac:dyDescent="0.75">
      <c r="B8602" s="249">
        <v>8539</v>
      </c>
      <c r="C8602" s="248">
        <v>135.64637892244863</v>
      </c>
    </row>
    <row r="8603" spans="2:3" x14ac:dyDescent="0.75">
      <c r="B8603" s="249">
        <v>8540</v>
      </c>
      <c r="C8603" s="248">
        <v>110.25493041298924</v>
      </c>
    </row>
    <row r="8604" spans="2:3" x14ac:dyDescent="0.75">
      <c r="B8604" s="249">
        <v>8541</v>
      </c>
      <c r="C8604" s="248">
        <v>91.899751567797225</v>
      </c>
    </row>
    <row r="8605" spans="2:3" x14ac:dyDescent="0.75">
      <c r="B8605" s="249">
        <v>8542</v>
      </c>
      <c r="C8605" s="248">
        <v>101.95849885624895</v>
      </c>
    </row>
    <row r="8606" spans="2:3" x14ac:dyDescent="0.75">
      <c r="B8606" s="249">
        <v>8543</v>
      </c>
      <c r="C8606" s="248">
        <v>107.93521384082021</v>
      </c>
    </row>
    <row r="8607" spans="2:3" x14ac:dyDescent="0.75">
      <c r="B8607" s="249">
        <v>8544</v>
      </c>
      <c r="C8607" s="248">
        <v>73.926192111392226</v>
      </c>
    </row>
    <row r="8608" spans="2:3" x14ac:dyDescent="0.75">
      <c r="B8608" s="249">
        <v>8545</v>
      </c>
      <c r="C8608" s="248">
        <v>136.84939726479789</v>
      </c>
    </row>
    <row r="8609" spans="2:3" x14ac:dyDescent="0.75">
      <c r="B8609" s="249">
        <v>8546</v>
      </c>
      <c r="C8609" s="248">
        <v>136.16878442807118</v>
      </c>
    </row>
    <row r="8610" spans="2:3" x14ac:dyDescent="0.75">
      <c r="B8610" s="249">
        <v>8547</v>
      </c>
      <c r="C8610" s="248">
        <v>72.918883061644806</v>
      </c>
    </row>
    <row r="8611" spans="2:3" x14ac:dyDescent="0.75">
      <c r="B8611" s="249">
        <v>8548</v>
      </c>
      <c r="C8611" s="248">
        <v>107.74936589127248</v>
      </c>
    </row>
    <row r="8612" spans="2:3" x14ac:dyDescent="0.75">
      <c r="B8612" s="249">
        <v>8549</v>
      </c>
      <c r="C8612" s="248">
        <v>83.00737250880556</v>
      </c>
    </row>
    <row r="8613" spans="2:3" x14ac:dyDescent="0.75">
      <c r="B8613" s="249">
        <v>8550</v>
      </c>
      <c r="C8613" s="248">
        <v>130.29513003577392</v>
      </c>
    </row>
    <row r="8614" spans="2:3" x14ac:dyDescent="0.75">
      <c r="B8614" s="249">
        <v>8551</v>
      </c>
      <c r="C8614" s="248">
        <v>104.22735029002415</v>
      </c>
    </row>
    <row r="8615" spans="2:3" x14ac:dyDescent="0.75">
      <c r="B8615" s="249">
        <v>8552</v>
      </c>
      <c r="C8615" s="248">
        <v>73.563054194912567</v>
      </c>
    </row>
    <row r="8616" spans="2:3" x14ac:dyDescent="0.75">
      <c r="B8616" s="249">
        <v>8553</v>
      </c>
      <c r="C8616" s="248">
        <v>112.65304643166559</v>
      </c>
    </row>
    <row r="8617" spans="2:3" x14ac:dyDescent="0.75">
      <c r="B8617" s="249">
        <v>8554</v>
      </c>
      <c r="C8617" s="248">
        <v>113.38957752402956</v>
      </c>
    </row>
    <row r="8618" spans="2:3" x14ac:dyDescent="0.75">
      <c r="B8618" s="249">
        <v>8555</v>
      </c>
      <c r="C8618" s="248">
        <v>108.72971973366064</v>
      </c>
    </row>
    <row r="8619" spans="2:3" x14ac:dyDescent="0.75">
      <c r="B8619" s="249">
        <v>8556</v>
      </c>
      <c r="C8619" s="248">
        <v>132.79651803774496</v>
      </c>
    </row>
    <row r="8620" spans="2:3" x14ac:dyDescent="0.75">
      <c r="B8620" s="249">
        <v>8557</v>
      </c>
      <c r="C8620" s="248">
        <v>125.29540319285516</v>
      </c>
    </row>
    <row r="8621" spans="2:3" x14ac:dyDescent="0.75">
      <c r="B8621" s="249">
        <v>8558</v>
      </c>
      <c r="C8621" s="248">
        <v>174.01651734070765</v>
      </c>
    </row>
    <row r="8622" spans="2:3" x14ac:dyDescent="0.75">
      <c r="B8622" s="249">
        <v>8559</v>
      </c>
      <c r="C8622" s="248">
        <v>130.16927828820968</v>
      </c>
    </row>
    <row r="8623" spans="2:3" x14ac:dyDescent="0.75">
      <c r="B8623" s="249">
        <v>8560</v>
      </c>
      <c r="C8623" s="248">
        <v>81.712089605729176</v>
      </c>
    </row>
    <row r="8624" spans="2:3" x14ac:dyDescent="0.75">
      <c r="B8624" s="249">
        <v>8561</v>
      </c>
      <c r="C8624" s="248">
        <v>117.10589213746252</v>
      </c>
    </row>
    <row r="8625" spans="2:3" x14ac:dyDescent="0.75">
      <c r="B8625" s="249">
        <v>8562</v>
      </c>
      <c r="C8625" s="248">
        <v>109.92930525665923</v>
      </c>
    </row>
    <row r="8626" spans="2:3" x14ac:dyDescent="0.75">
      <c r="B8626" s="249">
        <v>8563</v>
      </c>
      <c r="C8626" s="248">
        <v>106.70411231948525</v>
      </c>
    </row>
    <row r="8627" spans="2:3" x14ac:dyDescent="0.75">
      <c r="B8627" s="249">
        <v>8564</v>
      </c>
      <c r="C8627" s="248">
        <v>135.05714749165446</v>
      </c>
    </row>
    <row r="8628" spans="2:3" x14ac:dyDescent="0.75">
      <c r="B8628" s="249">
        <v>8565</v>
      </c>
      <c r="C8628" s="248">
        <v>92.241227426926628</v>
      </c>
    </row>
    <row r="8629" spans="2:3" x14ac:dyDescent="0.75">
      <c r="B8629" s="249">
        <v>8566</v>
      </c>
      <c r="C8629" s="248">
        <v>44.214194995552248</v>
      </c>
    </row>
    <row r="8630" spans="2:3" x14ac:dyDescent="0.75">
      <c r="B8630" s="249">
        <v>8567</v>
      </c>
      <c r="C8630" s="248">
        <v>48.540276151706493</v>
      </c>
    </row>
    <row r="8631" spans="2:3" x14ac:dyDescent="0.75">
      <c r="B8631" s="249">
        <v>8568</v>
      </c>
      <c r="C8631" s="248">
        <v>151.14986428825341</v>
      </c>
    </row>
    <row r="8632" spans="2:3" x14ac:dyDescent="0.75">
      <c r="B8632" s="249">
        <v>8569</v>
      </c>
      <c r="C8632" s="248">
        <v>119.12015783470827</v>
      </c>
    </row>
    <row r="8633" spans="2:3" x14ac:dyDescent="0.75">
      <c r="B8633" s="249">
        <v>8570</v>
      </c>
      <c r="C8633" s="248">
        <v>102.14516946324282</v>
      </c>
    </row>
    <row r="8634" spans="2:3" x14ac:dyDescent="0.75">
      <c r="B8634" s="249">
        <v>8571</v>
      </c>
      <c r="C8634" s="248">
        <v>103.78395813632626</v>
      </c>
    </row>
    <row r="8635" spans="2:3" x14ac:dyDescent="0.75">
      <c r="B8635" s="249">
        <v>8572</v>
      </c>
      <c r="C8635" s="248">
        <v>129.39857088582357</v>
      </c>
    </row>
    <row r="8636" spans="2:3" x14ac:dyDescent="0.75">
      <c r="B8636" s="249">
        <v>8573</v>
      </c>
      <c r="C8636" s="248">
        <v>123.71821153606008</v>
      </c>
    </row>
    <row r="8637" spans="2:3" x14ac:dyDescent="0.75">
      <c r="B8637" s="249">
        <v>8574</v>
      </c>
      <c r="C8637" s="248">
        <v>120.0023460549842</v>
      </c>
    </row>
    <row r="8638" spans="2:3" x14ac:dyDescent="0.75">
      <c r="B8638" s="249">
        <v>8575</v>
      </c>
      <c r="C8638" s="248">
        <v>99.106518658926404</v>
      </c>
    </row>
    <row r="8639" spans="2:3" x14ac:dyDescent="0.75">
      <c r="B8639" s="249">
        <v>8576</v>
      </c>
      <c r="C8639" s="248">
        <v>102.75476313951287</v>
      </c>
    </row>
    <row r="8640" spans="2:3" x14ac:dyDescent="0.75">
      <c r="B8640" s="249">
        <v>8577</v>
      </c>
      <c r="C8640" s="248">
        <v>168.38462449517516</v>
      </c>
    </row>
    <row r="8641" spans="2:3" x14ac:dyDescent="0.75">
      <c r="B8641" s="249">
        <v>8578</v>
      </c>
      <c r="C8641" s="248">
        <v>131.25488594188846</v>
      </c>
    </row>
    <row r="8642" spans="2:3" x14ac:dyDescent="0.75">
      <c r="B8642" s="249">
        <v>8579</v>
      </c>
      <c r="C8642" s="248">
        <v>136.11531226466005</v>
      </c>
    </row>
    <row r="8643" spans="2:3" x14ac:dyDescent="0.75">
      <c r="B8643" s="249">
        <v>8580</v>
      </c>
      <c r="C8643" s="248">
        <v>112.83408293758278</v>
      </c>
    </row>
    <row r="8644" spans="2:3" x14ac:dyDescent="0.75">
      <c r="B8644" s="249">
        <v>8581</v>
      </c>
      <c r="C8644" s="248">
        <v>83.896261382018764</v>
      </c>
    </row>
    <row r="8645" spans="2:3" x14ac:dyDescent="0.75">
      <c r="B8645" s="249">
        <v>8582</v>
      </c>
      <c r="C8645" s="248">
        <v>108.0090252262595</v>
      </c>
    </row>
    <row r="8646" spans="2:3" x14ac:dyDescent="0.75">
      <c r="B8646" s="249">
        <v>8583</v>
      </c>
      <c r="C8646" s="248">
        <v>102.62983770269958</v>
      </c>
    </row>
    <row r="8647" spans="2:3" x14ac:dyDescent="0.75">
      <c r="B8647" s="249">
        <v>8584</v>
      </c>
      <c r="C8647" s="248">
        <v>113.92472672558759</v>
      </c>
    </row>
    <row r="8648" spans="2:3" x14ac:dyDescent="0.75">
      <c r="B8648" s="249">
        <v>8585</v>
      </c>
      <c r="C8648" s="248">
        <v>84.993297075619722</v>
      </c>
    </row>
    <row r="8649" spans="2:3" x14ac:dyDescent="0.75">
      <c r="B8649" s="249">
        <v>8586</v>
      </c>
      <c r="C8649" s="248">
        <v>139.79347265624605</v>
      </c>
    </row>
    <row r="8650" spans="2:3" x14ac:dyDescent="0.75">
      <c r="B8650" s="249">
        <v>8587</v>
      </c>
      <c r="C8650" s="248">
        <v>151.16337595752464</v>
      </c>
    </row>
    <row r="8651" spans="2:3" x14ac:dyDescent="0.75">
      <c r="B8651" s="249">
        <v>8588</v>
      </c>
      <c r="C8651" s="248">
        <v>153.92104475387623</v>
      </c>
    </row>
    <row r="8652" spans="2:3" x14ac:dyDescent="0.75">
      <c r="B8652" s="249">
        <v>8589</v>
      </c>
      <c r="C8652" s="248">
        <v>131.25572030053439</v>
      </c>
    </row>
    <row r="8653" spans="2:3" x14ac:dyDescent="0.75">
      <c r="B8653" s="249">
        <v>8590</v>
      </c>
      <c r="C8653" s="248">
        <v>92.989377151956603</v>
      </c>
    </row>
    <row r="8654" spans="2:3" x14ac:dyDescent="0.75">
      <c r="B8654" s="249">
        <v>8591</v>
      </c>
      <c r="C8654" s="248">
        <v>138.5924248838613</v>
      </c>
    </row>
    <row r="8655" spans="2:3" x14ac:dyDescent="0.75">
      <c r="B8655" s="249">
        <v>8592</v>
      </c>
      <c r="C8655" s="248">
        <v>126.23888758119359</v>
      </c>
    </row>
    <row r="8656" spans="2:3" x14ac:dyDescent="0.75">
      <c r="B8656" s="249">
        <v>8593</v>
      </c>
      <c r="C8656" s="248">
        <v>107.73184882749005</v>
      </c>
    </row>
    <row r="8657" spans="2:3" x14ac:dyDescent="0.75">
      <c r="B8657" s="249">
        <v>8594</v>
      </c>
      <c r="C8657" s="248">
        <v>111.85361661459855</v>
      </c>
    </row>
    <row r="8658" spans="2:3" x14ac:dyDescent="0.75">
      <c r="B8658" s="249">
        <v>8595</v>
      </c>
      <c r="C8658" s="248">
        <v>87.958580661043328</v>
      </c>
    </row>
    <row r="8659" spans="2:3" x14ac:dyDescent="0.75">
      <c r="B8659" s="249">
        <v>8596</v>
      </c>
      <c r="C8659" s="248">
        <v>78.148132626624673</v>
      </c>
    </row>
    <row r="8660" spans="2:3" x14ac:dyDescent="0.75">
      <c r="B8660" s="249">
        <v>8597</v>
      </c>
      <c r="C8660" s="248">
        <v>109.6542554413616</v>
      </c>
    </row>
    <row r="8661" spans="2:3" x14ac:dyDescent="0.75">
      <c r="B8661" s="249">
        <v>8598</v>
      </c>
      <c r="C8661" s="248">
        <v>145.61286582145857</v>
      </c>
    </row>
    <row r="8662" spans="2:3" x14ac:dyDescent="0.75">
      <c r="B8662" s="249">
        <v>8599</v>
      </c>
      <c r="C8662" s="248">
        <v>95.785839676389429</v>
      </c>
    </row>
    <row r="8663" spans="2:3" x14ac:dyDescent="0.75">
      <c r="B8663" s="249">
        <v>8600</v>
      </c>
      <c r="C8663" s="248">
        <v>136.01495571153669</v>
      </c>
    </row>
    <row r="8664" spans="2:3" x14ac:dyDescent="0.75">
      <c r="B8664" s="249">
        <v>8601</v>
      </c>
      <c r="C8664" s="248">
        <v>151.34828250365581</v>
      </c>
    </row>
    <row r="8665" spans="2:3" x14ac:dyDescent="0.75">
      <c r="B8665" s="249">
        <v>8602</v>
      </c>
      <c r="C8665" s="248">
        <v>136.9127867618389</v>
      </c>
    </row>
    <row r="8666" spans="2:3" x14ac:dyDescent="0.75">
      <c r="B8666" s="249">
        <v>8603</v>
      </c>
      <c r="C8666" s="248">
        <v>93.589318809378554</v>
      </c>
    </row>
    <row r="8667" spans="2:3" x14ac:dyDescent="0.75">
      <c r="B8667" s="249">
        <v>8604</v>
      </c>
      <c r="C8667" s="248">
        <v>126.73266117584136</v>
      </c>
    </row>
    <row r="8668" spans="2:3" x14ac:dyDescent="0.75">
      <c r="B8668" s="249">
        <v>8605</v>
      </c>
      <c r="C8668" s="248">
        <v>108.33592661316322</v>
      </c>
    </row>
    <row r="8669" spans="2:3" x14ac:dyDescent="0.75">
      <c r="B8669" s="249">
        <v>8606</v>
      </c>
      <c r="C8669" s="248">
        <v>152.23516549918409</v>
      </c>
    </row>
    <row r="8670" spans="2:3" x14ac:dyDescent="0.75">
      <c r="B8670" s="249">
        <v>8607</v>
      </c>
      <c r="C8670" s="248">
        <v>130.84143313373974</v>
      </c>
    </row>
    <row r="8671" spans="2:3" x14ac:dyDescent="0.75">
      <c r="B8671" s="249">
        <v>8608</v>
      </c>
      <c r="C8671" s="248">
        <v>119.7715421646818</v>
      </c>
    </row>
    <row r="8672" spans="2:3" x14ac:dyDescent="0.75">
      <c r="B8672" s="249">
        <v>8609</v>
      </c>
      <c r="C8672" s="248">
        <v>144.75240422030723</v>
      </c>
    </row>
    <row r="8673" spans="2:3" x14ac:dyDescent="0.75">
      <c r="B8673" s="249">
        <v>8610</v>
      </c>
      <c r="C8673" s="248">
        <v>80.721883036733843</v>
      </c>
    </row>
    <row r="8674" spans="2:3" x14ac:dyDescent="0.75">
      <c r="B8674" s="249">
        <v>8611</v>
      </c>
      <c r="C8674" s="248">
        <v>159.93015522247572</v>
      </c>
    </row>
    <row r="8675" spans="2:3" x14ac:dyDescent="0.75">
      <c r="B8675" s="249">
        <v>8612</v>
      </c>
      <c r="C8675" s="248">
        <v>156.33661203827347</v>
      </c>
    </row>
    <row r="8676" spans="2:3" x14ac:dyDescent="0.75">
      <c r="B8676" s="249">
        <v>8613</v>
      </c>
      <c r="C8676" s="248">
        <v>117.8005545743837</v>
      </c>
    </row>
    <row r="8677" spans="2:3" x14ac:dyDescent="0.75">
      <c r="B8677" s="249">
        <v>8614</v>
      </c>
      <c r="C8677" s="248">
        <v>158.19368587486292</v>
      </c>
    </row>
    <row r="8678" spans="2:3" x14ac:dyDescent="0.75">
      <c r="B8678" s="249">
        <v>8615</v>
      </c>
      <c r="C8678" s="248">
        <v>94.201584156654135</v>
      </c>
    </row>
    <row r="8679" spans="2:3" x14ac:dyDescent="0.75">
      <c r="B8679" s="249">
        <v>8616</v>
      </c>
      <c r="C8679" s="248">
        <v>143.20148057324664</v>
      </c>
    </row>
    <row r="8680" spans="2:3" x14ac:dyDescent="0.75">
      <c r="B8680" s="249">
        <v>8617</v>
      </c>
      <c r="C8680" s="248">
        <v>147.31143093150212</v>
      </c>
    </row>
    <row r="8681" spans="2:3" x14ac:dyDescent="0.75">
      <c r="B8681" s="249">
        <v>8618</v>
      </c>
      <c r="C8681" s="248">
        <v>130.66181988961608</v>
      </c>
    </row>
    <row r="8682" spans="2:3" x14ac:dyDescent="0.75">
      <c r="B8682" s="249">
        <v>8619</v>
      </c>
      <c r="C8682" s="248">
        <v>104.59578981014798</v>
      </c>
    </row>
    <row r="8683" spans="2:3" x14ac:dyDescent="0.75">
      <c r="B8683" s="249">
        <v>8620</v>
      </c>
      <c r="C8683" s="248">
        <v>144.9892481632568</v>
      </c>
    </row>
    <row r="8684" spans="2:3" x14ac:dyDescent="0.75">
      <c r="B8684" s="249">
        <v>8621</v>
      </c>
      <c r="C8684" s="248">
        <v>72.975445781006044</v>
      </c>
    </row>
    <row r="8685" spans="2:3" x14ac:dyDescent="0.75">
      <c r="B8685" s="249">
        <v>8622</v>
      </c>
      <c r="C8685" s="248">
        <v>112.21361184090452</v>
      </c>
    </row>
    <row r="8686" spans="2:3" x14ac:dyDescent="0.75">
      <c r="B8686" s="249">
        <v>8623</v>
      </c>
      <c r="C8686" s="248">
        <v>143.05668852209681</v>
      </c>
    </row>
    <row r="8687" spans="2:3" x14ac:dyDescent="0.75">
      <c r="B8687" s="249">
        <v>8624</v>
      </c>
      <c r="C8687" s="248">
        <v>111.7027253307251</v>
      </c>
    </row>
    <row r="8688" spans="2:3" x14ac:dyDescent="0.75">
      <c r="B8688" s="249">
        <v>8625</v>
      </c>
      <c r="C8688" s="248">
        <v>94.291519442412095</v>
      </c>
    </row>
    <row r="8689" spans="2:3" x14ac:dyDescent="0.75">
      <c r="B8689" s="249">
        <v>8626</v>
      </c>
      <c r="C8689" s="248">
        <v>106.72400673080966</v>
      </c>
    </row>
    <row r="8690" spans="2:3" x14ac:dyDescent="0.75">
      <c r="B8690" s="249">
        <v>8627</v>
      </c>
      <c r="C8690" s="248">
        <v>124.95688674153374</v>
      </c>
    </row>
    <row r="8691" spans="2:3" x14ac:dyDescent="0.75">
      <c r="B8691" s="249">
        <v>8628</v>
      </c>
      <c r="C8691" s="248">
        <v>168.97107599532427</v>
      </c>
    </row>
    <row r="8692" spans="2:3" x14ac:dyDescent="0.75">
      <c r="B8692" s="249">
        <v>8629</v>
      </c>
      <c r="C8692" s="248">
        <v>128.3076661047009</v>
      </c>
    </row>
    <row r="8693" spans="2:3" x14ac:dyDescent="0.75">
      <c r="B8693" s="249">
        <v>8630</v>
      </c>
      <c r="C8693" s="248">
        <v>136.7924496953982</v>
      </c>
    </row>
    <row r="8694" spans="2:3" x14ac:dyDescent="0.75">
      <c r="B8694" s="249">
        <v>8631</v>
      </c>
      <c r="C8694" s="248">
        <v>128.32629540042899</v>
      </c>
    </row>
    <row r="8695" spans="2:3" x14ac:dyDescent="0.75">
      <c r="B8695" s="249">
        <v>8632</v>
      </c>
      <c r="C8695" s="248">
        <v>142.47196376762838</v>
      </c>
    </row>
    <row r="8696" spans="2:3" x14ac:dyDescent="0.75">
      <c r="B8696" s="249">
        <v>8633</v>
      </c>
      <c r="C8696" s="248">
        <v>111.91690518014782</v>
      </c>
    </row>
    <row r="8697" spans="2:3" x14ac:dyDescent="0.75">
      <c r="B8697" s="249">
        <v>8634</v>
      </c>
      <c r="C8697" s="248">
        <v>121.63038687775624</v>
      </c>
    </row>
    <row r="8698" spans="2:3" x14ac:dyDescent="0.75">
      <c r="B8698" s="249">
        <v>8635</v>
      </c>
      <c r="C8698" s="248">
        <v>142.77530985829532</v>
      </c>
    </row>
    <row r="8699" spans="2:3" x14ac:dyDescent="0.75">
      <c r="B8699" s="249">
        <v>8636</v>
      </c>
      <c r="C8699" s="248">
        <v>120.99694843922113</v>
      </c>
    </row>
    <row r="8700" spans="2:3" x14ac:dyDescent="0.75">
      <c r="B8700" s="249">
        <v>8637</v>
      </c>
      <c r="C8700" s="248">
        <v>144.25399577199602</v>
      </c>
    </row>
    <row r="8701" spans="2:3" x14ac:dyDescent="0.75">
      <c r="B8701" s="249">
        <v>8638</v>
      </c>
      <c r="C8701" s="248">
        <v>138.24568050938362</v>
      </c>
    </row>
    <row r="8702" spans="2:3" x14ac:dyDescent="0.75">
      <c r="B8702" s="249">
        <v>8639</v>
      </c>
      <c r="C8702" s="248">
        <v>142.3562745607457</v>
      </c>
    </row>
    <row r="8703" spans="2:3" x14ac:dyDescent="0.75">
      <c r="B8703" s="249">
        <v>8640</v>
      </c>
      <c r="C8703" s="248">
        <v>126.0090936591851</v>
      </c>
    </row>
    <row r="8704" spans="2:3" x14ac:dyDescent="0.75">
      <c r="B8704" s="249">
        <v>8641</v>
      </c>
      <c r="C8704" s="248">
        <v>132.2355214737367</v>
      </c>
    </row>
    <row r="8705" spans="2:3" x14ac:dyDescent="0.75">
      <c r="B8705" s="249">
        <v>8642</v>
      </c>
      <c r="C8705" s="248">
        <v>125.36712203623743</v>
      </c>
    </row>
    <row r="8706" spans="2:3" x14ac:dyDescent="0.75">
      <c r="B8706" s="249">
        <v>8643</v>
      </c>
      <c r="C8706" s="248">
        <v>145.74108544100756</v>
      </c>
    </row>
    <row r="8707" spans="2:3" x14ac:dyDescent="0.75">
      <c r="B8707" s="249">
        <v>8644</v>
      </c>
      <c r="C8707" s="248">
        <v>96.270819242139964</v>
      </c>
    </row>
    <row r="8708" spans="2:3" x14ac:dyDescent="0.75">
      <c r="B8708" s="249">
        <v>8645</v>
      </c>
      <c r="C8708" s="248">
        <v>88.35100700332319</v>
      </c>
    </row>
    <row r="8709" spans="2:3" x14ac:dyDescent="0.75">
      <c r="B8709" s="249">
        <v>8646</v>
      </c>
      <c r="C8709" s="248">
        <v>78.372471342121557</v>
      </c>
    </row>
    <row r="8710" spans="2:3" x14ac:dyDescent="0.75">
      <c r="B8710" s="249">
        <v>8647</v>
      </c>
      <c r="C8710" s="248">
        <v>109.58852672357003</v>
      </c>
    </row>
    <row r="8711" spans="2:3" x14ac:dyDescent="0.75">
      <c r="B8711" s="249">
        <v>8648</v>
      </c>
      <c r="C8711" s="248">
        <v>113.14692551906495</v>
      </c>
    </row>
    <row r="8712" spans="2:3" x14ac:dyDescent="0.75">
      <c r="B8712" s="249">
        <v>8649</v>
      </c>
      <c r="C8712" s="248">
        <v>99.129789991210231</v>
      </c>
    </row>
    <row r="8713" spans="2:3" x14ac:dyDescent="0.75">
      <c r="B8713" s="249">
        <v>8650</v>
      </c>
      <c r="C8713" s="248">
        <v>107.03693999890497</v>
      </c>
    </row>
    <row r="8714" spans="2:3" x14ac:dyDescent="0.75">
      <c r="B8714" s="249">
        <v>8651</v>
      </c>
      <c r="C8714" s="248">
        <v>114.05287406547036</v>
      </c>
    </row>
    <row r="8715" spans="2:3" x14ac:dyDescent="0.75">
      <c r="B8715" s="249">
        <v>8652</v>
      </c>
      <c r="C8715" s="248">
        <v>118.52981807542226</v>
      </c>
    </row>
    <row r="8716" spans="2:3" x14ac:dyDescent="0.75">
      <c r="B8716" s="249">
        <v>8653</v>
      </c>
      <c r="C8716" s="248">
        <v>163.14959564642385</v>
      </c>
    </row>
    <row r="8717" spans="2:3" x14ac:dyDescent="0.75">
      <c r="B8717" s="249">
        <v>8654</v>
      </c>
      <c r="C8717" s="248">
        <v>107.38141961815205</v>
      </c>
    </row>
    <row r="8718" spans="2:3" x14ac:dyDescent="0.75">
      <c r="B8718" s="249">
        <v>8655</v>
      </c>
      <c r="C8718" s="248">
        <v>106.05707479211081</v>
      </c>
    </row>
    <row r="8719" spans="2:3" x14ac:dyDescent="0.75">
      <c r="B8719" s="249">
        <v>8656</v>
      </c>
      <c r="C8719" s="248">
        <v>136.31676109967705</v>
      </c>
    </row>
    <row r="8720" spans="2:3" x14ac:dyDescent="0.75">
      <c r="B8720" s="249">
        <v>8657</v>
      </c>
      <c r="C8720" s="248">
        <v>113.54658385174379</v>
      </c>
    </row>
    <row r="8721" spans="2:3" x14ac:dyDescent="0.75">
      <c r="B8721" s="249">
        <v>8658</v>
      </c>
      <c r="C8721" s="248">
        <v>151.75061636912818</v>
      </c>
    </row>
    <row r="8722" spans="2:3" x14ac:dyDescent="0.75">
      <c r="B8722" s="249">
        <v>8659</v>
      </c>
      <c r="C8722" s="248">
        <v>109.97223363697353</v>
      </c>
    </row>
    <row r="8723" spans="2:3" x14ac:dyDescent="0.75">
      <c r="B8723" s="249">
        <v>8660</v>
      </c>
      <c r="C8723" s="248">
        <v>123.48090114176615</v>
      </c>
    </row>
    <row r="8724" spans="2:3" x14ac:dyDescent="0.75">
      <c r="B8724" s="249">
        <v>8661</v>
      </c>
      <c r="C8724" s="248">
        <v>151.71349123073824</v>
      </c>
    </row>
    <row r="8725" spans="2:3" x14ac:dyDescent="0.75">
      <c r="B8725" s="249">
        <v>8662</v>
      </c>
      <c r="C8725" s="248">
        <v>134.88887335835571</v>
      </c>
    </row>
    <row r="8726" spans="2:3" x14ac:dyDescent="0.75">
      <c r="B8726" s="249">
        <v>8663</v>
      </c>
      <c r="C8726" s="248">
        <v>149.3341825084091</v>
      </c>
    </row>
    <row r="8727" spans="2:3" x14ac:dyDescent="0.75">
      <c r="B8727" s="249">
        <v>8664</v>
      </c>
      <c r="C8727" s="248">
        <v>99.804385815551569</v>
      </c>
    </row>
    <row r="8728" spans="2:3" x14ac:dyDescent="0.75">
      <c r="B8728" s="249">
        <v>8665</v>
      </c>
      <c r="C8728" s="248">
        <v>116.70103302783298</v>
      </c>
    </row>
    <row r="8729" spans="2:3" x14ac:dyDescent="0.75">
      <c r="B8729" s="249">
        <v>8666</v>
      </c>
      <c r="C8729" s="248">
        <v>124.20475180440543</v>
      </c>
    </row>
    <row r="8730" spans="2:3" x14ac:dyDescent="0.75">
      <c r="B8730" s="249">
        <v>8667</v>
      </c>
      <c r="C8730" s="248">
        <v>82.14756640249071</v>
      </c>
    </row>
    <row r="8731" spans="2:3" x14ac:dyDescent="0.75">
      <c r="B8731" s="249">
        <v>8668</v>
      </c>
      <c r="C8731" s="248">
        <v>131.56413090856472</v>
      </c>
    </row>
    <row r="8732" spans="2:3" x14ac:dyDescent="0.75">
      <c r="B8732" s="249">
        <v>8669</v>
      </c>
      <c r="C8732" s="248">
        <v>133.15806674439762</v>
      </c>
    </row>
    <row r="8733" spans="2:3" x14ac:dyDescent="0.75">
      <c r="B8733" s="249">
        <v>8670</v>
      </c>
      <c r="C8733" s="248">
        <v>144.11757441077918</v>
      </c>
    </row>
    <row r="8734" spans="2:3" x14ac:dyDescent="0.75">
      <c r="B8734" s="249">
        <v>8671</v>
      </c>
      <c r="C8734" s="248">
        <v>109.15010642170103</v>
      </c>
    </row>
    <row r="8735" spans="2:3" x14ac:dyDescent="0.75">
      <c r="B8735" s="249">
        <v>8672</v>
      </c>
      <c r="C8735" s="248">
        <v>94.139311755302117</v>
      </c>
    </row>
    <row r="8736" spans="2:3" x14ac:dyDescent="0.75">
      <c r="B8736" s="249">
        <v>8673</v>
      </c>
      <c r="C8736" s="248">
        <v>98.831309564827066</v>
      </c>
    </row>
    <row r="8737" spans="2:3" x14ac:dyDescent="0.75">
      <c r="B8737" s="249">
        <v>8674</v>
      </c>
      <c r="C8737" s="248">
        <v>90.971752876474255</v>
      </c>
    </row>
    <row r="8738" spans="2:3" x14ac:dyDescent="0.75">
      <c r="B8738" s="249">
        <v>8675</v>
      </c>
      <c r="C8738" s="248">
        <v>211.7511102564664</v>
      </c>
    </row>
    <row r="8739" spans="2:3" x14ac:dyDescent="0.75">
      <c r="B8739" s="249">
        <v>8676</v>
      </c>
      <c r="C8739" s="248">
        <v>137.97965271176309</v>
      </c>
    </row>
    <row r="8740" spans="2:3" x14ac:dyDescent="0.75">
      <c r="B8740" s="249">
        <v>8677</v>
      </c>
      <c r="C8740" s="248">
        <v>93.384014550616001</v>
      </c>
    </row>
    <row r="8741" spans="2:3" x14ac:dyDescent="0.75">
      <c r="B8741" s="249">
        <v>8678</v>
      </c>
      <c r="C8741" s="248">
        <v>121.24683232333284</v>
      </c>
    </row>
    <row r="8742" spans="2:3" x14ac:dyDescent="0.75">
      <c r="B8742" s="249">
        <v>8679</v>
      </c>
      <c r="C8742" s="248">
        <v>122.22779561340533</v>
      </c>
    </row>
    <row r="8743" spans="2:3" x14ac:dyDescent="0.75">
      <c r="B8743" s="249">
        <v>8680</v>
      </c>
      <c r="C8743" s="248">
        <v>101.38797844088786</v>
      </c>
    </row>
    <row r="8744" spans="2:3" x14ac:dyDescent="0.75">
      <c r="B8744" s="249">
        <v>8681</v>
      </c>
      <c r="C8744" s="248">
        <v>107.56154818159951</v>
      </c>
    </row>
    <row r="8745" spans="2:3" x14ac:dyDescent="0.75">
      <c r="B8745" s="249">
        <v>8682</v>
      </c>
      <c r="C8745" s="248">
        <v>138.28033657449942</v>
      </c>
    </row>
    <row r="8746" spans="2:3" x14ac:dyDescent="0.75">
      <c r="B8746" s="249">
        <v>8683</v>
      </c>
      <c r="C8746" s="248">
        <v>135.57307878417413</v>
      </c>
    </row>
    <row r="8747" spans="2:3" x14ac:dyDescent="0.75">
      <c r="B8747" s="249">
        <v>8684</v>
      </c>
      <c r="C8747" s="248">
        <v>140.07778589310868</v>
      </c>
    </row>
    <row r="8748" spans="2:3" x14ac:dyDescent="0.75">
      <c r="B8748" s="249">
        <v>8685</v>
      </c>
      <c r="C8748" s="248">
        <v>113.75214029917895</v>
      </c>
    </row>
    <row r="8749" spans="2:3" x14ac:dyDescent="0.75">
      <c r="B8749" s="249">
        <v>8686</v>
      </c>
      <c r="C8749" s="248">
        <v>92.789138637093544</v>
      </c>
    </row>
    <row r="8750" spans="2:3" x14ac:dyDescent="0.75">
      <c r="B8750" s="249">
        <v>8687</v>
      </c>
      <c r="C8750" s="248">
        <v>130.64862244247075</v>
      </c>
    </row>
    <row r="8751" spans="2:3" x14ac:dyDescent="0.75">
      <c r="B8751" s="249">
        <v>8688</v>
      </c>
      <c r="C8751" s="248">
        <v>115.38032397946027</v>
      </c>
    </row>
    <row r="8752" spans="2:3" x14ac:dyDescent="0.75">
      <c r="B8752" s="249">
        <v>8689</v>
      </c>
      <c r="C8752" s="248">
        <v>101.92748438371748</v>
      </c>
    </row>
    <row r="8753" spans="2:3" x14ac:dyDescent="0.75">
      <c r="B8753" s="249">
        <v>8690</v>
      </c>
      <c r="C8753" s="248">
        <v>165.56759484569224</v>
      </c>
    </row>
    <row r="8754" spans="2:3" x14ac:dyDescent="0.75">
      <c r="B8754" s="249">
        <v>8691</v>
      </c>
      <c r="C8754" s="248">
        <v>101.97649012236239</v>
      </c>
    </row>
    <row r="8755" spans="2:3" x14ac:dyDescent="0.75">
      <c r="B8755" s="249">
        <v>8692</v>
      </c>
      <c r="C8755" s="248">
        <v>152.467986678003</v>
      </c>
    </row>
    <row r="8756" spans="2:3" x14ac:dyDescent="0.75">
      <c r="B8756" s="249">
        <v>8693</v>
      </c>
      <c r="C8756" s="248">
        <v>143.87269278759382</v>
      </c>
    </row>
    <row r="8757" spans="2:3" x14ac:dyDescent="0.75">
      <c r="B8757" s="249">
        <v>8694</v>
      </c>
      <c r="C8757" s="248">
        <v>85.732066062082239</v>
      </c>
    </row>
    <row r="8758" spans="2:3" x14ac:dyDescent="0.75">
      <c r="B8758" s="249">
        <v>8695</v>
      </c>
      <c r="C8758" s="248">
        <v>143.37385035379555</v>
      </c>
    </row>
    <row r="8759" spans="2:3" x14ac:dyDescent="0.75">
      <c r="B8759" s="249">
        <v>8696</v>
      </c>
      <c r="C8759" s="248">
        <v>80.862548458791849</v>
      </c>
    </row>
    <row r="8760" spans="2:3" x14ac:dyDescent="0.75">
      <c r="B8760" s="249">
        <v>8697</v>
      </c>
      <c r="C8760" s="248">
        <v>90.233431007065036</v>
      </c>
    </row>
    <row r="8761" spans="2:3" x14ac:dyDescent="0.75">
      <c r="B8761" s="249">
        <v>8698</v>
      </c>
      <c r="C8761" s="248">
        <v>110.95530199022335</v>
      </c>
    </row>
    <row r="8762" spans="2:3" x14ac:dyDescent="0.75">
      <c r="B8762" s="249">
        <v>8699</v>
      </c>
      <c r="C8762" s="248">
        <v>73.650786641468201</v>
      </c>
    </row>
    <row r="8763" spans="2:3" x14ac:dyDescent="0.75">
      <c r="B8763" s="249">
        <v>8700</v>
      </c>
      <c r="C8763" s="248">
        <v>103.91582803791269</v>
      </c>
    </row>
    <row r="8764" spans="2:3" x14ac:dyDescent="0.75">
      <c r="B8764" s="249">
        <v>8701</v>
      </c>
      <c r="C8764" s="248">
        <v>146.06898606550277</v>
      </c>
    </row>
    <row r="8765" spans="2:3" x14ac:dyDescent="0.75">
      <c r="B8765" s="249">
        <v>8702</v>
      </c>
      <c r="C8765" s="248">
        <v>89.818956626420004</v>
      </c>
    </row>
    <row r="8766" spans="2:3" x14ac:dyDescent="0.75">
      <c r="B8766" s="249">
        <v>8703</v>
      </c>
      <c r="C8766" s="248">
        <v>131.68185830375126</v>
      </c>
    </row>
    <row r="8767" spans="2:3" x14ac:dyDescent="0.75">
      <c r="B8767" s="249">
        <v>8704</v>
      </c>
      <c r="C8767" s="248">
        <v>134.35704965361484</v>
      </c>
    </row>
    <row r="8768" spans="2:3" x14ac:dyDescent="0.75">
      <c r="B8768" s="249">
        <v>8705</v>
      </c>
      <c r="C8768" s="248">
        <v>50.017072701967763</v>
      </c>
    </row>
    <row r="8769" spans="2:3" x14ac:dyDescent="0.75">
      <c r="B8769" s="249">
        <v>8706</v>
      </c>
      <c r="C8769" s="248">
        <v>138.26117164969267</v>
      </c>
    </row>
    <row r="8770" spans="2:3" x14ac:dyDescent="0.75">
      <c r="B8770" s="249">
        <v>8707</v>
      </c>
      <c r="C8770" s="248">
        <v>163.74865040893917</v>
      </c>
    </row>
    <row r="8771" spans="2:3" x14ac:dyDescent="0.75">
      <c r="B8771" s="249">
        <v>8708</v>
      </c>
      <c r="C8771" s="248">
        <v>123.53744587835268</v>
      </c>
    </row>
    <row r="8772" spans="2:3" x14ac:dyDescent="0.75">
      <c r="B8772" s="249">
        <v>8709</v>
      </c>
      <c r="C8772" s="248">
        <v>133.93973240955498</v>
      </c>
    </row>
    <row r="8773" spans="2:3" x14ac:dyDescent="0.75">
      <c r="B8773" s="249">
        <v>8710</v>
      </c>
      <c r="C8773" s="248">
        <v>129.23604553357657</v>
      </c>
    </row>
    <row r="8774" spans="2:3" x14ac:dyDescent="0.75">
      <c r="B8774" s="249">
        <v>8711</v>
      </c>
      <c r="C8774" s="248">
        <v>119.66929573409497</v>
      </c>
    </row>
    <row r="8775" spans="2:3" x14ac:dyDescent="0.75">
      <c r="B8775" s="249">
        <v>8712</v>
      </c>
      <c r="C8775" s="248">
        <v>109.94780027547471</v>
      </c>
    </row>
    <row r="8776" spans="2:3" x14ac:dyDescent="0.75">
      <c r="B8776" s="249">
        <v>8713</v>
      </c>
      <c r="C8776" s="248">
        <v>178.314520454937</v>
      </c>
    </row>
    <row r="8777" spans="2:3" x14ac:dyDescent="0.75">
      <c r="B8777" s="249">
        <v>8714</v>
      </c>
      <c r="C8777" s="248">
        <v>106.74694396381821</v>
      </c>
    </row>
    <row r="8778" spans="2:3" x14ac:dyDescent="0.75">
      <c r="B8778" s="249">
        <v>8715</v>
      </c>
      <c r="C8778" s="248">
        <v>133.53372664934417</v>
      </c>
    </row>
    <row r="8779" spans="2:3" x14ac:dyDescent="0.75">
      <c r="B8779" s="249">
        <v>8716</v>
      </c>
      <c r="C8779" s="248">
        <v>126.4567509554166</v>
      </c>
    </row>
    <row r="8780" spans="2:3" x14ac:dyDescent="0.75">
      <c r="B8780" s="249">
        <v>8717</v>
      </c>
      <c r="C8780" s="248">
        <v>144.27139633397553</v>
      </c>
    </row>
    <row r="8781" spans="2:3" x14ac:dyDescent="0.75">
      <c r="B8781" s="249">
        <v>8718</v>
      </c>
      <c r="C8781" s="248">
        <v>120.28800241177771</v>
      </c>
    </row>
    <row r="8782" spans="2:3" x14ac:dyDescent="0.75">
      <c r="B8782" s="249">
        <v>8719</v>
      </c>
      <c r="C8782" s="248">
        <v>102.78857633757639</v>
      </c>
    </row>
    <row r="8783" spans="2:3" x14ac:dyDescent="0.75">
      <c r="B8783" s="249">
        <v>8720</v>
      </c>
      <c r="C8783" s="248">
        <v>83.10554551505524</v>
      </c>
    </row>
    <row r="8784" spans="2:3" x14ac:dyDescent="0.75">
      <c r="B8784" s="249">
        <v>8721</v>
      </c>
      <c r="C8784" s="248">
        <v>108.85861922811114</v>
      </c>
    </row>
    <row r="8785" spans="2:3" x14ac:dyDescent="0.75">
      <c r="B8785" s="249">
        <v>8722</v>
      </c>
      <c r="C8785" s="248">
        <v>113.30744780192801</v>
      </c>
    </row>
    <row r="8786" spans="2:3" x14ac:dyDescent="0.75">
      <c r="B8786" s="249">
        <v>8723</v>
      </c>
      <c r="C8786" s="248">
        <v>157.73539689501598</v>
      </c>
    </row>
    <row r="8787" spans="2:3" x14ac:dyDescent="0.75">
      <c r="B8787" s="249">
        <v>8724</v>
      </c>
      <c r="C8787" s="248">
        <v>124.05405982299524</v>
      </c>
    </row>
    <row r="8788" spans="2:3" x14ac:dyDescent="0.75">
      <c r="B8788" s="249">
        <v>8725</v>
      </c>
      <c r="C8788" s="248">
        <v>108.61142715705967</v>
      </c>
    </row>
    <row r="8789" spans="2:3" x14ac:dyDescent="0.75">
      <c r="B8789" s="249">
        <v>8726</v>
      </c>
      <c r="C8789" s="248">
        <v>127.25710251651144</v>
      </c>
    </row>
    <row r="8790" spans="2:3" x14ac:dyDescent="0.75">
      <c r="B8790" s="249">
        <v>8727</v>
      </c>
      <c r="C8790" s="248">
        <v>84.000555282597219</v>
      </c>
    </row>
    <row r="8791" spans="2:3" x14ac:dyDescent="0.75">
      <c r="B8791" s="249">
        <v>8728</v>
      </c>
      <c r="C8791" s="248">
        <v>120.17445052438673</v>
      </c>
    </row>
    <row r="8792" spans="2:3" x14ac:dyDescent="0.75">
      <c r="B8792" s="249">
        <v>8729</v>
      </c>
      <c r="C8792" s="248">
        <v>113.42470440257451</v>
      </c>
    </row>
    <row r="8793" spans="2:3" x14ac:dyDescent="0.75">
      <c r="B8793" s="249">
        <v>8730</v>
      </c>
      <c r="C8793" s="248">
        <v>104.8021649353786</v>
      </c>
    </row>
    <row r="8794" spans="2:3" x14ac:dyDescent="0.75">
      <c r="B8794" s="249">
        <v>8731</v>
      </c>
      <c r="C8794" s="248">
        <v>93.787056384565375</v>
      </c>
    </row>
    <row r="8795" spans="2:3" x14ac:dyDescent="0.75">
      <c r="B8795" s="249">
        <v>8732</v>
      </c>
      <c r="C8795" s="248">
        <v>118.49343183058899</v>
      </c>
    </row>
    <row r="8796" spans="2:3" x14ac:dyDescent="0.75">
      <c r="B8796" s="249">
        <v>8733</v>
      </c>
      <c r="C8796" s="248">
        <v>98.253746193165625</v>
      </c>
    </row>
    <row r="8797" spans="2:3" x14ac:dyDescent="0.75">
      <c r="B8797" s="249">
        <v>8734</v>
      </c>
      <c r="C8797" s="248">
        <v>105.06486472585297</v>
      </c>
    </row>
    <row r="8798" spans="2:3" x14ac:dyDescent="0.75">
      <c r="B8798" s="249">
        <v>8735</v>
      </c>
      <c r="C8798" s="248">
        <v>127.06927017294318</v>
      </c>
    </row>
    <row r="8799" spans="2:3" x14ac:dyDescent="0.75">
      <c r="B8799" s="249">
        <v>8736</v>
      </c>
      <c r="C8799" s="248">
        <v>100.87747812852913</v>
      </c>
    </row>
    <row r="8800" spans="2:3" x14ac:dyDescent="0.75">
      <c r="B8800" s="249">
        <v>8737</v>
      </c>
      <c r="C8800" s="248">
        <v>93.226625362963262</v>
      </c>
    </row>
    <row r="8801" spans="2:3" x14ac:dyDescent="0.75">
      <c r="B8801" s="249">
        <v>8738</v>
      </c>
      <c r="C8801" s="248">
        <v>129.11932404535557</v>
      </c>
    </row>
    <row r="8802" spans="2:3" x14ac:dyDescent="0.75">
      <c r="B8802" s="249">
        <v>8739</v>
      </c>
      <c r="C8802" s="248">
        <v>126.22388918407468</v>
      </c>
    </row>
    <row r="8803" spans="2:3" x14ac:dyDescent="0.75">
      <c r="B8803" s="249">
        <v>8740</v>
      </c>
      <c r="C8803" s="248">
        <v>114.37814083284572</v>
      </c>
    </row>
    <row r="8804" spans="2:3" x14ac:dyDescent="0.75">
      <c r="B8804" s="249">
        <v>8741</v>
      </c>
      <c r="C8804" s="248">
        <v>158.82254691471078</v>
      </c>
    </row>
    <row r="8805" spans="2:3" x14ac:dyDescent="0.75">
      <c r="B8805" s="249">
        <v>8742</v>
      </c>
      <c r="C8805" s="248">
        <v>116.35598275658985</v>
      </c>
    </row>
    <row r="8806" spans="2:3" x14ac:dyDescent="0.75">
      <c r="B8806" s="249">
        <v>8743</v>
      </c>
      <c r="C8806" s="248">
        <v>112.18667329755138</v>
      </c>
    </row>
    <row r="8807" spans="2:3" x14ac:dyDescent="0.75">
      <c r="B8807" s="249">
        <v>8744</v>
      </c>
      <c r="C8807" s="248">
        <v>84.981811468195843</v>
      </c>
    </row>
    <row r="8808" spans="2:3" x14ac:dyDescent="0.75">
      <c r="B8808" s="249">
        <v>8745</v>
      </c>
      <c r="C8808" s="248">
        <v>83.477543598988944</v>
      </c>
    </row>
    <row r="8809" spans="2:3" x14ac:dyDescent="0.75">
      <c r="B8809" s="249">
        <v>8746</v>
      </c>
      <c r="C8809" s="248">
        <v>131.29843873648724</v>
      </c>
    </row>
    <row r="8810" spans="2:3" x14ac:dyDescent="0.75">
      <c r="B8810" s="249">
        <v>8747</v>
      </c>
      <c r="C8810" s="248">
        <v>194.23682060410536</v>
      </c>
    </row>
    <row r="8811" spans="2:3" x14ac:dyDescent="0.75">
      <c r="B8811" s="249">
        <v>8748</v>
      </c>
      <c r="C8811" s="248">
        <v>121.10756752081375</v>
      </c>
    </row>
    <row r="8812" spans="2:3" x14ac:dyDescent="0.75">
      <c r="B8812" s="249">
        <v>8749</v>
      </c>
      <c r="C8812" s="248">
        <v>132.73466817396758</v>
      </c>
    </row>
    <row r="8813" spans="2:3" x14ac:dyDescent="0.75">
      <c r="B8813" s="249">
        <v>8750</v>
      </c>
      <c r="C8813" s="248">
        <v>179.92688205060293</v>
      </c>
    </row>
    <row r="8814" spans="2:3" x14ac:dyDescent="0.75">
      <c r="B8814" s="249">
        <v>8751</v>
      </c>
      <c r="C8814" s="248">
        <v>109.42625061252144</v>
      </c>
    </row>
    <row r="8815" spans="2:3" x14ac:dyDescent="0.75">
      <c r="B8815" s="249">
        <v>8752</v>
      </c>
      <c r="C8815" s="248">
        <v>72.36788959209818</v>
      </c>
    </row>
    <row r="8816" spans="2:3" x14ac:dyDescent="0.75">
      <c r="B8816" s="249">
        <v>8753</v>
      </c>
      <c r="C8816" s="248">
        <v>103.15968400957655</v>
      </c>
    </row>
    <row r="8817" spans="2:3" x14ac:dyDescent="0.75">
      <c r="B8817" s="249">
        <v>8754</v>
      </c>
      <c r="C8817" s="248">
        <v>97.27608847837152</v>
      </c>
    </row>
    <row r="8818" spans="2:3" x14ac:dyDescent="0.75">
      <c r="B8818" s="249">
        <v>8755</v>
      </c>
      <c r="C8818" s="248">
        <v>99.157513184879249</v>
      </c>
    </row>
    <row r="8819" spans="2:3" x14ac:dyDescent="0.75">
      <c r="B8819" s="249">
        <v>8756</v>
      </c>
      <c r="C8819" s="248">
        <v>90.357124209021919</v>
      </c>
    </row>
    <row r="8820" spans="2:3" x14ac:dyDescent="0.75">
      <c r="B8820" s="249">
        <v>8757</v>
      </c>
      <c r="C8820" s="248">
        <v>131.88087632178309</v>
      </c>
    </row>
    <row r="8821" spans="2:3" x14ac:dyDescent="0.75">
      <c r="B8821" s="249">
        <v>8758</v>
      </c>
      <c r="C8821" s="248">
        <v>131.52876206488241</v>
      </c>
    </row>
    <row r="8822" spans="2:3" x14ac:dyDescent="0.75">
      <c r="B8822" s="249">
        <v>8759</v>
      </c>
      <c r="C8822" s="248">
        <v>152.98635262467582</v>
      </c>
    </row>
    <row r="8823" spans="2:3" x14ac:dyDescent="0.75">
      <c r="B8823" s="249">
        <v>8760</v>
      </c>
      <c r="C8823" s="248">
        <v>76.260576352079255</v>
      </c>
    </row>
    <row r="8824" spans="2:3" x14ac:dyDescent="0.75">
      <c r="B8824" s="249">
        <v>8761</v>
      </c>
      <c r="C8824" s="248">
        <v>119.54894085288878</v>
      </c>
    </row>
    <row r="8825" spans="2:3" x14ac:dyDescent="0.75">
      <c r="B8825" s="249">
        <v>8762</v>
      </c>
      <c r="C8825" s="248">
        <v>114.49017080100299</v>
      </c>
    </row>
    <row r="8826" spans="2:3" x14ac:dyDescent="0.75">
      <c r="B8826" s="249">
        <v>8763</v>
      </c>
      <c r="C8826" s="248">
        <v>87.114102436693173</v>
      </c>
    </row>
    <row r="8827" spans="2:3" x14ac:dyDescent="0.75">
      <c r="B8827" s="249">
        <v>8764</v>
      </c>
      <c r="C8827" s="248">
        <v>73.41251032945938</v>
      </c>
    </row>
    <row r="8828" spans="2:3" x14ac:dyDescent="0.75">
      <c r="B8828" s="249">
        <v>8765</v>
      </c>
      <c r="C8828" s="248">
        <v>142.00938858890134</v>
      </c>
    </row>
    <row r="8829" spans="2:3" x14ac:dyDescent="0.75">
      <c r="B8829" s="249">
        <v>8766</v>
      </c>
      <c r="C8829" s="248">
        <v>101.31573071520342</v>
      </c>
    </row>
    <row r="8830" spans="2:3" x14ac:dyDescent="0.75">
      <c r="B8830" s="249">
        <v>8767</v>
      </c>
      <c r="C8830" s="248">
        <v>118.57380184601661</v>
      </c>
    </row>
    <row r="8831" spans="2:3" x14ac:dyDescent="0.75">
      <c r="B8831" s="249">
        <v>8768</v>
      </c>
      <c r="C8831" s="248">
        <v>103.1666875073343</v>
      </c>
    </row>
    <row r="8832" spans="2:3" x14ac:dyDescent="0.75">
      <c r="B8832" s="249">
        <v>8769</v>
      </c>
      <c r="C8832" s="248">
        <v>137.90073494184662</v>
      </c>
    </row>
    <row r="8833" spans="2:3" x14ac:dyDescent="0.75">
      <c r="B8833" s="249">
        <v>8770</v>
      </c>
      <c r="C8833" s="248">
        <v>138.28758975245722</v>
      </c>
    </row>
    <row r="8834" spans="2:3" x14ac:dyDescent="0.75">
      <c r="B8834" s="249">
        <v>8771</v>
      </c>
      <c r="C8834" s="248">
        <v>121.31346435615147</v>
      </c>
    </row>
    <row r="8835" spans="2:3" x14ac:dyDescent="0.75">
      <c r="B8835" s="249">
        <v>8772</v>
      </c>
      <c r="C8835" s="248">
        <v>120.00706552805612</v>
      </c>
    </row>
    <row r="8836" spans="2:3" x14ac:dyDescent="0.75">
      <c r="B8836" s="249">
        <v>8773</v>
      </c>
      <c r="C8836" s="248">
        <v>116.05335213400316</v>
      </c>
    </row>
    <row r="8837" spans="2:3" x14ac:dyDescent="0.75">
      <c r="B8837" s="249">
        <v>8774</v>
      </c>
      <c r="C8837" s="248">
        <v>126.16735897817662</v>
      </c>
    </row>
    <row r="8838" spans="2:3" x14ac:dyDescent="0.75">
      <c r="B8838" s="249">
        <v>8775</v>
      </c>
      <c r="C8838" s="248">
        <v>100.60363418657992</v>
      </c>
    </row>
    <row r="8839" spans="2:3" x14ac:dyDescent="0.75">
      <c r="B8839" s="249">
        <v>8776</v>
      </c>
      <c r="C8839" s="248">
        <v>100.07197463088394</v>
      </c>
    </row>
    <row r="8840" spans="2:3" x14ac:dyDescent="0.75">
      <c r="B8840" s="249">
        <v>8777</v>
      </c>
      <c r="C8840" s="248">
        <v>124.80105022892133</v>
      </c>
    </row>
    <row r="8841" spans="2:3" x14ac:dyDescent="0.75">
      <c r="B8841" s="249">
        <v>8778</v>
      </c>
      <c r="C8841" s="248">
        <v>79.355521544266111</v>
      </c>
    </row>
    <row r="8842" spans="2:3" x14ac:dyDescent="0.75">
      <c r="B8842" s="249">
        <v>8779</v>
      </c>
      <c r="C8842" s="248">
        <v>106.54089253309908</v>
      </c>
    </row>
    <row r="8843" spans="2:3" x14ac:dyDescent="0.75">
      <c r="B8843" s="249">
        <v>8780</v>
      </c>
      <c r="C8843" s="248">
        <v>84.480223523083481</v>
      </c>
    </row>
    <row r="8844" spans="2:3" x14ac:dyDescent="0.75">
      <c r="B8844" s="249">
        <v>8781</v>
      </c>
      <c r="C8844" s="248">
        <v>150.7674302505954</v>
      </c>
    </row>
    <row r="8845" spans="2:3" x14ac:dyDescent="0.75">
      <c r="B8845" s="249">
        <v>8782</v>
      </c>
      <c r="C8845" s="248">
        <v>115.64654182932519</v>
      </c>
    </row>
    <row r="8846" spans="2:3" x14ac:dyDescent="0.75">
      <c r="B8846" s="249">
        <v>8783</v>
      </c>
      <c r="C8846" s="248">
        <v>113.01775712652729</v>
      </c>
    </row>
    <row r="8847" spans="2:3" x14ac:dyDescent="0.75">
      <c r="B8847" s="249">
        <v>8784</v>
      </c>
      <c r="C8847" s="248">
        <v>114.25571925060621</v>
      </c>
    </row>
    <row r="8848" spans="2:3" x14ac:dyDescent="0.75">
      <c r="B8848" s="249">
        <v>8785</v>
      </c>
      <c r="C8848" s="248">
        <v>132.76287181164454</v>
      </c>
    </row>
    <row r="8849" spans="2:3" x14ac:dyDescent="0.75">
      <c r="B8849" s="249">
        <v>8786</v>
      </c>
      <c r="C8849" s="248">
        <v>86.090461884168036</v>
      </c>
    </row>
    <row r="8850" spans="2:3" x14ac:dyDescent="0.75">
      <c r="B8850" s="249">
        <v>8787</v>
      </c>
      <c r="C8850" s="248">
        <v>119.26026078326015</v>
      </c>
    </row>
    <row r="8851" spans="2:3" x14ac:dyDescent="0.75">
      <c r="B8851" s="249">
        <v>8788</v>
      </c>
      <c r="C8851" s="248">
        <v>102.03636874805881</v>
      </c>
    </row>
    <row r="8852" spans="2:3" x14ac:dyDescent="0.75">
      <c r="B8852" s="249">
        <v>8789</v>
      </c>
      <c r="C8852" s="248">
        <v>137.54090858852325</v>
      </c>
    </row>
    <row r="8853" spans="2:3" x14ac:dyDescent="0.75">
      <c r="B8853" s="249">
        <v>8790</v>
      </c>
      <c r="C8853" s="248">
        <v>134.75034802690857</v>
      </c>
    </row>
    <row r="8854" spans="2:3" x14ac:dyDescent="0.75">
      <c r="B8854" s="249">
        <v>8791</v>
      </c>
      <c r="C8854" s="248">
        <v>138.89977518717711</v>
      </c>
    </row>
    <row r="8855" spans="2:3" x14ac:dyDescent="0.75">
      <c r="B8855" s="249">
        <v>8792</v>
      </c>
      <c r="C8855" s="248">
        <v>86.61999034557121</v>
      </c>
    </row>
    <row r="8856" spans="2:3" x14ac:dyDescent="0.75">
      <c r="B8856" s="249">
        <v>8793</v>
      </c>
      <c r="C8856" s="248">
        <v>141.97028596683634</v>
      </c>
    </row>
    <row r="8857" spans="2:3" x14ac:dyDescent="0.75">
      <c r="B8857" s="249">
        <v>8794</v>
      </c>
      <c r="C8857" s="248">
        <v>90.137984265451493</v>
      </c>
    </row>
    <row r="8858" spans="2:3" x14ac:dyDescent="0.75">
      <c r="B8858" s="249">
        <v>8795</v>
      </c>
      <c r="C8858" s="248">
        <v>130.52145225190705</v>
      </c>
    </row>
    <row r="8859" spans="2:3" x14ac:dyDescent="0.75">
      <c r="B8859" s="249">
        <v>8796</v>
      </c>
      <c r="C8859" s="248">
        <v>163.86916827256815</v>
      </c>
    </row>
    <row r="8860" spans="2:3" x14ac:dyDescent="0.75">
      <c r="B8860" s="249">
        <v>8797</v>
      </c>
      <c r="C8860" s="248">
        <v>129.19620544916415</v>
      </c>
    </row>
    <row r="8861" spans="2:3" x14ac:dyDescent="0.75">
      <c r="B8861" s="249">
        <v>8798</v>
      </c>
      <c r="C8861" s="248">
        <v>105.06084722712605</v>
      </c>
    </row>
    <row r="8862" spans="2:3" x14ac:dyDescent="0.75">
      <c r="B8862" s="249">
        <v>8799</v>
      </c>
      <c r="C8862" s="248">
        <v>161.13376480661054</v>
      </c>
    </row>
    <row r="8863" spans="2:3" x14ac:dyDescent="0.75">
      <c r="B8863" s="249">
        <v>8800</v>
      </c>
      <c r="C8863" s="248">
        <v>132.58590722351283</v>
      </c>
    </row>
    <row r="8864" spans="2:3" x14ac:dyDescent="0.75">
      <c r="B8864" s="249">
        <v>8801</v>
      </c>
      <c r="C8864" s="248">
        <v>89.457463047868245</v>
      </c>
    </row>
    <row r="8865" spans="2:3" x14ac:dyDescent="0.75">
      <c r="B8865" s="249">
        <v>8802</v>
      </c>
      <c r="C8865" s="248">
        <v>105.39694140318578</v>
      </c>
    </row>
    <row r="8866" spans="2:3" x14ac:dyDescent="0.75">
      <c r="B8866" s="249">
        <v>8803</v>
      </c>
      <c r="C8866" s="248">
        <v>133.77474425309441</v>
      </c>
    </row>
    <row r="8867" spans="2:3" x14ac:dyDescent="0.75">
      <c r="B8867" s="249">
        <v>8804</v>
      </c>
      <c r="C8867" s="248">
        <v>139.44446693737029</v>
      </c>
    </row>
    <row r="8868" spans="2:3" x14ac:dyDescent="0.75">
      <c r="B8868" s="249">
        <v>8805</v>
      </c>
      <c r="C8868" s="248">
        <v>127.41241575903791</v>
      </c>
    </row>
    <row r="8869" spans="2:3" x14ac:dyDescent="0.75">
      <c r="B8869" s="249">
        <v>8806</v>
      </c>
      <c r="C8869" s="248">
        <v>112.98141421820549</v>
      </c>
    </row>
    <row r="8870" spans="2:3" x14ac:dyDescent="0.75">
      <c r="B8870" s="249">
        <v>8807</v>
      </c>
      <c r="C8870" s="248">
        <v>108.00848678125668</v>
      </c>
    </row>
    <row r="8871" spans="2:3" x14ac:dyDescent="0.75">
      <c r="B8871" s="249">
        <v>8808</v>
      </c>
      <c r="C8871" s="248">
        <v>115.16946119785661</v>
      </c>
    </row>
    <row r="8872" spans="2:3" x14ac:dyDescent="0.75">
      <c r="B8872" s="249">
        <v>8809</v>
      </c>
      <c r="C8872" s="248">
        <v>109.7431952715971</v>
      </c>
    </row>
    <row r="8873" spans="2:3" x14ac:dyDescent="0.75">
      <c r="B8873" s="249">
        <v>8810</v>
      </c>
      <c r="C8873" s="248">
        <v>111.08313946150453</v>
      </c>
    </row>
    <row r="8874" spans="2:3" x14ac:dyDescent="0.75">
      <c r="B8874" s="249">
        <v>8811</v>
      </c>
      <c r="C8874" s="248">
        <v>99.882115306397779</v>
      </c>
    </row>
    <row r="8875" spans="2:3" x14ac:dyDescent="0.75">
      <c r="B8875" s="249">
        <v>8812</v>
      </c>
      <c r="C8875" s="248">
        <v>137.79448002089134</v>
      </c>
    </row>
    <row r="8876" spans="2:3" x14ac:dyDescent="0.75">
      <c r="B8876" s="249">
        <v>8813</v>
      </c>
      <c r="C8876" s="248">
        <v>158.5530493066488</v>
      </c>
    </row>
    <row r="8877" spans="2:3" x14ac:dyDescent="0.75">
      <c r="B8877" s="249">
        <v>8814</v>
      </c>
      <c r="C8877" s="248">
        <v>146.15987057917297</v>
      </c>
    </row>
    <row r="8878" spans="2:3" x14ac:dyDescent="0.75">
      <c r="B8878" s="249">
        <v>8815</v>
      </c>
      <c r="C8878" s="248">
        <v>99.810444891716941</v>
      </c>
    </row>
    <row r="8879" spans="2:3" x14ac:dyDescent="0.75">
      <c r="B8879" s="249">
        <v>8816</v>
      </c>
      <c r="C8879" s="248">
        <v>106.97331972416021</v>
      </c>
    </row>
    <row r="8880" spans="2:3" x14ac:dyDescent="0.75">
      <c r="B8880" s="249">
        <v>8817</v>
      </c>
      <c r="C8880" s="248">
        <v>129.74158696936195</v>
      </c>
    </row>
    <row r="8881" spans="2:3" x14ac:dyDescent="0.75">
      <c r="B8881" s="249">
        <v>8818</v>
      </c>
      <c r="C8881" s="248">
        <v>154.47566351463442</v>
      </c>
    </row>
    <row r="8882" spans="2:3" x14ac:dyDescent="0.75">
      <c r="B8882" s="249">
        <v>8819</v>
      </c>
      <c r="C8882" s="248">
        <v>95.698396886819438</v>
      </c>
    </row>
    <row r="8883" spans="2:3" x14ac:dyDescent="0.75">
      <c r="B8883" s="249">
        <v>8820</v>
      </c>
      <c r="C8883" s="248">
        <v>112.59860317831499</v>
      </c>
    </row>
    <row r="8884" spans="2:3" x14ac:dyDescent="0.75">
      <c r="B8884" s="249">
        <v>8821</v>
      </c>
      <c r="C8884" s="248">
        <v>110.83355832279121</v>
      </c>
    </row>
    <row r="8885" spans="2:3" x14ac:dyDescent="0.75">
      <c r="B8885" s="249">
        <v>8822</v>
      </c>
      <c r="C8885" s="248">
        <v>132.6452356058351</v>
      </c>
    </row>
    <row r="8886" spans="2:3" x14ac:dyDescent="0.75">
      <c r="B8886" s="249">
        <v>8823</v>
      </c>
      <c r="C8886" s="248">
        <v>61.473128963958473</v>
      </c>
    </row>
    <row r="8887" spans="2:3" x14ac:dyDescent="0.75">
      <c r="B8887" s="249">
        <v>8824</v>
      </c>
      <c r="C8887" s="248">
        <v>134.39637755190145</v>
      </c>
    </row>
    <row r="8888" spans="2:3" x14ac:dyDescent="0.75">
      <c r="B8888" s="249">
        <v>8825</v>
      </c>
      <c r="C8888" s="248">
        <v>128.2026596818036</v>
      </c>
    </row>
    <row r="8889" spans="2:3" x14ac:dyDescent="0.75">
      <c r="B8889" s="249">
        <v>8826</v>
      </c>
      <c r="C8889" s="248">
        <v>122.18008722611417</v>
      </c>
    </row>
    <row r="8890" spans="2:3" x14ac:dyDescent="0.75">
      <c r="B8890" s="249">
        <v>8827</v>
      </c>
      <c r="C8890" s="248">
        <v>65.557272955171939</v>
      </c>
    </row>
    <row r="8891" spans="2:3" x14ac:dyDescent="0.75">
      <c r="B8891" s="249">
        <v>8828</v>
      </c>
      <c r="C8891" s="248">
        <v>104.7280638821463</v>
      </c>
    </row>
    <row r="8892" spans="2:3" x14ac:dyDescent="0.75">
      <c r="B8892" s="249">
        <v>8829</v>
      </c>
      <c r="C8892" s="248">
        <v>139.43562514425957</v>
      </c>
    </row>
    <row r="8893" spans="2:3" x14ac:dyDescent="0.75">
      <c r="B8893" s="249">
        <v>8830</v>
      </c>
      <c r="C8893" s="248">
        <v>122.51198177369788</v>
      </c>
    </row>
    <row r="8894" spans="2:3" x14ac:dyDescent="0.75">
      <c r="B8894" s="249">
        <v>8831</v>
      </c>
      <c r="C8894" s="248">
        <v>119.49694499080985</v>
      </c>
    </row>
    <row r="8895" spans="2:3" x14ac:dyDescent="0.75">
      <c r="B8895" s="249">
        <v>8832</v>
      </c>
      <c r="C8895" s="248">
        <v>114.92400025250261</v>
      </c>
    </row>
    <row r="8896" spans="2:3" x14ac:dyDescent="0.75">
      <c r="B8896" s="249">
        <v>8833</v>
      </c>
      <c r="C8896" s="248">
        <v>124.6975399416803</v>
      </c>
    </row>
    <row r="8897" spans="2:3" x14ac:dyDescent="0.75">
      <c r="B8897" s="249">
        <v>8834</v>
      </c>
      <c r="C8897" s="248">
        <v>118.53647289224564</v>
      </c>
    </row>
    <row r="8898" spans="2:3" x14ac:dyDescent="0.75">
      <c r="B8898" s="249">
        <v>8835</v>
      </c>
      <c r="C8898" s="248">
        <v>100.57462808438652</v>
      </c>
    </row>
    <row r="8899" spans="2:3" x14ac:dyDescent="0.75">
      <c r="B8899" s="249">
        <v>8836</v>
      </c>
      <c r="C8899" s="248">
        <v>131.11371544230698</v>
      </c>
    </row>
    <row r="8900" spans="2:3" x14ac:dyDescent="0.75">
      <c r="B8900" s="249">
        <v>8837</v>
      </c>
      <c r="C8900" s="248">
        <v>50.676375423939788</v>
      </c>
    </row>
    <row r="8901" spans="2:3" x14ac:dyDescent="0.75">
      <c r="B8901" s="249">
        <v>8838</v>
      </c>
      <c r="C8901" s="248">
        <v>125.43695885457461</v>
      </c>
    </row>
    <row r="8902" spans="2:3" x14ac:dyDescent="0.75">
      <c r="B8902" s="249">
        <v>8839</v>
      </c>
      <c r="C8902" s="248">
        <v>117.45376336932182</v>
      </c>
    </row>
    <row r="8903" spans="2:3" x14ac:dyDescent="0.75">
      <c r="B8903" s="249">
        <v>8840</v>
      </c>
      <c r="C8903" s="248">
        <v>150.66373797170462</v>
      </c>
    </row>
    <row r="8904" spans="2:3" x14ac:dyDescent="0.75">
      <c r="B8904" s="249">
        <v>8841</v>
      </c>
      <c r="C8904" s="248">
        <v>92.75672037558688</v>
      </c>
    </row>
    <row r="8905" spans="2:3" x14ac:dyDescent="0.75">
      <c r="B8905" s="249">
        <v>8842</v>
      </c>
      <c r="C8905" s="248">
        <v>139.95148183709637</v>
      </c>
    </row>
    <row r="8906" spans="2:3" x14ac:dyDescent="0.75">
      <c r="B8906" s="249">
        <v>8843</v>
      </c>
      <c r="C8906" s="248">
        <v>140.22178728854311</v>
      </c>
    </row>
    <row r="8907" spans="2:3" x14ac:dyDescent="0.75">
      <c r="B8907" s="249">
        <v>8844</v>
      </c>
      <c r="C8907" s="248">
        <v>157.42478242645336</v>
      </c>
    </row>
    <row r="8908" spans="2:3" x14ac:dyDescent="0.75">
      <c r="B8908" s="249">
        <v>8845</v>
      </c>
      <c r="C8908" s="248">
        <v>109.94621989545767</v>
      </c>
    </row>
    <row r="8909" spans="2:3" x14ac:dyDescent="0.75">
      <c r="B8909" s="249">
        <v>8846</v>
      </c>
      <c r="C8909" s="248">
        <v>101.41590718189397</v>
      </c>
    </row>
    <row r="8910" spans="2:3" x14ac:dyDescent="0.75">
      <c r="B8910" s="249">
        <v>8847</v>
      </c>
      <c r="C8910" s="248">
        <v>119.89827543174681</v>
      </c>
    </row>
    <row r="8911" spans="2:3" x14ac:dyDescent="0.75">
      <c r="B8911" s="249">
        <v>8848</v>
      </c>
      <c r="C8911" s="248">
        <v>170.46288890819068</v>
      </c>
    </row>
    <row r="8912" spans="2:3" x14ac:dyDescent="0.75">
      <c r="B8912" s="249">
        <v>8849</v>
      </c>
      <c r="C8912" s="248">
        <v>95.96871932518583</v>
      </c>
    </row>
    <row r="8913" spans="2:3" x14ac:dyDescent="0.75">
      <c r="B8913" s="249">
        <v>8850</v>
      </c>
      <c r="C8913" s="248">
        <v>102.0561012895661</v>
      </c>
    </row>
    <row r="8914" spans="2:3" x14ac:dyDescent="0.75">
      <c r="B8914" s="249">
        <v>8851</v>
      </c>
      <c r="C8914" s="248">
        <v>111.62438585387662</v>
      </c>
    </row>
    <row r="8915" spans="2:3" x14ac:dyDescent="0.75">
      <c r="B8915" s="249">
        <v>8852</v>
      </c>
      <c r="C8915" s="248">
        <v>94.31459231430631</v>
      </c>
    </row>
    <row r="8916" spans="2:3" x14ac:dyDescent="0.75">
      <c r="B8916" s="249">
        <v>8853</v>
      </c>
      <c r="C8916" s="248">
        <v>145.09506450414574</v>
      </c>
    </row>
    <row r="8917" spans="2:3" x14ac:dyDescent="0.75">
      <c r="B8917" s="249">
        <v>8854</v>
      </c>
      <c r="C8917" s="248">
        <v>101.38516120538885</v>
      </c>
    </row>
    <row r="8918" spans="2:3" x14ac:dyDescent="0.75">
      <c r="B8918" s="249">
        <v>8855</v>
      </c>
      <c r="C8918" s="248">
        <v>144.53404782474951</v>
      </c>
    </row>
    <row r="8919" spans="2:3" x14ac:dyDescent="0.75">
      <c r="B8919" s="249">
        <v>8856</v>
      </c>
      <c r="C8919" s="248">
        <v>94.833998311053563</v>
      </c>
    </row>
    <row r="8920" spans="2:3" x14ac:dyDescent="0.75">
      <c r="B8920" s="249">
        <v>8857</v>
      </c>
      <c r="C8920" s="248">
        <v>111.45114116730954</v>
      </c>
    </row>
    <row r="8921" spans="2:3" x14ac:dyDescent="0.75">
      <c r="B8921" s="249">
        <v>8858</v>
      </c>
      <c r="C8921" s="248">
        <v>112.67143576158543</v>
      </c>
    </row>
    <row r="8922" spans="2:3" x14ac:dyDescent="0.75">
      <c r="B8922" s="249">
        <v>8859</v>
      </c>
      <c r="C8922" s="248">
        <v>109.5825728932863</v>
      </c>
    </row>
    <row r="8923" spans="2:3" x14ac:dyDescent="0.75">
      <c r="B8923" s="249">
        <v>8860</v>
      </c>
      <c r="C8923" s="248">
        <v>154.10177230545094</v>
      </c>
    </row>
    <row r="8924" spans="2:3" x14ac:dyDescent="0.75">
      <c r="B8924" s="249">
        <v>8861</v>
      </c>
      <c r="C8924" s="248">
        <v>125.81214387713069</v>
      </c>
    </row>
    <row r="8925" spans="2:3" x14ac:dyDescent="0.75">
      <c r="B8925" s="249">
        <v>8862</v>
      </c>
      <c r="C8925" s="248">
        <v>99.68491871822259</v>
      </c>
    </row>
    <row r="8926" spans="2:3" x14ac:dyDescent="0.75">
      <c r="B8926" s="249">
        <v>8863</v>
      </c>
      <c r="C8926" s="248">
        <v>109.13536557725462</v>
      </c>
    </row>
    <row r="8927" spans="2:3" x14ac:dyDescent="0.75">
      <c r="B8927" s="249">
        <v>8864</v>
      </c>
      <c r="C8927" s="248">
        <v>98.526567664554491</v>
      </c>
    </row>
    <row r="8928" spans="2:3" x14ac:dyDescent="0.75">
      <c r="B8928" s="249">
        <v>8865</v>
      </c>
      <c r="C8928" s="248">
        <v>142.85798444334188</v>
      </c>
    </row>
    <row r="8929" spans="2:3" x14ac:dyDescent="0.75">
      <c r="B8929" s="249">
        <v>8866</v>
      </c>
      <c r="C8929" s="248">
        <v>107.24699030050913</v>
      </c>
    </row>
    <row r="8930" spans="2:3" x14ac:dyDescent="0.75">
      <c r="B8930" s="249">
        <v>8867</v>
      </c>
      <c r="C8930" s="248">
        <v>111.88450052515421</v>
      </c>
    </row>
    <row r="8931" spans="2:3" x14ac:dyDescent="0.75">
      <c r="B8931" s="249">
        <v>8868</v>
      </c>
      <c r="C8931" s="248">
        <v>85.861596944115149</v>
      </c>
    </row>
    <row r="8932" spans="2:3" x14ac:dyDescent="0.75">
      <c r="B8932" s="249">
        <v>8869</v>
      </c>
      <c r="C8932" s="248">
        <v>132.1342911083116</v>
      </c>
    </row>
    <row r="8933" spans="2:3" x14ac:dyDescent="0.75">
      <c r="B8933" s="249">
        <v>8870</v>
      </c>
      <c r="C8933" s="248">
        <v>113.8461290188735</v>
      </c>
    </row>
    <row r="8934" spans="2:3" x14ac:dyDescent="0.75">
      <c r="B8934" s="249">
        <v>8871</v>
      </c>
      <c r="C8934" s="248">
        <v>101.08726677158003</v>
      </c>
    </row>
    <row r="8935" spans="2:3" x14ac:dyDescent="0.75">
      <c r="B8935" s="249">
        <v>8872</v>
      </c>
      <c r="C8935" s="248">
        <v>160.41662091179037</v>
      </c>
    </row>
    <row r="8936" spans="2:3" x14ac:dyDescent="0.75">
      <c r="B8936" s="249">
        <v>8873</v>
      </c>
      <c r="C8936" s="248">
        <v>83.811220082873831</v>
      </c>
    </row>
    <row r="8937" spans="2:3" x14ac:dyDescent="0.75">
      <c r="B8937" s="249">
        <v>8874</v>
      </c>
      <c r="C8937" s="248">
        <v>138.48868034280369</v>
      </c>
    </row>
    <row r="8938" spans="2:3" x14ac:dyDescent="0.75">
      <c r="B8938" s="249">
        <v>8875</v>
      </c>
      <c r="C8938" s="248">
        <v>100.0419999777599</v>
      </c>
    </row>
    <row r="8939" spans="2:3" x14ac:dyDescent="0.75">
      <c r="B8939" s="249">
        <v>8876</v>
      </c>
      <c r="C8939" s="248">
        <v>129.0981187532974</v>
      </c>
    </row>
    <row r="8940" spans="2:3" x14ac:dyDescent="0.75">
      <c r="B8940" s="249">
        <v>8877</v>
      </c>
      <c r="C8940" s="248">
        <v>96.271863259298613</v>
      </c>
    </row>
    <row r="8941" spans="2:3" x14ac:dyDescent="0.75">
      <c r="B8941" s="249">
        <v>8878</v>
      </c>
      <c r="C8941" s="248">
        <v>154.02418672305086</v>
      </c>
    </row>
    <row r="8942" spans="2:3" x14ac:dyDescent="0.75">
      <c r="B8942" s="249">
        <v>8879</v>
      </c>
      <c r="C8942" s="248">
        <v>128.08167491639458</v>
      </c>
    </row>
    <row r="8943" spans="2:3" x14ac:dyDescent="0.75">
      <c r="B8943" s="249">
        <v>8880</v>
      </c>
      <c r="C8943" s="248">
        <v>138.34460441067441</v>
      </c>
    </row>
    <row r="8944" spans="2:3" x14ac:dyDescent="0.75">
      <c r="B8944" s="249">
        <v>8881</v>
      </c>
      <c r="C8944" s="248">
        <v>118.829798712884</v>
      </c>
    </row>
    <row r="8945" spans="2:3" x14ac:dyDescent="0.75">
      <c r="B8945" s="249">
        <v>8882</v>
      </c>
      <c r="C8945" s="248">
        <v>120.77343691367598</v>
      </c>
    </row>
    <row r="8946" spans="2:3" x14ac:dyDescent="0.75">
      <c r="B8946" s="249">
        <v>8883</v>
      </c>
      <c r="C8946" s="248">
        <v>106.67757014287878</v>
      </c>
    </row>
    <row r="8947" spans="2:3" x14ac:dyDescent="0.75">
      <c r="B8947" s="249">
        <v>8884</v>
      </c>
      <c r="C8947" s="248">
        <v>191.18452839937524</v>
      </c>
    </row>
    <row r="8948" spans="2:3" x14ac:dyDescent="0.75">
      <c r="B8948" s="249">
        <v>8885</v>
      </c>
      <c r="C8948" s="248">
        <v>117.49544413030083</v>
      </c>
    </row>
    <row r="8949" spans="2:3" x14ac:dyDescent="0.75">
      <c r="B8949" s="249">
        <v>8886</v>
      </c>
      <c r="C8949" s="248">
        <v>129.09425607030769</v>
      </c>
    </row>
    <row r="8950" spans="2:3" x14ac:dyDescent="0.75">
      <c r="B8950" s="249">
        <v>8887</v>
      </c>
      <c r="C8950" s="248">
        <v>120.92251137985276</v>
      </c>
    </row>
    <row r="8951" spans="2:3" x14ac:dyDescent="0.75">
      <c r="B8951" s="249">
        <v>8888</v>
      </c>
      <c r="C8951" s="248">
        <v>78.235918023121314</v>
      </c>
    </row>
    <row r="8952" spans="2:3" x14ac:dyDescent="0.75">
      <c r="B8952" s="249">
        <v>8889</v>
      </c>
      <c r="C8952" s="248">
        <v>120.01482836473491</v>
      </c>
    </row>
    <row r="8953" spans="2:3" x14ac:dyDescent="0.75">
      <c r="B8953" s="249">
        <v>8890</v>
      </c>
      <c r="C8953" s="248">
        <v>145.71732051323454</v>
      </c>
    </row>
    <row r="8954" spans="2:3" x14ac:dyDescent="0.75">
      <c r="B8954" s="249">
        <v>8891</v>
      </c>
      <c r="C8954" s="248">
        <v>110.0817583053167</v>
      </c>
    </row>
    <row r="8955" spans="2:3" x14ac:dyDescent="0.75">
      <c r="B8955" s="249">
        <v>8892</v>
      </c>
      <c r="C8955" s="248">
        <v>103.74472384197651</v>
      </c>
    </row>
    <row r="8956" spans="2:3" x14ac:dyDescent="0.75">
      <c r="B8956" s="249">
        <v>8893</v>
      </c>
      <c r="C8956" s="248">
        <v>122.55726595341726</v>
      </c>
    </row>
    <row r="8957" spans="2:3" x14ac:dyDescent="0.75">
      <c r="B8957" s="249">
        <v>8894</v>
      </c>
      <c r="C8957" s="248">
        <v>147.34509911854764</v>
      </c>
    </row>
    <row r="8958" spans="2:3" x14ac:dyDescent="0.75">
      <c r="B8958" s="249">
        <v>8895</v>
      </c>
      <c r="C8958" s="248">
        <v>137.50924087096223</v>
      </c>
    </row>
    <row r="8959" spans="2:3" x14ac:dyDescent="0.75">
      <c r="B8959" s="249">
        <v>8896</v>
      </c>
      <c r="C8959" s="248">
        <v>114.83176105177344</v>
      </c>
    </row>
    <row r="8960" spans="2:3" x14ac:dyDescent="0.75">
      <c r="B8960" s="249">
        <v>8897</v>
      </c>
      <c r="C8960" s="248">
        <v>112.46825181313784</v>
      </c>
    </row>
    <row r="8961" spans="2:3" x14ac:dyDescent="0.75">
      <c r="B8961" s="249">
        <v>8898</v>
      </c>
      <c r="C8961" s="248">
        <v>118.48776858848431</v>
      </c>
    </row>
    <row r="8962" spans="2:3" x14ac:dyDescent="0.75">
      <c r="B8962" s="249">
        <v>8899</v>
      </c>
      <c r="C8962" s="248">
        <v>119.16498799946505</v>
      </c>
    </row>
    <row r="8963" spans="2:3" x14ac:dyDescent="0.75">
      <c r="B8963" s="249">
        <v>8900</v>
      </c>
      <c r="C8963" s="248">
        <v>128.85485277153239</v>
      </c>
    </row>
    <row r="8964" spans="2:3" x14ac:dyDescent="0.75">
      <c r="B8964" s="249">
        <v>8901</v>
      </c>
      <c r="C8964" s="248">
        <v>132.58950045501629</v>
      </c>
    </row>
    <row r="8965" spans="2:3" x14ac:dyDescent="0.75">
      <c r="B8965" s="249">
        <v>8902</v>
      </c>
      <c r="C8965" s="248">
        <v>106.66162930789822</v>
      </c>
    </row>
    <row r="8966" spans="2:3" x14ac:dyDescent="0.75">
      <c r="B8966" s="249">
        <v>8903</v>
      </c>
      <c r="C8966" s="248">
        <v>112.95827829003417</v>
      </c>
    </row>
    <row r="8967" spans="2:3" x14ac:dyDescent="0.75">
      <c r="B8967" s="249">
        <v>8904</v>
      </c>
      <c r="C8967" s="248">
        <v>148.38948794504529</v>
      </c>
    </row>
    <row r="8968" spans="2:3" x14ac:dyDescent="0.75">
      <c r="B8968" s="249">
        <v>8905</v>
      </c>
      <c r="C8968" s="248">
        <v>144.14283936609775</v>
      </c>
    </row>
    <row r="8969" spans="2:3" x14ac:dyDescent="0.75">
      <c r="B8969" s="249">
        <v>8906</v>
      </c>
      <c r="C8969" s="248">
        <v>127.97290878967851</v>
      </c>
    </row>
    <row r="8970" spans="2:3" x14ac:dyDescent="0.75">
      <c r="B8970" s="249">
        <v>8907</v>
      </c>
      <c r="C8970" s="248">
        <v>131.4593401179946</v>
      </c>
    </row>
    <row r="8971" spans="2:3" x14ac:dyDescent="0.75">
      <c r="B8971" s="249">
        <v>8908</v>
      </c>
      <c r="C8971" s="248">
        <v>94.693817560909849</v>
      </c>
    </row>
    <row r="8972" spans="2:3" x14ac:dyDescent="0.75">
      <c r="B8972" s="249">
        <v>8909</v>
      </c>
      <c r="C8972" s="248">
        <v>115.51027170217169</v>
      </c>
    </row>
    <row r="8973" spans="2:3" x14ac:dyDescent="0.75">
      <c r="B8973" s="249">
        <v>8910</v>
      </c>
      <c r="C8973" s="248">
        <v>154.55337699964383</v>
      </c>
    </row>
    <row r="8974" spans="2:3" x14ac:dyDescent="0.75">
      <c r="B8974" s="249">
        <v>8911</v>
      </c>
      <c r="C8974" s="248">
        <v>135.28352407399723</v>
      </c>
    </row>
    <row r="8975" spans="2:3" x14ac:dyDescent="0.75">
      <c r="B8975" s="249">
        <v>8912</v>
      </c>
      <c r="C8975" s="248">
        <v>83.763193639378301</v>
      </c>
    </row>
    <row r="8976" spans="2:3" x14ac:dyDescent="0.75">
      <c r="B8976" s="249">
        <v>8913</v>
      </c>
      <c r="C8976" s="248">
        <v>100.35614292326737</v>
      </c>
    </row>
    <row r="8977" spans="2:3" x14ac:dyDescent="0.75">
      <c r="B8977" s="249">
        <v>8914</v>
      </c>
      <c r="C8977" s="248">
        <v>114.30719640259085</v>
      </c>
    </row>
    <row r="8978" spans="2:3" x14ac:dyDescent="0.75">
      <c r="B8978" s="249">
        <v>8915</v>
      </c>
      <c r="C8978" s="248">
        <v>143.39785754441772</v>
      </c>
    </row>
    <row r="8979" spans="2:3" x14ac:dyDescent="0.75">
      <c r="B8979" s="249">
        <v>8916</v>
      </c>
      <c r="C8979" s="248">
        <v>90.992720661576939</v>
      </c>
    </row>
    <row r="8980" spans="2:3" x14ac:dyDescent="0.75">
      <c r="B8980" s="249">
        <v>8917</v>
      </c>
      <c r="C8980" s="248">
        <v>134.46231646319745</v>
      </c>
    </row>
    <row r="8981" spans="2:3" x14ac:dyDescent="0.75">
      <c r="B8981" s="249">
        <v>8918</v>
      </c>
      <c r="C8981" s="248">
        <v>136.36416954783192</v>
      </c>
    </row>
    <row r="8982" spans="2:3" x14ac:dyDescent="0.75">
      <c r="B8982" s="249">
        <v>8919</v>
      </c>
      <c r="C8982" s="248">
        <v>105.45333729212162</v>
      </c>
    </row>
    <row r="8983" spans="2:3" x14ac:dyDescent="0.75">
      <c r="B8983" s="249">
        <v>8920</v>
      </c>
      <c r="C8983" s="248">
        <v>132.18050059014257</v>
      </c>
    </row>
    <row r="8984" spans="2:3" x14ac:dyDescent="0.75">
      <c r="B8984" s="249">
        <v>8921</v>
      </c>
      <c r="C8984" s="248">
        <v>117.88936545589009</v>
      </c>
    </row>
    <row r="8985" spans="2:3" x14ac:dyDescent="0.75">
      <c r="B8985" s="249">
        <v>8922</v>
      </c>
      <c r="C8985" s="248">
        <v>162.87433510131441</v>
      </c>
    </row>
    <row r="8986" spans="2:3" x14ac:dyDescent="0.75">
      <c r="B8986" s="249">
        <v>8923</v>
      </c>
      <c r="C8986" s="248">
        <v>118.20929983861545</v>
      </c>
    </row>
    <row r="8987" spans="2:3" x14ac:dyDescent="0.75">
      <c r="B8987" s="249">
        <v>8924</v>
      </c>
      <c r="C8987" s="248">
        <v>129.00193422991879</v>
      </c>
    </row>
    <row r="8988" spans="2:3" x14ac:dyDescent="0.75">
      <c r="B8988" s="249">
        <v>8925</v>
      </c>
      <c r="C8988" s="248">
        <v>116.02665168459137</v>
      </c>
    </row>
    <row r="8989" spans="2:3" x14ac:dyDescent="0.75">
      <c r="B8989" s="249">
        <v>8926</v>
      </c>
      <c r="C8989" s="248">
        <v>126.1313224820024</v>
      </c>
    </row>
    <row r="8990" spans="2:3" x14ac:dyDescent="0.75">
      <c r="B8990" s="249">
        <v>8927</v>
      </c>
      <c r="C8990" s="248">
        <v>107.23819881333175</v>
      </c>
    </row>
    <row r="8991" spans="2:3" x14ac:dyDescent="0.75">
      <c r="B8991" s="249">
        <v>8928</v>
      </c>
      <c r="C8991" s="248">
        <v>117.1148257231969</v>
      </c>
    </row>
    <row r="8992" spans="2:3" x14ac:dyDescent="0.75">
      <c r="B8992" s="249">
        <v>8929</v>
      </c>
      <c r="C8992" s="248">
        <v>125.86233726295349</v>
      </c>
    </row>
    <row r="8993" spans="2:3" x14ac:dyDescent="0.75">
      <c r="B8993" s="249">
        <v>8930</v>
      </c>
      <c r="C8993" s="248">
        <v>133.90437021325789</v>
      </c>
    </row>
    <row r="8994" spans="2:3" x14ac:dyDescent="0.75">
      <c r="B8994" s="249">
        <v>8931</v>
      </c>
      <c r="C8994" s="248">
        <v>109.93058796407702</v>
      </c>
    </row>
    <row r="8995" spans="2:3" x14ac:dyDescent="0.75">
      <c r="B8995" s="249">
        <v>8932</v>
      </c>
      <c r="C8995" s="248">
        <v>118.19516888766901</v>
      </c>
    </row>
    <row r="8996" spans="2:3" x14ac:dyDescent="0.75">
      <c r="B8996" s="249">
        <v>8933</v>
      </c>
      <c r="C8996" s="248">
        <v>155.76812454446545</v>
      </c>
    </row>
    <row r="8997" spans="2:3" x14ac:dyDescent="0.75">
      <c r="B8997" s="249">
        <v>8934</v>
      </c>
      <c r="C8997" s="248">
        <v>127.97761504693608</v>
      </c>
    </row>
    <row r="8998" spans="2:3" x14ac:dyDescent="0.75">
      <c r="B8998" s="249">
        <v>8935</v>
      </c>
      <c r="C8998" s="248">
        <v>143.34162715398853</v>
      </c>
    </row>
    <row r="8999" spans="2:3" x14ac:dyDescent="0.75">
      <c r="B8999" s="249">
        <v>8936</v>
      </c>
      <c r="C8999" s="248">
        <v>122.12072869981017</v>
      </c>
    </row>
    <row r="9000" spans="2:3" x14ac:dyDescent="0.75">
      <c r="B9000" s="249">
        <v>8937</v>
      </c>
      <c r="C9000" s="248">
        <v>80.745704227216947</v>
      </c>
    </row>
    <row r="9001" spans="2:3" x14ac:dyDescent="0.75">
      <c r="B9001" s="249">
        <v>8938</v>
      </c>
      <c r="C9001" s="248">
        <v>121.68945925332872</v>
      </c>
    </row>
    <row r="9002" spans="2:3" x14ac:dyDescent="0.75">
      <c r="B9002" s="249">
        <v>8939</v>
      </c>
      <c r="C9002" s="248">
        <v>148.15029551215758</v>
      </c>
    </row>
    <row r="9003" spans="2:3" x14ac:dyDescent="0.75">
      <c r="B9003" s="249">
        <v>8940</v>
      </c>
      <c r="C9003" s="248">
        <v>127.86854259060559</v>
      </c>
    </row>
    <row r="9004" spans="2:3" x14ac:dyDescent="0.75">
      <c r="B9004" s="249">
        <v>8941</v>
      </c>
      <c r="C9004" s="248">
        <v>97.070588856564186</v>
      </c>
    </row>
    <row r="9005" spans="2:3" x14ac:dyDescent="0.75">
      <c r="B9005" s="249">
        <v>8942</v>
      </c>
      <c r="C9005" s="248">
        <v>99.468937897239783</v>
      </c>
    </row>
    <row r="9006" spans="2:3" x14ac:dyDescent="0.75">
      <c r="B9006" s="249">
        <v>8943</v>
      </c>
      <c r="C9006" s="248">
        <v>128.99446935163991</v>
      </c>
    </row>
    <row r="9007" spans="2:3" x14ac:dyDescent="0.75">
      <c r="B9007" s="249">
        <v>8944</v>
      </c>
      <c r="C9007" s="248">
        <v>74.879072562256539</v>
      </c>
    </row>
    <row r="9008" spans="2:3" x14ac:dyDescent="0.75">
      <c r="B9008" s="249">
        <v>8945</v>
      </c>
      <c r="C9008" s="248">
        <v>147.72142480958567</v>
      </c>
    </row>
    <row r="9009" spans="2:3" x14ac:dyDescent="0.75">
      <c r="B9009" s="249">
        <v>8946</v>
      </c>
      <c r="C9009" s="248">
        <v>135.66335088802865</v>
      </c>
    </row>
    <row r="9010" spans="2:3" x14ac:dyDescent="0.75">
      <c r="B9010" s="249">
        <v>8947</v>
      </c>
      <c r="C9010" s="248">
        <v>103.88279416241205</v>
      </c>
    </row>
    <row r="9011" spans="2:3" x14ac:dyDescent="0.75">
      <c r="B9011" s="249">
        <v>8948</v>
      </c>
      <c r="C9011" s="248">
        <v>126.03915598169185</v>
      </c>
    </row>
    <row r="9012" spans="2:3" x14ac:dyDescent="0.75">
      <c r="B9012" s="249">
        <v>8949</v>
      </c>
      <c r="C9012" s="248">
        <v>108.5811330228419</v>
      </c>
    </row>
    <row r="9013" spans="2:3" x14ac:dyDescent="0.75">
      <c r="B9013" s="249">
        <v>8950</v>
      </c>
      <c r="C9013" s="248">
        <v>134.01418197668491</v>
      </c>
    </row>
    <row r="9014" spans="2:3" x14ac:dyDescent="0.75">
      <c r="B9014" s="249">
        <v>8951</v>
      </c>
      <c r="C9014" s="248">
        <v>118.23047598615958</v>
      </c>
    </row>
    <row r="9015" spans="2:3" x14ac:dyDescent="0.75">
      <c r="B9015" s="249">
        <v>8952</v>
      </c>
      <c r="C9015" s="248">
        <v>152.42893551935583</v>
      </c>
    </row>
    <row r="9016" spans="2:3" x14ac:dyDescent="0.75">
      <c r="B9016" s="249">
        <v>8953</v>
      </c>
      <c r="C9016" s="248">
        <v>61.39804410390623</v>
      </c>
    </row>
    <row r="9017" spans="2:3" x14ac:dyDescent="0.75">
      <c r="B9017" s="249">
        <v>8954</v>
      </c>
      <c r="C9017" s="248">
        <v>156.53164240134319</v>
      </c>
    </row>
    <row r="9018" spans="2:3" x14ac:dyDescent="0.75">
      <c r="B9018" s="249">
        <v>8955</v>
      </c>
      <c r="C9018" s="248">
        <v>127.35091191440159</v>
      </c>
    </row>
    <row r="9019" spans="2:3" x14ac:dyDescent="0.75">
      <c r="B9019" s="249">
        <v>8956</v>
      </c>
      <c r="C9019" s="248">
        <v>99.579713859786096</v>
      </c>
    </row>
    <row r="9020" spans="2:3" x14ac:dyDescent="0.75">
      <c r="B9020" s="249">
        <v>8957</v>
      </c>
      <c r="C9020" s="248">
        <v>118.84225251747738</v>
      </c>
    </row>
    <row r="9021" spans="2:3" x14ac:dyDescent="0.75">
      <c r="B9021" s="249">
        <v>8958</v>
      </c>
      <c r="C9021" s="248">
        <v>157.60186269541592</v>
      </c>
    </row>
    <row r="9022" spans="2:3" x14ac:dyDescent="0.75">
      <c r="B9022" s="249">
        <v>8959</v>
      </c>
      <c r="C9022" s="248">
        <v>116.67379918010674</v>
      </c>
    </row>
    <row r="9023" spans="2:3" x14ac:dyDescent="0.75">
      <c r="B9023" s="249">
        <v>8960</v>
      </c>
      <c r="C9023" s="248">
        <v>136.03763403527128</v>
      </c>
    </row>
    <row r="9024" spans="2:3" x14ac:dyDescent="0.75">
      <c r="B9024" s="249">
        <v>8961</v>
      </c>
      <c r="C9024" s="248">
        <v>151.69516918358735</v>
      </c>
    </row>
    <row r="9025" spans="2:3" x14ac:dyDescent="0.75">
      <c r="B9025" s="249">
        <v>8962</v>
      </c>
      <c r="C9025" s="248">
        <v>98.101008664982302</v>
      </c>
    </row>
    <row r="9026" spans="2:3" x14ac:dyDescent="0.75">
      <c r="B9026" s="249">
        <v>8963</v>
      </c>
      <c r="C9026" s="248">
        <v>90.710490877910075</v>
      </c>
    </row>
    <row r="9027" spans="2:3" x14ac:dyDescent="0.75">
      <c r="B9027" s="249">
        <v>8964</v>
      </c>
      <c r="C9027" s="248">
        <v>157.17354029488416</v>
      </c>
    </row>
    <row r="9028" spans="2:3" x14ac:dyDescent="0.75">
      <c r="B9028" s="249">
        <v>8965</v>
      </c>
      <c r="C9028" s="248">
        <v>83.815150769257997</v>
      </c>
    </row>
    <row r="9029" spans="2:3" x14ac:dyDescent="0.75">
      <c r="B9029" s="249">
        <v>8966</v>
      </c>
      <c r="C9029" s="248">
        <v>120.77396230834232</v>
      </c>
    </row>
    <row r="9030" spans="2:3" x14ac:dyDescent="0.75">
      <c r="B9030" s="249">
        <v>8967</v>
      </c>
      <c r="C9030" s="248">
        <v>96.072700738355607</v>
      </c>
    </row>
    <row r="9031" spans="2:3" x14ac:dyDescent="0.75">
      <c r="B9031" s="249">
        <v>8968</v>
      </c>
      <c r="C9031" s="248">
        <v>107.41917509059596</v>
      </c>
    </row>
    <row r="9032" spans="2:3" x14ac:dyDescent="0.75">
      <c r="B9032" s="249">
        <v>8969</v>
      </c>
      <c r="C9032" s="248">
        <v>95.812517011666472</v>
      </c>
    </row>
    <row r="9033" spans="2:3" x14ac:dyDescent="0.75">
      <c r="B9033" s="249">
        <v>8970</v>
      </c>
      <c r="C9033" s="248">
        <v>77.171242609145196</v>
      </c>
    </row>
    <row r="9034" spans="2:3" x14ac:dyDescent="0.75">
      <c r="B9034" s="249">
        <v>8971</v>
      </c>
      <c r="C9034" s="248">
        <v>88.040740645030098</v>
      </c>
    </row>
    <row r="9035" spans="2:3" x14ac:dyDescent="0.75">
      <c r="B9035" s="249">
        <v>8972</v>
      </c>
      <c r="C9035" s="248">
        <v>85.533154830403305</v>
      </c>
    </row>
    <row r="9036" spans="2:3" x14ac:dyDescent="0.75">
      <c r="B9036" s="249">
        <v>8973</v>
      </c>
      <c r="C9036" s="248">
        <v>96.004083060104364</v>
      </c>
    </row>
    <row r="9037" spans="2:3" x14ac:dyDescent="0.75">
      <c r="B9037" s="249">
        <v>8974</v>
      </c>
      <c r="C9037" s="248">
        <v>146.79293870490105</v>
      </c>
    </row>
    <row r="9038" spans="2:3" x14ac:dyDescent="0.75">
      <c r="B9038" s="249">
        <v>8975</v>
      </c>
      <c r="C9038" s="248">
        <v>127.76625032203722</v>
      </c>
    </row>
    <row r="9039" spans="2:3" x14ac:dyDescent="0.75">
      <c r="B9039" s="249">
        <v>8976</v>
      </c>
      <c r="C9039" s="248">
        <v>99.347592940266026</v>
      </c>
    </row>
    <row r="9040" spans="2:3" x14ac:dyDescent="0.75">
      <c r="B9040" s="249">
        <v>8977</v>
      </c>
      <c r="C9040" s="248">
        <v>136.94908154660519</v>
      </c>
    </row>
    <row r="9041" spans="2:3" x14ac:dyDescent="0.75">
      <c r="B9041" s="249">
        <v>8978</v>
      </c>
      <c r="C9041" s="248">
        <v>138.6027573756248</v>
      </c>
    </row>
    <row r="9042" spans="2:3" x14ac:dyDescent="0.75">
      <c r="B9042" s="249">
        <v>8979</v>
      </c>
      <c r="C9042" s="248">
        <v>92.862656649482645</v>
      </c>
    </row>
    <row r="9043" spans="2:3" x14ac:dyDescent="0.75">
      <c r="B9043" s="249">
        <v>8980</v>
      </c>
      <c r="C9043" s="248">
        <v>117.53128621336776</v>
      </c>
    </row>
    <row r="9044" spans="2:3" x14ac:dyDescent="0.75">
      <c r="B9044" s="249">
        <v>8981</v>
      </c>
      <c r="C9044" s="248">
        <v>129.38154159766316</v>
      </c>
    </row>
    <row r="9045" spans="2:3" x14ac:dyDescent="0.75">
      <c r="B9045" s="249">
        <v>8982</v>
      </c>
      <c r="C9045" s="248">
        <v>151.27664160397893</v>
      </c>
    </row>
    <row r="9046" spans="2:3" x14ac:dyDescent="0.75">
      <c r="B9046" s="249">
        <v>8983</v>
      </c>
      <c r="C9046" s="248">
        <v>123.55627945638886</v>
      </c>
    </row>
    <row r="9047" spans="2:3" x14ac:dyDescent="0.75">
      <c r="B9047" s="249">
        <v>8984</v>
      </c>
      <c r="C9047" s="248">
        <v>104.1375619036651</v>
      </c>
    </row>
    <row r="9048" spans="2:3" x14ac:dyDescent="0.75">
      <c r="B9048" s="249">
        <v>8985</v>
      </c>
      <c r="C9048" s="248">
        <v>130.23720944641209</v>
      </c>
    </row>
    <row r="9049" spans="2:3" x14ac:dyDescent="0.75">
      <c r="B9049" s="249">
        <v>8986</v>
      </c>
      <c r="C9049" s="248">
        <v>146.17864159754316</v>
      </c>
    </row>
    <row r="9050" spans="2:3" x14ac:dyDescent="0.75">
      <c r="B9050" s="249">
        <v>8987</v>
      </c>
      <c r="C9050" s="248">
        <v>125.78642318989873</v>
      </c>
    </row>
    <row r="9051" spans="2:3" x14ac:dyDescent="0.75">
      <c r="B9051" s="249">
        <v>8988</v>
      </c>
      <c r="C9051" s="248">
        <v>141.99270689458194</v>
      </c>
    </row>
    <row r="9052" spans="2:3" x14ac:dyDescent="0.75">
      <c r="B9052" s="249">
        <v>8989</v>
      </c>
      <c r="C9052" s="248">
        <v>143.41472120788288</v>
      </c>
    </row>
    <row r="9053" spans="2:3" x14ac:dyDescent="0.75">
      <c r="B9053" s="249">
        <v>8990</v>
      </c>
      <c r="C9053" s="248">
        <v>135.61221890799416</v>
      </c>
    </row>
    <row r="9054" spans="2:3" x14ac:dyDescent="0.75">
      <c r="B9054" s="249">
        <v>8991</v>
      </c>
      <c r="C9054" s="248">
        <v>166.61399320966291</v>
      </c>
    </row>
    <row r="9055" spans="2:3" x14ac:dyDescent="0.75">
      <c r="B9055" s="249">
        <v>8992</v>
      </c>
      <c r="C9055" s="248">
        <v>115.52789235128371</v>
      </c>
    </row>
    <row r="9056" spans="2:3" x14ac:dyDescent="0.75">
      <c r="B9056" s="249">
        <v>8993</v>
      </c>
      <c r="C9056" s="248">
        <v>95.20738777449057</v>
      </c>
    </row>
    <row r="9057" spans="2:3" x14ac:dyDescent="0.75">
      <c r="B9057" s="249">
        <v>8994</v>
      </c>
      <c r="C9057" s="248">
        <v>144.82808867146255</v>
      </c>
    </row>
    <row r="9058" spans="2:3" x14ac:dyDescent="0.75">
      <c r="B9058" s="249">
        <v>8995</v>
      </c>
      <c r="C9058" s="248">
        <v>108.12175523542729</v>
      </c>
    </row>
    <row r="9059" spans="2:3" x14ac:dyDescent="0.75">
      <c r="B9059" s="249">
        <v>8996</v>
      </c>
      <c r="C9059" s="248">
        <v>139.36606447350724</v>
      </c>
    </row>
    <row r="9060" spans="2:3" x14ac:dyDescent="0.75">
      <c r="B9060" s="249">
        <v>8997</v>
      </c>
      <c r="C9060" s="248">
        <v>115.73155362226166</v>
      </c>
    </row>
    <row r="9061" spans="2:3" x14ac:dyDescent="0.75">
      <c r="B9061" s="249">
        <v>8998</v>
      </c>
      <c r="C9061" s="248">
        <v>130.41198063477182</v>
      </c>
    </row>
    <row r="9062" spans="2:3" x14ac:dyDescent="0.75">
      <c r="B9062" s="249">
        <v>8999</v>
      </c>
      <c r="C9062" s="248">
        <v>145.86806631789699</v>
      </c>
    </row>
    <row r="9063" spans="2:3" x14ac:dyDescent="0.75">
      <c r="B9063" s="249">
        <v>9000</v>
      </c>
      <c r="C9063" s="248">
        <v>125.59908369821433</v>
      </c>
    </row>
    <row r="9064" spans="2:3" x14ac:dyDescent="0.75">
      <c r="B9064" s="249">
        <v>9001</v>
      </c>
      <c r="C9064" s="248">
        <v>84.451883930691068</v>
      </c>
    </row>
    <row r="9065" spans="2:3" x14ac:dyDescent="0.75">
      <c r="B9065" s="249">
        <v>9002</v>
      </c>
      <c r="C9065" s="248">
        <v>91.335587348646186</v>
      </c>
    </row>
    <row r="9066" spans="2:3" x14ac:dyDescent="0.75">
      <c r="B9066" s="249">
        <v>9003</v>
      </c>
      <c r="C9066" s="248">
        <v>132.72043834861924</v>
      </c>
    </row>
    <row r="9067" spans="2:3" x14ac:dyDescent="0.75">
      <c r="B9067" s="249">
        <v>9004</v>
      </c>
      <c r="C9067" s="248">
        <v>100.34687431552774</v>
      </c>
    </row>
    <row r="9068" spans="2:3" x14ac:dyDescent="0.75">
      <c r="B9068" s="249">
        <v>9005</v>
      </c>
      <c r="C9068" s="248">
        <v>92.312616951128433</v>
      </c>
    </row>
    <row r="9069" spans="2:3" x14ac:dyDescent="0.75">
      <c r="B9069" s="249">
        <v>9006</v>
      </c>
      <c r="C9069" s="248">
        <v>130.93198614023052</v>
      </c>
    </row>
    <row r="9070" spans="2:3" x14ac:dyDescent="0.75">
      <c r="B9070" s="249">
        <v>9007</v>
      </c>
      <c r="C9070" s="248">
        <v>100.63068165840967</v>
      </c>
    </row>
    <row r="9071" spans="2:3" x14ac:dyDescent="0.75">
      <c r="B9071" s="249">
        <v>9008</v>
      </c>
      <c r="C9071" s="248">
        <v>106.56857993917887</v>
      </c>
    </row>
    <row r="9072" spans="2:3" x14ac:dyDescent="0.75">
      <c r="B9072" s="249">
        <v>9009</v>
      </c>
      <c r="C9072" s="248">
        <v>95.012594190752907</v>
      </c>
    </row>
    <row r="9073" spans="2:3" x14ac:dyDescent="0.75">
      <c r="B9073" s="249">
        <v>9010</v>
      </c>
      <c r="C9073" s="248">
        <v>109.20578739792379</v>
      </c>
    </row>
    <row r="9074" spans="2:3" x14ac:dyDescent="0.75">
      <c r="B9074" s="249">
        <v>9011</v>
      </c>
      <c r="C9074" s="248">
        <v>108.72540188205969</v>
      </c>
    </row>
    <row r="9075" spans="2:3" x14ac:dyDescent="0.75">
      <c r="B9075" s="249">
        <v>9012</v>
      </c>
      <c r="C9075" s="248">
        <v>113.25696794250652</v>
      </c>
    </row>
    <row r="9076" spans="2:3" x14ac:dyDescent="0.75">
      <c r="B9076" s="249">
        <v>9013</v>
      </c>
      <c r="C9076" s="248">
        <v>167.59042987113762</v>
      </c>
    </row>
    <row r="9077" spans="2:3" x14ac:dyDescent="0.75">
      <c r="B9077" s="249">
        <v>9014</v>
      </c>
      <c r="C9077" s="248">
        <v>114.42331298302955</v>
      </c>
    </row>
    <row r="9078" spans="2:3" x14ac:dyDescent="0.75">
      <c r="B9078" s="249">
        <v>9015</v>
      </c>
      <c r="C9078" s="248">
        <v>118.78685216316273</v>
      </c>
    </row>
    <row r="9079" spans="2:3" x14ac:dyDescent="0.75">
      <c r="B9079" s="249">
        <v>9016</v>
      </c>
      <c r="C9079" s="248">
        <v>106.46077837951911</v>
      </c>
    </row>
    <row r="9080" spans="2:3" x14ac:dyDescent="0.75">
      <c r="B9080" s="249">
        <v>9017</v>
      </c>
      <c r="C9080" s="248">
        <v>110.91495105800118</v>
      </c>
    </row>
    <row r="9081" spans="2:3" x14ac:dyDescent="0.75">
      <c r="B9081" s="249">
        <v>9018</v>
      </c>
      <c r="C9081" s="248">
        <v>118.60904410046452</v>
      </c>
    </row>
    <row r="9082" spans="2:3" x14ac:dyDescent="0.75">
      <c r="B9082" s="249">
        <v>9019</v>
      </c>
      <c r="C9082" s="248">
        <v>94.683362679000936</v>
      </c>
    </row>
    <row r="9083" spans="2:3" x14ac:dyDescent="0.75">
      <c r="B9083" s="249">
        <v>9020</v>
      </c>
      <c r="C9083" s="248">
        <v>103.75523003150573</v>
      </c>
    </row>
    <row r="9084" spans="2:3" x14ac:dyDescent="0.75">
      <c r="B9084" s="249">
        <v>9021</v>
      </c>
      <c r="C9084" s="248">
        <v>84.771401268045381</v>
      </c>
    </row>
    <row r="9085" spans="2:3" x14ac:dyDescent="0.75">
      <c r="B9085" s="249">
        <v>9022</v>
      </c>
      <c r="C9085" s="248">
        <v>119.45721953072606</v>
      </c>
    </row>
    <row r="9086" spans="2:3" x14ac:dyDescent="0.75">
      <c r="B9086" s="249">
        <v>9023</v>
      </c>
      <c r="C9086" s="248">
        <v>98.554907733917418</v>
      </c>
    </row>
    <row r="9087" spans="2:3" x14ac:dyDescent="0.75">
      <c r="B9087" s="249">
        <v>9024</v>
      </c>
      <c r="C9087" s="248">
        <v>162.90556072237084</v>
      </c>
    </row>
    <row r="9088" spans="2:3" x14ac:dyDescent="0.75">
      <c r="B9088" s="249">
        <v>9025</v>
      </c>
      <c r="C9088" s="248">
        <v>141.44486451852222</v>
      </c>
    </row>
    <row r="9089" spans="2:3" x14ac:dyDescent="0.75">
      <c r="B9089" s="249">
        <v>9026</v>
      </c>
      <c r="C9089" s="248">
        <v>76.025776176388689</v>
      </c>
    </row>
    <row r="9090" spans="2:3" x14ac:dyDescent="0.75">
      <c r="B9090" s="249">
        <v>9027</v>
      </c>
      <c r="C9090" s="248">
        <v>63.094867676210555</v>
      </c>
    </row>
    <row r="9091" spans="2:3" x14ac:dyDescent="0.75">
      <c r="B9091" s="249">
        <v>9028</v>
      </c>
      <c r="C9091" s="248">
        <v>128.06785585294315</v>
      </c>
    </row>
    <row r="9092" spans="2:3" x14ac:dyDescent="0.75">
      <c r="B9092" s="249">
        <v>9029</v>
      </c>
      <c r="C9092" s="248">
        <v>113.81157342966988</v>
      </c>
    </row>
    <row r="9093" spans="2:3" x14ac:dyDescent="0.75">
      <c r="B9093" s="249">
        <v>9030</v>
      </c>
      <c r="C9093" s="248">
        <v>135.67139082529417</v>
      </c>
    </row>
    <row r="9094" spans="2:3" x14ac:dyDescent="0.75">
      <c r="B9094" s="249">
        <v>9031</v>
      </c>
      <c r="C9094" s="248">
        <v>148.55696322129688</v>
      </c>
    </row>
    <row r="9095" spans="2:3" x14ac:dyDescent="0.75">
      <c r="B9095" s="249">
        <v>9032</v>
      </c>
      <c r="C9095" s="248">
        <v>160.2859396215097</v>
      </c>
    </row>
    <row r="9096" spans="2:3" x14ac:dyDescent="0.75">
      <c r="B9096" s="249">
        <v>9033</v>
      </c>
      <c r="C9096" s="248">
        <v>132.44148538631518</v>
      </c>
    </row>
    <row r="9097" spans="2:3" x14ac:dyDescent="0.75">
      <c r="B9097" s="249">
        <v>9034</v>
      </c>
      <c r="C9097" s="248">
        <v>146.7246357999642</v>
      </c>
    </row>
    <row r="9098" spans="2:3" x14ac:dyDescent="0.75">
      <c r="B9098" s="249">
        <v>9035</v>
      </c>
      <c r="C9098" s="248">
        <v>144.93665157524447</v>
      </c>
    </row>
    <row r="9099" spans="2:3" x14ac:dyDescent="0.75">
      <c r="B9099" s="249">
        <v>9036</v>
      </c>
      <c r="C9099" s="248">
        <v>130.28348023603235</v>
      </c>
    </row>
    <row r="9100" spans="2:3" x14ac:dyDescent="0.75">
      <c r="B9100" s="249">
        <v>9037</v>
      </c>
      <c r="C9100" s="248">
        <v>107.01750690381279</v>
      </c>
    </row>
    <row r="9101" spans="2:3" x14ac:dyDescent="0.75">
      <c r="B9101" s="249">
        <v>9038</v>
      </c>
      <c r="C9101" s="248">
        <v>92.160106155913809</v>
      </c>
    </row>
    <row r="9102" spans="2:3" x14ac:dyDescent="0.75">
      <c r="B9102" s="249">
        <v>9039</v>
      </c>
      <c r="C9102" s="248">
        <v>116.56471888892226</v>
      </c>
    </row>
    <row r="9103" spans="2:3" x14ac:dyDescent="0.75">
      <c r="B9103" s="249">
        <v>9040</v>
      </c>
      <c r="C9103" s="248">
        <v>122.38251741844184</v>
      </c>
    </row>
    <row r="9104" spans="2:3" x14ac:dyDescent="0.75">
      <c r="B9104" s="249">
        <v>9041</v>
      </c>
      <c r="C9104" s="248">
        <v>107.60970165722682</v>
      </c>
    </row>
    <row r="9105" spans="2:3" x14ac:dyDescent="0.75">
      <c r="B9105" s="249">
        <v>9042</v>
      </c>
      <c r="C9105" s="248">
        <v>143.72002858505809</v>
      </c>
    </row>
    <row r="9106" spans="2:3" x14ac:dyDescent="0.75">
      <c r="B9106" s="249">
        <v>9043</v>
      </c>
      <c r="C9106" s="248">
        <v>119.90235822908373</v>
      </c>
    </row>
    <row r="9107" spans="2:3" x14ac:dyDescent="0.75">
      <c r="B9107" s="249">
        <v>9044</v>
      </c>
      <c r="C9107" s="248">
        <v>157.24917870507181</v>
      </c>
    </row>
    <row r="9108" spans="2:3" x14ac:dyDescent="0.75">
      <c r="B9108" s="249">
        <v>9045</v>
      </c>
      <c r="C9108" s="248">
        <v>126.0446766113299</v>
      </c>
    </row>
    <row r="9109" spans="2:3" x14ac:dyDescent="0.75">
      <c r="B9109" s="249">
        <v>9046</v>
      </c>
      <c r="C9109" s="248">
        <v>129.21681988737805</v>
      </c>
    </row>
    <row r="9110" spans="2:3" x14ac:dyDescent="0.75">
      <c r="B9110" s="249">
        <v>9047</v>
      </c>
      <c r="C9110" s="248">
        <v>119.96852351715842</v>
      </c>
    </row>
    <row r="9111" spans="2:3" x14ac:dyDescent="0.75">
      <c r="B9111" s="249">
        <v>9048</v>
      </c>
      <c r="C9111" s="248">
        <v>140.26386645116759</v>
      </c>
    </row>
    <row r="9112" spans="2:3" x14ac:dyDescent="0.75">
      <c r="B9112" s="249">
        <v>9049</v>
      </c>
      <c r="C9112" s="248">
        <v>106.69900848073019</v>
      </c>
    </row>
    <row r="9113" spans="2:3" x14ac:dyDescent="0.75">
      <c r="B9113" s="249">
        <v>9050</v>
      </c>
      <c r="C9113" s="248">
        <v>109.65675235463327</v>
      </c>
    </row>
    <row r="9114" spans="2:3" x14ac:dyDescent="0.75">
      <c r="B9114" s="249">
        <v>9051</v>
      </c>
      <c r="C9114" s="248">
        <v>111.49896560160587</v>
      </c>
    </row>
    <row r="9115" spans="2:3" x14ac:dyDescent="0.75">
      <c r="B9115" s="249">
        <v>9052</v>
      </c>
      <c r="C9115" s="248">
        <v>106.83257014315073</v>
      </c>
    </row>
    <row r="9116" spans="2:3" x14ac:dyDescent="0.75">
      <c r="B9116" s="249">
        <v>9053</v>
      </c>
      <c r="C9116" s="248">
        <v>49.062439622461284</v>
      </c>
    </row>
    <row r="9117" spans="2:3" x14ac:dyDescent="0.75">
      <c r="B9117" s="249">
        <v>9054</v>
      </c>
      <c r="C9117" s="248">
        <v>176.30772532896589</v>
      </c>
    </row>
    <row r="9118" spans="2:3" x14ac:dyDescent="0.75">
      <c r="B9118" s="249">
        <v>9055</v>
      </c>
      <c r="C9118" s="248">
        <v>120.4545563933747</v>
      </c>
    </row>
    <row r="9119" spans="2:3" x14ac:dyDescent="0.75">
      <c r="B9119" s="249">
        <v>9056</v>
      </c>
      <c r="C9119" s="248">
        <v>85.442878536675209</v>
      </c>
    </row>
    <row r="9120" spans="2:3" x14ac:dyDescent="0.75">
      <c r="B9120" s="249">
        <v>9057</v>
      </c>
      <c r="C9120" s="248">
        <v>143.69939671970417</v>
      </c>
    </row>
    <row r="9121" spans="2:3" x14ac:dyDescent="0.75">
      <c r="B9121" s="249">
        <v>9058</v>
      </c>
      <c r="C9121" s="248">
        <v>116.94588016258285</v>
      </c>
    </row>
    <row r="9122" spans="2:3" x14ac:dyDescent="0.75">
      <c r="B9122" s="249">
        <v>9059</v>
      </c>
      <c r="C9122" s="248">
        <v>139.14433412144621</v>
      </c>
    </row>
    <row r="9123" spans="2:3" x14ac:dyDescent="0.75">
      <c r="B9123" s="249">
        <v>9060</v>
      </c>
      <c r="C9123" s="248">
        <v>111.85558467753435</v>
      </c>
    </row>
    <row r="9124" spans="2:3" x14ac:dyDescent="0.75">
      <c r="B9124" s="249">
        <v>9061</v>
      </c>
      <c r="C9124" s="248">
        <v>128.49775360610226</v>
      </c>
    </row>
    <row r="9125" spans="2:3" x14ac:dyDescent="0.75">
      <c r="B9125" s="249">
        <v>9062</v>
      </c>
      <c r="C9125" s="248">
        <v>120.14228172272912</v>
      </c>
    </row>
    <row r="9126" spans="2:3" x14ac:dyDescent="0.75">
      <c r="B9126" s="249">
        <v>9063</v>
      </c>
      <c r="C9126" s="248">
        <v>86.591392544680474</v>
      </c>
    </row>
    <row r="9127" spans="2:3" x14ac:dyDescent="0.75">
      <c r="B9127" s="249">
        <v>9064</v>
      </c>
      <c r="C9127" s="248">
        <v>113.25660092616513</v>
      </c>
    </row>
    <row r="9128" spans="2:3" x14ac:dyDescent="0.75">
      <c r="B9128" s="249">
        <v>9065</v>
      </c>
      <c r="C9128" s="248">
        <v>139.10230245304592</v>
      </c>
    </row>
    <row r="9129" spans="2:3" x14ac:dyDescent="0.75">
      <c r="B9129" s="249">
        <v>9066</v>
      </c>
      <c r="C9129" s="248">
        <v>125.83904235313619</v>
      </c>
    </row>
    <row r="9130" spans="2:3" x14ac:dyDescent="0.75">
      <c r="B9130" s="249">
        <v>9067</v>
      </c>
      <c r="C9130" s="248">
        <v>87.807665349332581</v>
      </c>
    </row>
    <row r="9131" spans="2:3" x14ac:dyDescent="0.75">
      <c r="B9131" s="249">
        <v>9068</v>
      </c>
      <c r="C9131" s="248">
        <v>70.672895913648162</v>
      </c>
    </row>
    <row r="9132" spans="2:3" x14ac:dyDescent="0.75">
      <c r="B9132" s="249">
        <v>9069</v>
      </c>
      <c r="C9132" s="248">
        <v>110.81976566648852</v>
      </c>
    </row>
    <row r="9133" spans="2:3" x14ac:dyDescent="0.75">
      <c r="B9133" s="249">
        <v>9070</v>
      </c>
      <c r="C9133" s="248">
        <v>90.2633145001206</v>
      </c>
    </row>
    <row r="9134" spans="2:3" x14ac:dyDescent="0.75">
      <c r="B9134" s="249">
        <v>9071</v>
      </c>
      <c r="C9134" s="248">
        <v>121.21067807408946</v>
      </c>
    </row>
    <row r="9135" spans="2:3" x14ac:dyDescent="0.75">
      <c r="B9135" s="249">
        <v>9072</v>
      </c>
      <c r="C9135" s="248">
        <v>141.91422511773541</v>
      </c>
    </row>
    <row r="9136" spans="2:3" x14ac:dyDescent="0.75">
      <c r="B9136" s="249">
        <v>9073</v>
      </c>
      <c r="C9136" s="248">
        <v>99.380825074282356</v>
      </c>
    </row>
    <row r="9137" spans="2:3" x14ac:dyDescent="0.75">
      <c r="B9137" s="249">
        <v>9074</v>
      </c>
      <c r="C9137" s="248">
        <v>156.77610186965643</v>
      </c>
    </row>
    <row r="9138" spans="2:3" x14ac:dyDescent="0.75">
      <c r="B9138" s="249">
        <v>9075</v>
      </c>
      <c r="C9138" s="248">
        <v>133.36308988446424</v>
      </c>
    </row>
    <row r="9139" spans="2:3" x14ac:dyDescent="0.75">
      <c r="B9139" s="249">
        <v>9076</v>
      </c>
      <c r="C9139" s="248">
        <v>143.73197570200105</v>
      </c>
    </row>
    <row r="9140" spans="2:3" x14ac:dyDescent="0.75">
      <c r="B9140" s="249">
        <v>9077</v>
      </c>
      <c r="C9140" s="248">
        <v>80.444796423668095</v>
      </c>
    </row>
    <row r="9141" spans="2:3" x14ac:dyDescent="0.75">
      <c r="B9141" s="249">
        <v>9078</v>
      </c>
      <c r="C9141" s="248">
        <v>106.03939719170546</v>
      </c>
    </row>
    <row r="9142" spans="2:3" x14ac:dyDescent="0.75">
      <c r="B9142" s="249">
        <v>9079</v>
      </c>
      <c r="C9142" s="248">
        <v>136.70650604029564</v>
      </c>
    </row>
    <row r="9143" spans="2:3" x14ac:dyDescent="0.75">
      <c r="B9143" s="249">
        <v>9080</v>
      </c>
      <c r="C9143" s="248">
        <v>78.203856774862203</v>
      </c>
    </row>
    <row r="9144" spans="2:3" x14ac:dyDescent="0.75">
      <c r="B9144" s="249">
        <v>9081</v>
      </c>
      <c r="C9144" s="248">
        <v>116.87053846250367</v>
      </c>
    </row>
    <row r="9145" spans="2:3" x14ac:dyDescent="0.75">
      <c r="B9145" s="249">
        <v>9082</v>
      </c>
      <c r="C9145" s="248">
        <v>144.10266132042938</v>
      </c>
    </row>
    <row r="9146" spans="2:3" x14ac:dyDescent="0.75">
      <c r="B9146" s="249">
        <v>9083</v>
      </c>
      <c r="C9146" s="248">
        <v>141.15130044710961</v>
      </c>
    </row>
    <row r="9147" spans="2:3" x14ac:dyDescent="0.75">
      <c r="B9147" s="249">
        <v>9084</v>
      </c>
      <c r="C9147" s="248">
        <v>108.39413610134861</v>
      </c>
    </row>
    <row r="9148" spans="2:3" x14ac:dyDescent="0.75">
      <c r="B9148" s="249">
        <v>9085</v>
      </c>
      <c r="C9148" s="248">
        <v>101.45056050856309</v>
      </c>
    </row>
    <row r="9149" spans="2:3" x14ac:dyDescent="0.75">
      <c r="B9149" s="249">
        <v>9086</v>
      </c>
      <c r="C9149" s="248">
        <v>119.77936886216432</v>
      </c>
    </row>
    <row r="9150" spans="2:3" x14ac:dyDescent="0.75">
      <c r="B9150" s="249">
        <v>9087</v>
      </c>
      <c r="C9150" s="248">
        <v>125.59471493066305</v>
      </c>
    </row>
    <row r="9151" spans="2:3" x14ac:dyDescent="0.75">
      <c r="B9151" s="249">
        <v>9088</v>
      </c>
      <c r="C9151" s="248">
        <v>150.65861596561021</v>
      </c>
    </row>
    <row r="9152" spans="2:3" x14ac:dyDescent="0.75">
      <c r="B9152" s="249">
        <v>9089</v>
      </c>
      <c r="C9152" s="248">
        <v>96.945257452238209</v>
      </c>
    </row>
    <row r="9153" spans="2:3" x14ac:dyDescent="0.75">
      <c r="B9153" s="249">
        <v>9090</v>
      </c>
      <c r="C9153" s="248">
        <v>131.03930162148848</v>
      </c>
    </row>
    <row r="9154" spans="2:3" x14ac:dyDescent="0.75">
      <c r="B9154" s="249">
        <v>9091</v>
      </c>
      <c r="C9154" s="248">
        <v>148.37291752370584</v>
      </c>
    </row>
    <row r="9155" spans="2:3" x14ac:dyDescent="0.75">
      <c r="B9155" s="249">
        <v>9092</v>
      </c>
      <c r="C9155" s="248">
        <v>93.17497894480627</v>
      </c>
    </row>
    <row r="9156" spans="2:3" x14ac:dyDescent="0.75">
      <c r="B9156" s="249">
        <v>9093</v>
      </c>
      <c r="C9156" s="248">
        <v>89.244395942607582</v>
      </c>
    </row>
    <row r="9157" spans="2:3" x14ac:dyDescent="0.75">
      <c r="B9157" s="249">
        <v>9094</v>
      </c>
      <c r="C9157" s="248">
        <v>95.678085013770655</v>
      </c>
    </row>
    <row r="9158" spans="2:3" x14ac:dyDescent="0.75">
      <c r="B9158" s="249">
        <v>9095</v>
      </c>
      <c r="C9158" s="248">
        <v>122.85501766188699</v>
      </c>
    </row>
    <row r="9159" spans="2:3" x14ac:dyDescent="0.75">
      <c r="B9159" s="249">
        <v>9096</v>
      </c>
      <c r="C9159" s="248">
        <v>85.90298249743212</v>
      </c>
    </row>
    <row r="9160" spans="2:3" x14ac:dyDescent="0.75">
      <c r="B9160" s="249">
        <v>9097</v>
      </c>
      <c r="C9160" s="248">
        <v>104.78840396959882</v>
      </c>
    </row>
    <row r="9161" spans="2:3" x14ac:dyDescent="0.75">
      <c r="B9161" s="249">
        <v>9098</v>
      </c>
      <c r="C9161" s="248">
        <v>108.93951161680766</v>
      </c>
    </row>
    <row r="9162" spans="2:3" x14ac:dyDescent="0.75">
      <c r="B9162" s="249">
        <v>9099</v>
      </c>
      <c r="C9162" s="248">
        <v>160.21084201148247</v>
      </c>
    </row>
    <row r="9163" spans="2:3" x14ac:dyDescent="0.75">
      <c r="B9163" s="249">
        <v>9100</v>
      </c>
      <c r="C9163" s="248">
        <v>69.162736755196107</v>
      </c>
    </row>
    <row r="9164" spans="2:3" x14ac:dyDescent="0.75">
      <c r="B9164" s="249">
        <v>9101</v>
      </c>
      <c r="C9164" s="248">
        <v>122.41288039566432</v>
      </c>
    </row>
    <row r="9165" spans="2:3" x14ac:dyDescent="0.75">
      <c r="B9165" s="249">
        <v>9102</v>
      </c>
      <c r="C9165" s="248">
        <v>93.027585861556375</v>
      </c>
    </row>
    <row r="9166" spans="2:3" x14ac:dyDescent="0.75">
      <c r="B9166" s="249">
        <v>9103</v>
      </c>
      <c r="C9166" s="248">
        <v>136.96611643156314</v>
      </c>
    </row>
    <row r="9167" spans="2:3" x14ac:dyDescent="0.75">
      <c r="B9167" s="249">
        <v>9104</v>
      </c>
      <c r="C9167" s="248">
        <v>97.463795054736437</v>
      </c>
    </row>
    <row r="9168" spans="2:3" x14ac:dyDescent="0.75">
      <c r="B9168" s="249">
        <v>9105</v>
      </c>
      <c r="C9168" s="248">
        <v>135.93024292226781</v>
      </c>
    </row>
    <row r="9169" spans="2:3" x14ac:dyDescent="0.75">
      <c r="B9169" s="249">
        <v>9106</v>
      </c>
      <c r="C9169" s="248">
        <v>113.82687070495584</v>
      </c>
    </row>
    <row r="9170" spans="2:3" x14ac:dyDescent="0.75">
      <c r="B9170" s="249">
        <v>9107</v>
      </c>
      <c r="C9170" s="248">
        <v>121.84786611436411</v>
      </c>
    </row>
    <row r="9171" spans="2:3" x14ac:dyDescent="0.75">
      <c r="B9171" s="249">
        <v>9108</v>
      </c>
      <c r="C9171" s="248">
        <v>117.64898121571616</v>
      </c>
    </row>
    <row r="9172" spans="2:3" x14ac:dyDescent="0.75">
      <c r="B9172" s="249">
        <v>9109</v>
      </c>
      <c r="C9172" s="248">
        <v>117.32034566515158</v>
      </c>
    </row>
    <row r="9173" spans="2:3" x14ac:dyDescent="0.75">
      <c r="B9173" s="249">
        <v>9110</v>
      </c>
      <c r="C9173" s="248">
        <v>119.32373420770027</v>
      </c>
    </row>
    <row r="9174" spans="2:3" x14ac:dyDescent="0.75">
      <c r="B9174" s="249">
        <v>9111</v>
      </c>
      <c r="C9174" s="248">
        <v>144.09555600749266</v>
      </c>
    </row>
    <row r="9175" spans="2:3" x14ac:dyDescent="0.75">
      <c r="B9175" s="249">
        <v>9112</v>
      </c>
      <c r="C9175" s="248">
        <v>135.34831948904747</v>
      </c>
    </row>
    <row r="9176" spans="2:3" x14ac:dyDescent="0.75">
      <c r="B9176" s="249">
        <v>9113</v>
      </c>
      <c r="C9176" s="248">
        <v>120.68050149264043</v>
      </c>
    </row>
    <row r="9177" spans="2:3" x14ac:dyDescent="0.75">
      <c r="B9177" s="249">
        <v>9114</v>
      </c>
      <c r="C9177" s="248">
        <v>138.29118038396783</v>
      </c>
    </row>
    <row r="9178" spans="2:3" x14ac:dyDescent="0.75">
      <c r="B9178" s="249">
        <v>9115</v>
      </c>
      <c r="C9178" s="248">
        <v>89.397670917600593</v>
      </c>
    </row>
    <row r="9179" spans="2:3" x14ac:dyDescent="0.75">
      <c r="B9179" s="249">
        <v>9116</v>
      </c>
      <c r="C9179" s="248">
        <v>69.337631891558829</v>
      </c>
    </row>
    <row r="9180" spans="2:3" x14ac:dyDescent="0.75">
      <c r="B9180" s="249">
        <v>9117</v>
      </c>
      <c r="C9180" s="248">
        <v>121.65352495656846</v>
      </c>
    </row>
    <row r="9181" spans="2:3" x14ac:dyDescent="0.75">
      <c r="B9181" s="249">
        <v>9118</v>
      </c>
      <c r="C9181" s="248">
        <v>106.16507017839083</v>
      </c>
    </row>
    <row r="9182" spans="2:3" x14ac:dyDescent="0.75">
      <c r="B9182" s="249">
        <v>9119</v>
      </c>
      <c r="C9182" s="248">
        <v>139.43906273224661</v>
      </c>
    </row>
    <row r="9183" spans="2:3" x14ac:dyDescent="0.75">
      <c r="B9183" s="249">
        <v>9120</v>
      </c>
      <c r="C9183" s="248">
        <v>129.86652631685169</v>
      </c>
    </row>
    <row r="9184" spans="2:3" x14ac:dyDescent="0.75">
      <c r="B9184" s="249">
        <v>9121</v>
      </c>
      <c r="C9184" s="248">
        <v>134.63614024972145</v>
      </c>
    </row>
    <row r="9185" spans="2:3" x14ac:dyDescent="0.75">
      <c r="B9185" s="249">
        <v>9122</v>
      </c>
      <c r="C9185" s="248">
        <v>80.62876108360355</v>
      </c>
    </row>
    <row r="9186" spans="2:3" x14ac:dyDescent="0.75">
      <c r="B9186" s="249">
        <v>9123</v>
      </c>
      <c r="C9186" s="248">
        <v>109.24827806887316</v>
      </c>
    </row>
    <row r="9187" spans="2:3" x14ac:dyDescent="0.75">
      <c r="B9187" s="249">
        <v>9124</v>
      </c>
      <c r="C9187" s="248">
        <v>116.86202698183348</v>
      </c>
    </row>
    <row r="9188" spans="2:3" x14ac:dyDescent="0.75">
      <c r="B9188" s="249">
        <v>9125</v>
      </c>
      <c r="C9188" s="248">
        <v>78.881977782397982</v>
      </c>
    </row>
    <row r="9189" spans="2:3" x14ac:dyDescent="0.75">
      <c r="B9189" s="249">
        <v>9126</v>
      </c>
      <c r="C9189" s="248">
        <v>128.58543075625971</v>
      </c>
    </row>
    <row r="9190" spans="2:3" x14ac:dyDescent="0.75">
      <c r="B9190" s="249">
        <v>9127</v>
      </c>
      <c r="C9190" s="248">
        <v>118.92677347528269</v>
      </c>
    </row>
    <row r="9191" spans="2:3" x14ac:dyDescent="0.75">
      <c r="B9191" s="249">
        <v>9128</v>
      </c>
      <c r="C9191" s="248">
        <v>160.22674174138581</v>
      </c>
    </row>
    <row r="9192" spans="2:3" x14ac:dyDescent="0.75">
      <c r="B9192" s="249">
        <v>9129</v>
      </c>
      <c r="C9192" s="248">
        <v>135.04296856940127</v>
      </c>
    </row>
    <row r="9193" spans="2:3" x14ac:dyDescent="0.75">
      <c r="B9193" s="249">
        <v>9130</v>
      </c>
      <c r="C9193" s="248">
        <v>140.8438696929521</v>
      </c>
    </row>
    <row r="9194" spans="2:3" x14ac:dyDescent="0.75">
      <c r="B9194" s="249">
        <v>9131</v>
      </c>
      <c r="C9194" s="248">
        <v>136.11351703204846</v>
      </c>
    </row>
    <row r="9195" spans="2:3" x14ac:dyDescent="0.75">
      <c r="B9195" s="249">
        <v>9132</v>
      </c>
      <c r="C9195" s="248">
        <v>121.17997317380002</v>
      </c>
    </row>
    <row r="9196" spans="2:3" x14ac:dyDescent="0.75">
      <c r="B9196" s="249">
        <v>9133</v>
      </c>
      <c r="C9196" s="248">
        <v>136.93317632329061</v>
      </c>
    </row>
    <row r="9197" spans="2:3" x14ac:dyDescent="0.75">
      <c r="B9197" s="249">
        <v>9134</v>
      </c>
      <c r="C9197" s="248">
        <v>103.15599480859727</v>
      </c>
    </row>
    <row r="9198" spans="2:3" x14ac:dyDescent="0.75">
      <c r="B9198" s="249">
        <v>9135</v>
      </c>
      <c r="C9198" s="248">
        <v>86.691351162908006</v>
      </c>
    </row>
    <row r="9199" spans="2:3" x14ac:dyDescent="0.75">
      <c r="B9199" s="249">
        <v>9136</v>
      </c>
      <c r="C9199" s="248">
        <v>136.70422462005467</v>
      </c>
    </row>
    <row r="9200" spans="2:3" x14ac:dyDescent="0.75">
      <c r="B9200" s="249">
        <v>9137</v>
      </c>
      <c r="C9200" s="248">
        <v>92.606561561283627</v>
      </c>
    </row>
    <row r="9201" spans="2:3" x14ac:dyDescent="0.75">
      <c r="B9201" s="249">
        <v>9138</v>
      </c>
      <c r="C9201" s="248">
        <v>90.902900727350257</v>
      </c>
    </row>
    <row r="9202" spans="2:3" x14ac:dyDescent="0.75">
      <c r="B9202" s="249">
        <v>9139</v>
      </c>
      <c r="C9202" s="248">
        <v>108.54439629942291</v>
      </c>
    </row>
    <row r="9203" spans="2:3" x14ac:dyDescent="0.75">
      <c r="B9203" s="249">
        <v>9140</v>
      </c>
      <c r="C9203" s="248">
        <v>138.70975778634411</v>
      </c>
    </row>
    <row r="9204" spans="2:3" x14ac:dyDescent="0.75">
      <c r="B9204" s="249">
        <v>9141</v>
      </c>
      <c r="C9204" s="248">
        <v>107.65768664704484</v>
      </c>
    </row>
    <row r="9205" spans="2:3" x14ac:dyDescent="0.75">
      <c r="B9205" s="249">
        <v>9142</v>
      </c>
      <c r="C9205" s="248">
        <v>106.99814215412549</v>
      </c>
    </row>
    <row r="9206" spans="2:3" x14ac:dyDescent="0.75">
      <c r="B9206" s="249">
        <v>9143</v>
      </c>
      <c r="C9206" s="248">
        <v>131.85562373967468</v>
      </c>
    </row>
    <row r="9207" spans="2:3" x14ac:dyDescent="0.75">
      <c r="B9207" s="249">
        <v>9144</v>
      </c>
      <c r="C9207" s="248">
        <v>101.42495554612137</v>
      </c>
    </row>
    <row r="9208" spans="2:3" x14ac:dyDescent="0.75">
      <c r="B9208" s="249">
        <v>9145</v>
      </c>
      <c r="C9208" s="248">
        <v>142.35772943850881</v>
      </c>
    </row>
    <row r="9209" spans="2:3" x14ac:dyDescent="0.75">
      <c r="B9209" s="249">
        <v>9146</v>
      </c>
      <c r="C9209" s="248">
        <v>117.46228757535908</v>
      </c>
    </row>
    <row r="9210" spans="2:3" x14ac:dyDescent="0.75">
      <c r="B9210" s="249">
        <v>9147</v>
      </c>
      <c r="C9210" s="248">
        <v>107.76610424639516</v>
      </c>
    </row>
    <row r="9211" spans="2:3" x14ac:dyDescent="0.75">
      <c r="B9211" s="249">
        <v>9148</v>
      </c>
      <c r="C9211" s="248">
        <v>118.7616191941094</v>
      </c>
    </row>
    <row r="9212" spans="2:3" x14ac:dyDescent="0.75">
      <c r="B9212" s="249">
        <v>9149</v>
      </c>
      <c r="C9212" s="248">
        <v>111.47086568037767</v>
      </c>
    </row>
    <row r="9213" spans="2:3" x14ac:dyDescent="0.75">
      <c r="B9213" s="249">
        <v>9150</v>
      </c>
      <c r="C9213" s="248">
        <v>105.97694128499975</v>
      </c>
    </row>
    <row r="9214" spans="2:3" x14ac:dyDescent="0.75">
      <c r="B9214" s="249">
        <v>9151</v>
      </c>
      <c r="C9214" s="248">
        <v>156.9319041070311</v>
      </c>
    </row>
    <row r="9215" spans="2:3" x14ac:dyDescent="0.75">
      <c r="B9215" s="249">
        <v>9152</v>
      </c>
      <c r="C9215" s="248">
        <v>104.22687002450186</v>
      </c>
    </row>
    <row r="9216" spans="2:3" x14ac:dyDescent="0.75">
      <c r="B9216" s="249">
        <v>9153</v>
      </c>
      <c r="C9216" s="248">
        <v>142.04884030552276</v>
      </c>
    </row>
    <row r="9217" spans="2:3" x14ac:dyDescent="0.75">
      <c r="B9217" s="249">
        <v>9154</v>
      </c>
      <c r="C9217" s="248">
        <v>90.048066378286279</v>
      </c>
    </row>
    <row r="9218" spans="2:3" x14ac:dyDescent="0.75">
      <c r="B9218" s="249">
        <v>9155</v>
      </c>
      <c r="C9218" s="248">
        <v>142.10798467913784</v>
      </c>
    </row>
    <row r="9219" spans="2:3" x14ac:dyDescent="0.75">
      <c r="B9219" s="249">
        <v>9156</v>
      </c>
      <c r="C9219" s="248">
        <v>107.27135960313583</v>
      </c>
    </row>
    <row r="9220" spans="2:3" x14ac:dyDescent="0.75">
      <c r="B9220" s="249">
        <v>9157</v>
      </c>
      <c r="C9220" s="248">
        <v>124.13722200249717</v>
      </c>
    </row>
    <row r="9221" spans="2:3" x14ac:dyDescent="0.75">
      <c r="B9221" s="249">
        <v>9158</v>
      </c>
      <c r="C9221" s="248">
        <v>132.66721585307005</v>
      </c>
    </row>
    <row r="9222" spans="2:3" x14ac:dyDescent="0.75">
      <c r="B9222" s="249">
        <v>9159</v>
      </c>
      <c r="C9222" s="248">
        <v>122.7956863149391</v>
      </c>
    </row>
    <row r="9223" spans="2:3" x14ac:dyDescent="0.75">
      <c r="B9223" s="249">
        <v>9160</v>
      </c>
      <c r="C9223" s="248">
        <v>132.15924314679896</v>
      </c>
    </row>
    <row r="9224" spans="2:3" x14ac:dyDescent="0.75">
      <c r="B9224" s="249">
        <v>9161</v>
      </c>
      <c r="C9224" s="248">
        <v>79.028046172983281</v>
      </c>
    </row>
    <row r="9225" spans="2:3" x14ac:dyDescent="0.75">
      <c r="B9225" s="249">
        <v>9162</v>
      </c>
      <c r="C9225" s="248">
        <v>74.3076503641351</v>
      </c>
    </row>
    <row r="9226" spans="2:3" x14ac:dyDescent="0.75">
      <c r="B9226" s="249">
        <v>9163</v>
      </c>
      <c r="C9226" s="248">
        <v>104.91059162746573</v>
      </c>
    </row>
    <row r="9227" spans="2:3" x14ac:dyDescent="0.75">
      <c r="B9227" s="249">
        <v>9164</v>
      </c>
      <c r="C9227" s="248">
        <v>114.37833769924553</v>
      </c>
    </row>
    <row r="9228" spans="2:3" x14ac:dyDescent="0.75">
      <c r="B9228" s="249">
        <v>9165</v>
      </c>
      <c r="C9228" s="248">
        <v>93.1898178603643</v>
      </c>
    </row>
    <row r="9229" spans="2:3" x14ac:dyDescent="0.75">
      <c r="B9229" s="249">
        <v>9166</v>
      </c>
      <c r="C9229" s="248">
        <v>124.05378703849601</v>
      </c>
    </row>
    <row r="9230" spans="2:3" x14ac:dyDescent="0.75">
      <c r="B9230" s="249">
        <v>9167</v>
      </c>
      <c r="C9230" s="248">
        <v>70.634597170673018</v>
      </c>
    </row>
    <row r="9231" spans="2:3" x14ac:dyDescent="0.75">
      <c r="B9231" s="249">
        <v>9168</v>
      </c>
      <c r="C9231" s="248">
        <v>150.18572049988202</v>
      </c>
    </row>
    <row r="9232" spans="2:3" x14ac:dyDescent="0.75">
      <c r="B9232" s="249">
        <v>9169</v>
      </c>
      <c r="C9232" s="248">
        <v>95.488237269978953</v>
      </c>
    </row>
    <row r="9233" spans="2:3" x14ac:dyDescent="0.75">
      <c r="B9233" s="249">
        <v>9170</v>
      </c>
      <c r="C9233" s="248">
        <v>93.270271434689192</v>
      </c>
    </row>
    <row r="9234" spans="2:3" x14ac:dyDescent="0.75">
      <c r="B9234" s="249">
        <v>9171</v>
      </c>
      <c r="C9234" s="248">
        <v>90.028815342192019</v>
      </c>
    </row>
    <row r="9235" spans="2:3" x14ac:dyDescent="0.75">
      <c r="B9235" s="249">
        <v>9172</v>
      </c>
      <c r="C9235" s="248">
        <v>119.08863961110207</v>
      </c>
    </row>
    <row r="9236" spans="2:3" x14ac:dyDescent="0.75">
      <c r="B9236" s="249">
        <v>9173</v>
      </c>
      <c r="C9236" s="248">
        <v>105.55132284706613</v>
      </c>
    </row>
    <row r="9237" spans="2:3" x14ac:dyDescent="0.75">
      <c r="B9237" s="249">
        <v>9174</v>
      </c>
      <c r="C9237" s="248">
        <v>105.66779853594574</v>
      </c>
    </row>
    <row r="9238" spans="2:3" x14ac:dyDescent="0.75">
      <c r="B9238" s="249">
        <v>9175</v>
      </c>
      <c r="C9238" s="248">
        <v>106.62195174917582</v>
      </c>
    </row>
    <row r="9239" spans="2:3" x14ac:dyDescent="0.75">
      <c r="B9239" s="249">
        <v>9176</v>
      </c>
      <c r="C9239" s="248">
        <v>161.51047337671162</v>
      </c>
    </row>
    <row r="9240" spans="2:3" x14ac:dyDescent="0.75">
      <c r="B9240" s="249">
        <v>9177</v>
      </c>
      <c r="C9240" s="248">
        <v>117.0544441199724</v>
      </c>
    </row>
    <row r="9241" spans="2:3" x14ac:dyDescent="0.75">
      <c r="B9241" s="249">
        <v>9178</v>
      </c>
      <c r="C9241" s="248">
        <v>49.926503069543287</v>
      </c>
    </row>
    <row r="9242" spans="2:3" x14ac:dyDescent="0.75">
      <c r="B9242" s="249">
        <v>9179</v>
      </c>
      <c r="C9242" s="248">
        <v>170.12470267411931</v>
      </c>
    </row>
    <row r="9243" spans="2:3" x14ac:dyDescent="0.75">
      <c r="B9243" s="249">
        <v>9180</v>
      </c>
      <c r="C9243" s="248">
        <v>95.385311471674868</v>
      </c>
    </row>
    <row r="9244" spans="2:3" x14ac:dyDescent="0.75">
      <c r="B9244" s="249">
        <v>9181</v>
      </c>
      <c r="C9244" s="248">
        <v>125.09361211368568</v>
      </c>
    </row>
    <row r="9245" spans="2:3" x14ac:dyDescent="0.75">
      <c r="B9245" s="249">
        <v>9182</v>
      </c>
      <c r="C9245" s="248">
        <v>88.96617044029432</v>
      </c>
    </row>
    <row r="9246" spans="2:3" x14ac:dyDescent="0.75">
      <c r="B9246" s="249">
        <v>9183</v>
      </c>
      <c r="C9246" s="248">
        <v>75.974854814710255</v>
      </c>
    </row>
    <row r="9247" spans="2:3" x14ac:dyDescent="0.75">
      <c r="B9247" s="249">
        <v>9184</v>
      </c>
      <c r="C9247" s="248">
        <v>136.00108648107101</v>
      </c>
    </row>
    <row r="9248" spans="2:3" x14ac:dyDescent="0.75">
      <c r="B9248" s="249">
        <v>9185</v>
      </c>
      <c r="C9248" s="248">
        <v>131.74291501370169</v>
      </c>
    </row>
    <row r="9249" spans="2:3" x14ac:dyDescent="0.75">
      <c r="B9249" s="249">
        <v>9186</v>
      </c>
      <c r="C9249" s="248">
        <v>169.97849595177132</v>
      </c>
    </row>
    <row r="9250" spans="2:3" x14ac:dyDescent="0.75">
      <c r="B9250" s="249">
        <v>9187</v>
      </c>
      <c r="C9250" s="248">
        <v>120.09851633377717</v>
      </c>
    </row>
    <row r="9251" spans="2:3" x14ac:dyDescent="0.75">
      <c r="B9251" s="249">
        <v>9188</v>
      </c>
      <c r="C9251" s="248">
        <v>59.417181866744471</v>
      </c>
    </row>
    <row r="9252" spans="2:3" x14ac:dyDescent="0.75">
      <c r="B9252" s="249">
        <v>9189</v>
      </c>
      <c r="C9252" s="248">
        <v>140.15226429324576</v>
      </c>
    </row>
    <row r="9253" spans="2:3" x14ac:dyDescent="0.75">
      <c r="B9253" s="249">
        <v>9190</v>
      </c>
      <c r="C9253" s="248">
        <v>116.75224405652033</v>
      </c>
    </row>
    <row r="9254" spans="2:3" x14ac:dyDescent="0.75">
      <c r="B9254" s="249">
        <v>9191</v>
      </c>
      <c r="C9254" s="248">
        <v>124.18435093310507</v>
      </c>
    </row>
    <row r="9255" spans="2:3" x14ac:dyDescent="0.75">
      <c r="B9255" s="249">
        <v>9192</v>
      </c>
      <c r="C9255" s="248">
        <v>71.115093726568361</v>
      </c>
    </row>
    <row r="9256" spans="2:3" x14ac:dyDescent="0.75">
      <c r="B9256" s="249">
        <v>9193</v>
      </c>
      <c r="C9256" s="248">
        <v>136.6580645222972</v>
      </c>
    </row>
    <row r="9257" spans="2:3" x14ac:dyDescent="0.75">
      <c r="B9257" s="249">
        <v>9194</v>
      </c>
      <c r="C9257" s="248">
        <v>116.85374517980871</v>
      </c>
    </row>
    <row r="9258" spans="2:3" x14ac:dyDescent="0.75">
      <c r="B9258" s="249">
        <v>9195</v>
      </c>
      <c r="C9258" s="248">
        <v>103.08125764170904</v>
      </c>
    </row>
    <row r="9259" spans="2:3" x14ac:dyDescent="0.75">
      <c r="B9259" s="249">
        <v>9196</v>
      </c>
      <c r="C9259" s="248">
        <v>110.73988203836237</v>
      </c>
    </row>
    <row r="9260" spans="2:3" x14ac:dyDescent="0.75">
      <c r="B9260" s="249">
        <v>9197</v>
      </c>
      <c r="C9260" s="248">
        <v>101.84052460435106</v>
      </c>
    </row>
    <row r="9261" spans="2:3" x14ac:dyDescent="0.75">
      <c r="B9261" s="249">
        <v>9198</v>
      </c>
      <c r="C9261" s="248">
        <v>180.69192406334321</v>
      </c>
    </row>
    <row r="9262" spans="2:3" x14ac:dyDescent="0.75">
      <c r="B9262" s="249">
        <v>9199</v>
      </c>
      <c r="C9262" s="248">
        <v>80.71807651336465</v>
      </c>
    </row>
    <row r="9263" spans="2:3" x14ac:dyDescent="0.75">
      <c r="B9263" s="249">
        <v>9200</v>
      </c>
      <c r="C9263" s="248">
        <v>127.71320706649433</v>
      </c>
    </row>
    <row r="9264" spans="2:3" x14ac:dyDescent="0.75">
      <c r="B9264" s="249">
        <v>9201</v>
      </c>
      <c r="C9264" s="248">
        <v>126.38390206204062</v>
      </c>
    </row>
    <row r="9265" spans="2:3" x14ac:dyDescent="0.75">
      <c r="B9265" s="249">
        <v>9202</v>
      </c>
      <c r="C9265" s="248">
        <v>119.78771635683056</v>
      </c>
    </row>
    <row r="9266" spans="2:3" x14ac:dyDescent="0.75">
      <c r="B9266" s="249">
        <v>9203</v>
      </c>
      <c r="C9266" s="248">
        <v>101.14981398834612</v>
      </c>
    </row>
    <row r="9267" spans="2:3" x14ac:dyDescent="0.75">
      <c r="B9267" s="249">
        <v>9204</v>
      </c>
      <c r="C9267" s="248">
        <v>104.39946993678207</v>
      </c>
    </row>
    <row r="9268" spans="2:3" x14ac:dyDescent="0.75">
      <c r="B9268" s="249">
        <v>9205</v>
      </c>
      <c r="C9268" s="248">
        <v>119.65084707447686</v>
      </c>
    </row>
    <row r="9269" spans="2:3" x14ac:dyDescent="0.75">
      <c r="B9269" s="249">
        <v>9206</v>
      </c>
      <c r="C9269" s="248">
        <v>139.61621623217877</v>
      </c>
    </row>
    <row r="9270" spans="2:3" x14ac:dyDescent="0.75">
      <c r="B9270" s="249">
        <v>9207</v>
      </c>
      <c r="C9270" s="248">
        <v>149.30525081880364</v>
      </c>
    </row>
    <row r="9271" spans="2:3" x14ac:dyDescent="0.75">
      <c r="B9271" s="249">
        <v>9208</v>
      </c>
      <c r="C9271" s="248">
        <v>135.25280415063847</v>
      </c>
    </row>
    <row r="9272" spans="2:3" x14ac:dyDescent="0.75">
      <c r="B9272" s="249">
        <v>9209</v>
      </c>
      <c r="C9272" s="248">
        <v>120.50504620292749</v>
      </c>
    </row>
    <row r="9273" spans="2:3" x14ac:dyDescent="0.75">
      <c r="B9273" s="249">
        <v>9210</v>
      </c>
      <c r="C9273" s="248">
        <v>109.38340158352581</v>
      </c>
    </row>
    <row r="9274" spans="2:3" x14ac:dyDescent="0.75">
      <c r="B9274" s="249">
        <v>9211</v>
      </c>
      <c r="C9274" s="248">
        <v>67.511576595654361</v>
      </c>
    </row>
    <row r="9275" spans="2:3" x14ac:dyDescent="0.75">
      <c r="B9275" s="249">
        <v>9212</v>
      </c>
      <c r="C9275" s="248">
        <v>75.896650926112329</v>
      </c>
    </row>
    <row r="9276" spans="2:3" x14ac:dyDescent="0.75">
      <c r="B9276" s="249">
        <v>9213</v>
      </c>
      <c r="C9276" s="248">
        <v>140.72681844468897</v>
      </c>
    </row>
    <row r="9277" spans="2:3" x14ac:dyDescent="0.75">
      <c r="B9277" s="249">
        <v>9214</v>
      </c>
      <c r="C9277" s="248">
        <v>102.80311652558238</v>
      </c>
    </row>
    <row r="9278" spans="2:3" x14ac:dyDescent="0.75">
      <c r="B9278" s="249">
        <v>9215</v>
      </c>
      <c r="C9278" s="248">
        <v>117.80928998803336</v>
      </c>
    </row>
    <row r="9279" spans="2:3" x14ac:dyDescent="0.75">
      <c r="B9279" s="249">
        <v>9216</v>
      </c>
      <c r="C9279" s="248">
        <v>133.44330832468503</v>
      </c>
    </row>
    <row r="9280" spans="2:3" x14ac:dyDescent="0.75">
      <c r="B9280" s="249">
        <v>9217</v>
      </c>
      <c r="C9280" s="248">
        <v>151.68164439697955</v>
      </c>
    </row>
    <row r="9281" spans="2:3" x14ac:dyDescent="0.75">
      <c r="B9281" s="249">
        <v>9218</v>
      </c>
      <c r="C9281" s="248">
        <v>108.23366047010028</v>
      </c>
    </row>
    <row r="9282" spans="2:3" x14ac:dyDescent="0.75">
      <c r="B9282" s="249">
        <v>9219</v>
      </c>
      <c r="C9282" s="248">
        <v>69.577919659587934</v>
      </c>
    </row>
    <row r="9283" spans="2:3" x14ac:dyDescent="0.75">
      <c r="B9283" s="249">
        <v>9220</v>
      </c>
      <c r="C9283" s="248">
        <v>115.67811909433837</v>
      </c>
    </row>
    <row r="9284" spans="2:3" x14ac:dyDescent="0.75">
      <c r="B9284" s="249">
        <v>9221</v>
      </c>
      <c r="C9284" s="248">
        <v>138.97593849781612</v>
      </c>
    </row>
    <row r="9285" spans="2:3" x14ac:dyDescent="0.75">
      <c r="B9285" s="249">
        <v>9222</v>
      </c>
      <c r="C9285" s="248">
        <v>138.77506660538907</v>
      </c>
    </row>
    <row r="9286" spans="2:3" x14ac:dyDescent="0.75">
      <c r="B9286" s="249">
        <v>9223</v>
      </c>
      <c r="C9286" s="248">
        <v>103.65962062833788</v>
      </c>
    </row>
    <row r="9287" spans="2:3" x14ac:dyDescent="0.75">
      <c r="B9287" s="249">
        <v>9224</v>
      </c>
      <c r="C9287" s="248">
        <v>114.87464332910315</v>
      </c>
    </row>
    <row r="9288" spans="2:3" x14ac:dyDescent="0.75">
      <c r="B9288" s="249">
        <v>9225</v>
      </c>
      <c r="C9288" s="248">
        <v>107.39794038220666</v>
      </c>
    </row>
    <row r="9289" spans="2:3" x14ac:dyDescent="0.75">
      <c r="B9289" s="249">
        <v>9226</v>
      </c>
      <c r="C9289" s="248">
        <v>134.82336532891344</v>
      </c>
    </row>
    <row r="9290" spans="2:3" x14ac:dyDescent="0.75">
      <c r="B9290" s="249">
        <v>9227</v>
      </c>
      <c r="C9290" s="248">
        <v>74.849534943995508</v>
      </c>
    </row>
    <row r="9291" spans="2:3" x14ac:dyDescent="0.75">
      <c r="B9291" s="249">
        <v>9228</v>
      </c>
      <c r="C9291" s="248">
        <v>100.49339578607304</v>
      </c>
    </row>
    <row r="9292" spans="2:3" x14ac:dyDescent="0.75">
      <c r="B9292" s="249">
        <v>9229</v>
      </c>
      <c r="C9292" s="248">
        <v>107.42202730775503</v>
      </c>
    </row>
    <row r="9293" spans="2:3" x14ac:dyDescent="0.75">
      <c r="B9293" s="249">
        <v>9230</v>
      </c>
      <c r="C9293" s="248">
        <v>114.27222295995506</v>
      </c>
    </row>
    <row r="9294" spans="2:3" x14ac:dyDescent="0.75">
      <c r="B9294" s="249">
        <v>9231</v>
      </c>
      <c r="C9294" s="248">
        <v>90.304823290684837</v>
      </c>
    </row>
    <row r="9295" spans="2:3" x14ac:dyDescent="0.75">
      <c r="B9295" s="249">
        <v>9232</v>
      </c>
      <c r="C9295" s="248">
        <v>134.50192510930691</v>
      </c>
    </row>
    <row r="9296" spans="2:3" x14ac:dyDescent="0.75">
      <c r="B9296" s="249">
        <v>9233</v>
      </c>
      <c r="C9296" s="248">
        <v>141.36042870200455</v>
      </c>
    </row>
    <row r="9297" spans="2:3" x14ac:dyDescent="0.75">
      <c r="B9297" s="249">
        <v>9234</v>
      </c>
      <c r="C9297" s="248">
        <v>146.49238310267145</v>
      </c>
    </row>
    <row r="9298" spans="2:3" x14ac:dyDescent="0.75">
      <c r="B9298" s="249">
        <v>9235</v>
      </c>
      <c r="C9298" s="248">
        <v>111.82761647763922</v>
      </c>
    </row>
    <row r="9299" spans="2:3" x14ac:dyDescent="0.75">
      <c r="B9299" s="249">
        <v>9236</v>
      </c>
      <c r="C9299" s="248">
        <v>116.33554605997251</v>
      </c>
    </row>
    <row r="9300" spans="2:3" x14ac:dyDescent="0.75">
      <c r="B9300" s="249">
        <v>9237</v>
      </c>
      <c r="C9300" s="248">
        <v>64.508051015601325</v>
      </c>
    </row>
    <row r="9301" spans="2:3" x14ac:dyDescent="0.75">
      <c r="B9301" s="249">
        <v>9238</v>
      </c>
      <c r="C9301" s="248">
        <v>151.07829269577701</v>
      </c>
    </row>
    <row r="9302" spans="2:3" x14ac:dyDescent="0.75">
      <c r="B9302" s="249">
        <v>9239</v>
      </c>
      <c r="C9302" s="248">
        <v>120.95501038794227</v>
      </c>
    </row>
    <row r="9303" spans="2:3" x14ac:dyDescent="0.75">
      <c r="B9303" s="249">
        <v>9240</v>
      </c>
      <c r="C9303" s="248">
        <v>109.6241476972415</v>
      </c>
    </row>
    <row r="9304" spans="2:3" x14ac:dyDescent="0.75">
      <c r="B9304" s="249">
        <v>9241</v>
      </c>
      <c r="C9304" s="248">
        <v>108.37916366317016</v>
      </c>
    </row>
    <row r="9305" spans="2:3" x14ac:dyDescent="0.75">
      <c r="B9305" s="249">
        <v>9242</v>
      </c>
      <c r="C9305" s="248">
        <v>128.45974847664363</v>
      </c>
    </row>
    <row r="9306" spans="2:3" x14ac:dyDescent="0.75">
      <c r="B9306" s="249">
        <v>9243</v>
      </c>
      <c r="C9306" s="248">
        <v>117.2085782160238</v>
      </c>
    </row>
    <row r="9307" spans="2:3" x14ac:dyDescent="0.75">
      <c r="B9307" s="249">
        <v>9244</v>
      </c>
      <c r="C9307" s="248">
        <v>122.11325710144121</v>
      </c>
    </row>
    <row r="9308" spans="2:3" x14ac:dyDescent="0.75">
      <c r="B9308" s="249">
        <v>9245</v>
      </c>
      <c r="C9308" s="248">
        <v>128.52795047805523</v>
      </c>
    </row>
    <row r="9309" spans="2:3" x14ac:dyDescent="0.75">
      <c r="B9309" s="249">
        <v>9246</v>
      </c>
      <c r="C9309" s="248">
        <v>121.19874261575373</v>
      </c>
    </row>
    <row r="9310" spans="2:3" x14ac:dyDescent="0.75">
      <c r="B9310" s="249">
        <v>9247</v>
      </c>
      <c r="C9310" s="248">
        <v>119.19962876985076</v>
      </c>
    </row>
    <row r="9311" spans="2:3" x14ac:dyDescent="0.75">
      <c r="B9311" s="249">
        <v>9248</v>
      </c>
      <c r="C9311" s="248">
        <v>105.28207784405062</v>
      </c>
    </row>
    <row r="9312" spans="2:3" x14ac:dyDescent="0.75">
      <c r="B9312" s="249">
        <v>9249</v>
      </c>
      <c r="C9312" s="248">
        <v>69.514486482587145</v>
      </c>
    </row>
    <row r="9313" spans="2:3" x14ac:dyDescent="0.75">
      <c r="B9313" s="249">
        <v>9250</v>
      </c>
      <c r="C9313" s="248">
        <v>104.9987010450445</v>
      </c>
    </row>
    <row r="9314" spans="2:3" x14ac:dyDescent="0.75">
      <c r="B9314" s="249">
        <v>9251</v>
      </c>
      <c r="C9314" s="248">
        <v>95.733938659972409</v>
      </c>
    </row>
    <row r="9315" spans="2:3" x14ac:dyDescent="0.75">
      <c r="B9315" s="249">
        <v>9252</v>
      </c>
      <c r="C9315" s="248">
        <v>138.0484630198371</v>
      </c>
    </row>
    <row r="9316" spans="2:3" x14ac:dyDescent="0.75">
      <c r="B9316" s="249">
        <v>9253</v>
      </c>
      <c r="C9316" s="248">
        <v>148.2982179478378</v>
      </c>
    </row>
    <row r="9317" spans="2:3" x14ac:dyDescent="0.75">
      <c r="B9317" s="249">
        <v>9254</v>
      </c>
      <c r="C9317" s="248">
        <v>169.71927702917949</v>
      </c>
    </row>
    <row r="9318" spans="2:3" x14ac:dyDescent="0.75">
      <c r="B9318" s="249">
        <v>9255</v>
      </c>
      <c r="C9318" s="248">
        <v>111.40877817010073</v>
      </c>
    </row>
    <row r="9319" spans="2:3" x14ac:dyDescent="0.75">
      <c r="B9319" s="249">
        <v>9256</v>
      </c>
      <c r="C9319" s="248">
        <v>103.21781069229905</v>
      </c>
    </row>
    <row r="9320" spans="2:3" x14ac:dyDescent="0.75">
      <c r="B9320" s="249">
        <v>9257</v>
      </c>
      <c r="C9320" s="248">
        <v>96.110332117037103</v>
      </c>
    </row>
    <row r="9321" spans="2:3" x14ac:dyDescent="0.75">
      <c r="B9321" s="249">
        <v>9258</v>
      </c>
      <c r="C9321" s="248">
        <v>98.64664905139017</v>
      </c>
    </row>
    <row r="9322" spans="2:3" x14ac:dyDescent="0.75">
      <c r="B9322" s="249">
        <v>9259</v>
      </c>
      <c r="C9322" s="248">
        <v>105.01242197164152</v>
      </c>
    </row>
    <row r="9323" spans="2:3" x14ac:dyDescent="0.75">
      <c r="B9323" s="249">
        <v>9260</v>
      </c>
      <c r="C9323" s="248">
        <v>102.17654658689938</v>
      </c>
    </row>
    <row r="9324" spans="2:3" x14ac:dyDescent="0.75">
      <c r="B9324" s="249">
        <v>9261</v>
      </c>
      <c r="C9324" s="248">
        <v>56.810878210001277</v>
      </c>
    </row>
    <row r="9325" spans="2:3" x14ac:dyDescent="0.75">
      <c r="B9325" s="249">
        <v>9262</v>
      </c>
      <c r="C9325" s="248">
        <v>133.0255921401571</v>
      </c>
    </row>
    <row r="9326" spans="2:3" x14ac:dyDescent="0.75">
      <c r="B9326" s="249">
        <v>9263</v>
      </c>
      <c r="C9326" s="248">
        <v>95.725941940092113</v>
      </c>
    </row>
    <row r="9327" spans="2:3" x14ac:dyDescent="0.75">
      <c r="B9327" s="249">
        <v>9264</v>
      </c>
      <c r="C9327" s="248">
        <v>91.018321101136806</v>
      </c>
    </row>
    <row r="9328" spans="2:3" x14ac:dyDescent="0.75">
      <c r="B9328" s="249">
        <v>9265</v>
      </c>
      <c r="C9328" s="248">
        <v>178.01403578021956</v>
      </c>
    </row>
    <row r="9329" spans="2:3" x14ac:dyDescent="0.75">
      <c r="B9329" s="249">
        <v>9266</v>
      </c>
      <c r="C9329" s="248">
        <v>128.08654453804692</v>
      </c>
    </row>
    <row r="9330" spans="2:3" x14ac:dyDescent="0.75">
      <c r="B9330" s="249">
        <v>9267</v>
      </c>
      <c r="C9330" s="248">
        <v>87.846386098193335</v>
      </c>
    </row>
    <row r="9331" spans="2:3" x14ac:dyDescent="0.75">
      <c r="B9331" s="249">
        <v>9268</v>
      </c>
      <c r="C9331" s="248">
        <v>111.51865641029951</v>
      </c>
    </row>
    <row r="9332" spans="2:3" x14ac:dyDescent="0.75">
      <c r="B9332" s="249">
        <v>9269</v>
      </c>
      <c r="C9332" s="248">
        <v>127.07580832475493</v>
      </c>
    </row>
    <row r="9333" spans="2:3" x14ac:dyDescent="0.75">
      <c r="B9333" s="249">
        <v>9270</v>
      </c>
      <c r="C9333" s="248">
        <v>124.18096206460463</v>
      </c>
    </row>
    <row r="9334" spans="2:3" x14ac:dyDescent="0.75">
      <c r="B9334" s="249">
        <v>9271</v>
      </c>
      <c r="C9334" s="248">
        <v>90.193502847565242</v>
      </c>
    </row>
    <row r="9335" spans="2:3" x14ac:dyDescent="0.75">
      <c r="B9335" s="249">
        <v>9272</v>
      </c>
      <c r="C9335" s="248">
        <v>155.86556876381695</v>
      </c>
    </row>
    <row r="9336" spans="2:3" x14ac:dyDescent="0.75">
      <c r="B9336" s="249">
        <v>9273</v>
      </c>
      <c r="C9336" s="248">
        <v>93.253565699497258</v>
      </c>
    </row>
    <row r="9337" spans="2:3" x14ac:dyDescent="0.75">
      <c r="B9337" s="249">
        <v>9274</v>
      </c>
      <c r="C9337" s="248">
        <v>126.4948977339848</v>
      </c>
    </row>
    <row r="9338" spans="2:3" x14ac:dyDescent="0.75">
      <c r="B9338" s="249">
        <v>9275</v>
      </c>
      <c r="C9338" s="248">
        <v>103.73204799891383</v>
      </c>
    </row>
    <row r="9339" spans="2:3" x14ac:dyDescent="0.75">
      <c r="B9339" s="249">
        <v>9276</v>
      </c>
      <c r="C9339" s="248">
        <v>105.10590477671067</v>
      </c>
    </row>
    <row r="9340" spans="2:3" x14ac:dyDescent="0.75">
      <c r="B9340" s="249">
        <v>9277</v>
      </c>
      <c r="C9340" s="248">
        <v>145.16864232722168</v>
      </c>
    </row>
    <row r="9341" spans="2:3" x14ac:dyDescent="0.75">
      <c r="B9341" s="249">
        <v>9278</v>
      </c>
      <c r="C9341" s="248">
        <v>137.29121185331198</v>
      </c>
    </row>
    <row r="9342" spans="2:3" x14ac:dyDescent="0.75">
      <c r="B9342" s="249">
        <v>9279</v>
      </c>
      <c r="C9342" s="248">
        <v>114.87227780836275</v>
      </c>
    </row>
    <row r="9343" spans="2:3" x14ac:dyDescent="0.75">
      <c r="B9343" s="249">
        <v>9280</v>
      </c>
      <c r="C9343" s="248">
        <v>123.24778382811792</v>
      </c>
    </row>
    <row r="9344" spans="2:3" x14ac:dyDescent="0.75">
      <c r="B9344" s="249">
        <v>9281</v>
      </c>
      <c r="C9344" s="248">
        <v>124.19968623965512</v>
      </c>
    </row>
    <row r="9345" spans="2:3" x14ac:dyDescent="0.75">
      <c r="B9345" s="249">
        <v>9282</v>
      </c>
      <c r="C9345" s="248">
        <v>162.35729120583426</v>
      </c>
    </row>
    <row r="9346" spans="2:3" x14ac:dyDescent="0.75">
      <c r="B9346" s="249">
        <v>9283</v>
      </c>
      <c r="C9346" s="248">
        <v>128.21917876057179</v>
      </c>
    </row>
    <row r="9347" spans="2:3" x14ac:dyDescent="0.75">
      <c r="B9347" s="249">
        <v>9284</v>
      </c>
      <c r="C9347" s="248">
        <v>112.87362293713672</v>
      </c>
    </row>
    <row r="9348" spans="2:3" x14ac:dyDescent="0.75">
      <c r="B9348" s="249">
        <v>9285</v>
      </c>
      <c r="C9348" s="248">
        <v>143.41912963677115</v>
      </c>
    </row>
    <row r="9349" spans="2:3" x14ac:dyDescent="0.75">
      <c r="B9349" s="249">
        <v>9286</v>
      </c>
      <c r="C9349" s="248">
        <v>96.311336819647181</v>
      </c>
    </row>
    <row r="9350" spans="2:3" x14ac:dyDescent="0.75">
      <c r="B9350" s="249">
        <v>9287</v>
      </c>
      <c r="C9350" s="248">
        <v>121.66216100358818</v>
      </c>
    </row>
    <row r="9351" spans="2:3" x14ac:dyDescent="0.75">
      <c r="B9351" s="249">
        <v>9288</v>
      </c>
      <c r="C9351" s="248">
        <v>111.75203247848704</v>
      </c>
    </row>
    <row r="9352" spans="2:3" x14ac:dyDescent="0.75">
      <c r="B9352" s="249">
        <v>9289</v>
      </c>
      <c r="C9352" s="248">
        <v>148.26621060928144</v>
      </c>
    </row>
    <row r="9353" spans="2:3" x14ac:dyDescent="0.75">
      <c r="B9353" s="249">
        <v>9290</v>
      </c>
      <c r="C9353" s="248">
        <v>139.16453108366485</v>
      </c>
    </row>
    <row r="9354" spans="2:3" x14ac:dyDescent="0.75">
      <c r="B9354" s="249">
        <v>9291</v>
      </c>
      <c r="C9354" s="248">
        <v>131.17782946704608</v>
      </c>
    </row>
    <row r="9355" spans="2:3" x14ac:dyDescent="0.75">
      <c r="B9355" s="249">
        <v>9292</v>
      </c>
      <c r="C9355" s="248">
        <v>124.24676880958744</v>
      </c>
    </row>
    <row r="9356" spans="2:3" x14ac:dyDescent="0.75">
      <c r="B9356" s="249">
        <v>9293</v>
      </c>
      <c r="C9356" s="248">
        <v>123.15957674796266</v>
      </c>
    </row>
    <row r="9357" spans="2:3" x14ac:dyDescent="0.75">
      <c r="B9357" s="249">
        <v>9294</v>
      </c>
      <c r="C9357" s="248">
        <v>129.46878277213017</v>
      </c>
    </row>
    <row r="9358" spans="2:3" x14ac:dyDescent="0.75">
      <c r="B9358" s="249">
        <v>9295</v>
      </c>
      <c r="C9358" s="248">
        <v>100.91196967320313</v>
      </c>
    </row>
    <row r="9359" spans="2:3" x14ac:dyDescent="0.75">
      <c r="B9359" s="249">
        <v>9296</v>
      </c>
      <c r="C9359" s="248">
        <v>122.05948556153128</v>
      </c>
    </row>
    <row r="9360" spans="2:3" x14ac:dyDescent="0.75">
      <c r="B9360" s="249">
        <v>9297</v>
      </c>
      <c r="C9360" s="248">
        <v>127.56754093194198</v>
      </c>
    </row>
    <row r="9361" spans="2:3" x14ac:dyDescent="0.75">
      <c r="B9361" s="249">
        <v>9298</v>
      </c>
      <c r="C9361" s="248">
        <v>118.02281505251507</v>
      </c>
    </row>
    <row r="9362" spans="2:3" x14ac:dyDescent="0.75">
      <c r="B9362" s="249">
        <v>9299</v>
      </c>
      <c r="C9362" s="248">
        <v>137.12982242855497</v>
      </c>
    </row>
    <row r="9363" spans="2:3" x14ac:dyDescent="0.75">
      <c r="B9363" s="249">
        <v>9300</v>
      </c>
      <c r="C9363" s="248">
        <v>100.78851571450009</v>
      </c>
    </row>
    <row r="9364" spans="2:3" x14ac:dyDescent="0.75">
      <c r="B9364" s="249">
        <v>9301</v>
      </c>
      <c r="C9364" s="248">
        <v>103.28269891951373</v>
      </c>
    </row>
    <row r="9365" spans="2:3" x14ac:dyDescent="0.75">
      <c r="B9365" s="249">
        <v>9302</v>
      </c>
      <c r="C9365" s="248">
        <v>114.10273686225415</v>
      </c>
    </row>
    <row r="9366" spans="2:3" x14ac:dyDescent="0.75">
      <c r="B9366" s="249">
        <v>9303</v>
      </c>
      <c r="C9366" s="248">
        <v>118.49937096608804</v>
      </c>
    </row>
    <row r="9367" spans="2:3" x14ac:dyDescent="0.75">
      <c r="B9367" s="249">
        <v>9304</v>
      </c>
      <c r="C9367" s="248">
        <v>85.48814567023058</v>
      </c>
    </row>
    <row r="9368" spans="2:3" x14ac:dyDescent="0.75">
      <c r="B9368" s="249">
        <v>9305</v>
      </c>
      <c r="C9368" s="248">
        <v>151.03866146791853</v>
      </c>
    </row>
    <row r="9369" spans="2:3" x14ac:dyDescent="0.75">
      <c r="B9369" s="249">
        <v>9306</v>
      </c>
      <c r="C9369" s="248">
        <v>98.821383049351965</v>
      </c>
    </row>
    <row r="9370" spans="2:3" x14ac:dyDescent="0.75">
      <c r="B9370" s="249">
        <v>9307</v>
      </c>
      <c r="C9370" s="248">
        <v>72.771596647265639</v>
      </c>
    </row>
    <row r="9371" spans="2:3" x14ac:dyDescent="0.75">
      <c r="B9371" s="249">
        <v>9308</v>
      </c>
      <c r="C9371" s="248">
        <v>87.601294748155937</v>
      </c>
    </row>
    <row r="9372" spans="2:3" x14ac:dyDescent="0.75">
      <c r="B9372" s="249">
        <v>9309</v>
      </c>
      <c r="C9372" s="248">
        <v>114.13915011715129</v>
      </c>
    </row>
    <row r="9373" spans="2:3" x14ac:dyDescent="0.75">
      <c r="B9373" s="249">
        <v>9310</v>
      </c>
      <c r="C9373" s="248">
        <v>158.85195124599213</v>
      </c>
    </row>
    <row r="9374" spans="2:3" x14ac:dyDescent="0.75">
      <c r="B9374" s="249">
        <v>9311</v>
      </c>
      <c r="C9374" s="248">
        <v>154.62259241540076</v>
      </c>
    </row>
    <row r="9375" spans="2:3" x14ac:dyDescent="0.75">
      <c r="B9375" s="249">
        <v>9312</v>
      </c>
      <c r="C9375" s="248">
        <v>113.17460571047016</v>
      </c>
    </row>
    <row r="9376" spans="2:3" x14ac:dyDescent="0.75">
      <c r="B9376" s="249">
        <v>9313</v>
      </c>
      <c r="C9376" s="248">
        <v>141.06067660759538</v>
      </c>
    </row>
    <row r="9377" spans="2:3" x14ac:dyDescent="0.75">
      <c r="B9377" s="249">
        <v>9314</v>
      </c>
      <c r="C9377" s="248">
        <v>116.67079623168883</v>
      </c>
    </row>
    <row r="9378" spans="2:3" x14ac:dyDescent="0.75">
      <c r="B9378" s="249">
        <v>9315</v>
      </c>
      <c r="C9378" s="248">
        <v>118.41655386021993</v>
      </c>
    </row>
    <row r="9379" spans="2:3" x14ac:dyDescent="0.75">
      <c r="B9379" s="249">
        <v>9316</v>
      </c>
      <c r="C9379" s="248">
        <v>122.70741315843547</v>
      </c>
    </row>
    <row r="9380" spans="2:3" x14ac:dyDescent="0.75">
      <c r="B9380" s="249">
        <v>9317</v>
      </c>
      <c r="C9380" s="248">
        <v>105.73353707565649</v>
      </c>
    </row>
    <row r="9381" spans="2:3" x14ac:dyDescent="0.75">
      <c r="B9381" s="249">
        <v>9318</v>
      </c>
      <c r="C9381" s="248">
        <v>120.47912394812936</v>
      </c>
    </row>
    <row r="9382" spans="2:3" x14ac:dyDescent="0.75">
      <c r="B9382" s="249">
        <v>9319</v>
      </c>
      <c r="C9382" s="248">
        <v>130.55894557459303</v>
      </c>
    </row>
    <row r="9383" spans="2:3" x14ac:dyDescent="0.75">
      <c r="B9383" s="249">
        <v>9320</v>
      </c>
      <c r="C9383" s="248">
        <v>146.05551533058122</v>
      </c>
    </row>
    <row r="9384" spans="2:3" x14ac:dyDescent="0.75">
      <c r="B9384" s="249">
        <v>9321</v>
      </c>
      <c r="C9384" s="248">
        <v>150.96921503173186</v>
      </c>
    </row>
    <row r="9385" spans="2:3" x14ac:dyDescent="0.75">
      <c r="B9385" s="249">
        <v>9322</v>
      </c>
      <c r="C9385" s="248">
        <v>100.22923984253708</v>
      </c>
    </row>
    <row r="9386" spans="2:3" x14ac:dyDescent="0.75">
      <c r="B9386" s="249">
        <v>9323</v>
      </c>
      <c r="C9386" s="248">
        <v>159.01944389350902</v>
      </c>
    </row>
    <row r="9387" spans="2:3" x14ac:dyDescent="0.75">
      <c r="B9387" s="249">
        <v>9324</v>
      </c>
      <c r="C9387" s="248">
        <v>129.01900720321959</v>
      </c>
    </row>
    <row r="9388" spans="2:3" x14ac:dyDescent="0.75">
      <c r="B9388" s="249">
        <v>9325</v>
      </c>
      <c r="C9388" s="248">
        <v>121.50429924231696</v>
      </c>
    </row>
    <row r="9389" spans="2:3" x14ac:dyDescent="0.75">
      <c r="B9389" s="249">
        <v>9326</v>
      </c>
      <c r="C9389" s="248">
        <v>106.12226030796904</v>
      </c>
    </row>
    <row r="9390" spans="2:3" x14ac:dyDescent="0.75">
      <c r="B9390" s="249">
        <v>9327</v>
      </c>
      <c r="C9390" s="248">
        <v>120.42677963930137</v>
      </c>
    </row>
    <row r="9391" spans="2:3" x14ac:dyDescent="0.75">
      <c r="B9391" s="249">
        <v>9328</v>
      </c>
      <c r="C9391" s="248">
        <v>172.37056957859596</v>
      </c>
    </row>
    <row r="9392" spans="2:3" x14ac:dyDescent="0.75">
      <c r="B9392" s="249">
        <v>9329</v>
      </c>
      <c r="C9392" s="248">
        <v>118.26708558217609</v>
      </c>
    </row>
    <row r="9393" spans="2:3" x14ac:dyDescent="0.75">
      <c r="B9393" s="249">
        <v>9330</v>
      </c>
      <c r="C9393" s="248">
        <v>113.16883573765443</v>
      </c>
    </row>
    <row r="9394" spans="2:3" x14ac:dyDescent="0.75">
      <c r="B9394" s="249">
        <v>9331</v>
      </c>
      <c r="C9394" s="248">
        <v>137.29936122559775</v>
      </c>
    </row>
    <row r="9395" spans="2:3" x14ac:dyDescent="0.75">
      <c r="B9395" s="249">
        <v>9332</v>
      </c>
      <c r="C9395" s="248">
        <v>151.25687079998789</v>
      </c>
    </row>
    <row r="9396" spans="2:3" x14ac:dyDescent="0.75">
      <c r="B9396" s="249">
        <v>9333</v>
      </c>
      <c r="C9396" s="248">
        <v>125.41712439754092</v>
      </c>
    </row>
    <row r="9397" spans="2:3" x14ac:dyDescent="0.75">
      <c r="B9397" s="249">
        <v>9334</v>
      </c>
      <c r="C9397" s="248">
        <v>121.16771301122201</v>
      </c>
    </row>
    <row r="9398" spans="2:3" x14ac:dyDescent="0.75">
      <c r="B9398" s="249">
        <v>9335</v>
      </c>
      <c r="C9398" s="248">
        <v>68.629358074250362</v>
      </c>
    </row>
    <row r="9399" spans="2:3" x14ac:dyDescent="0.75">
      <c r="B9399" s="249">
        <v>9336</v>
      </c>
      <c r="C9399" s="248">
        <v>119.36920604579333</v>
      </c>
    </row>
    <row r="9400" spans="2:3" x14ac:dyDescent="0.75">
      <c r="B9400" s="249">
        <v>9337</v>
      </c>
      <c r="C9400" s="248">
        <v>111.01563120160475</v>
      </c>
    </row>
    <row r="9401" spans="2:3" x14ac:dyDescent="0.75">
      <c r="B9401" s="249">
        <v>9338</v>
      </c>
      <c r="C9401" s="248">
        <v>110.46482076318658</v>
      </c>
    </row>
    <row r="9402" spans="2:3" x14ac:dyDescent="0.75">
      <c r="B9402" s="249">
        <v>9339</v>
      </c>
      <c r="C9402" s="248">
        <v>124.1871173609527</v>
      </c>
    </row>
    <row r="9403" spans="2:3" x14ac:dyDescent="0.75">
      <c r="B9403" s="249">
        <v>9340</v>
      </c>
      <c r="C9403" s="248">
        <v>83.425862772325445</v>
      </c>
    </row>
    <row r="9404" spans="2:3" x14ac:dyDescent="0.75">
      <c r="B9404" s="249">
        <v>9341</v>
      </c>
      <c r="C9404" s="248">
        <v>103.19895463501571</v>
      </c>
    </row>
    <row r="9405" spans="2:3" x14ac:dyDescent="0.75">
      <c r="B9405" s="249">
        <v>9342</v>
      </c>
      <c r="C9405" s="248">
        <v>129.72844613667777</v>
      </c>
    </row>
    <row r="9406" spans="2:3" x14ac:dyDescent="0.75">
      <c r="B9406" s="249">
        <v>9343</v>
      </c>
      <c r="C9406" s="248">
        <v>112.24130678635073</v>
      </c>
    </row>
    <row r="9407" spans="2:3" x14ac:dyDescent="0.75">
      <c r="B9407" s="249">
        <v>9344</v>
      </c>
      <c r="C9407" s="248">
        <v>116.28718112260661</v>
      </c>
    </row>
    <row r="9408" spans="2:3" x14ac:dyDescent="0.75">
      <c r="B9408" s="249">
        <v>9345</v>
      </c>
      <c r="C9408" s="248">
        <v>138.23439039986738</v>
      </c>
    </row>
    <row r="9409" spans="2:3" x14ac:dyDescent="0.75">
      <c r="B9409" s="249">
        <v>9346</v>
      </c>
      <c r="C9409" s="248">
        <v>95.974648868125854</v>
      </c>
    </row>
    <row r="9410" spans="2:3" x14ac:dyDescent="0.75">
      <c r="B9410" s="249">
        <v>9347</v>
      </c>
      <c r="C9410" s="248">
        <v>136.26974396402787</v>
      </c>
    </row>
    <row r="9411" spans="2:3" x14ac:dyDescent="0.75">
      <c r="B9411" s="249">
        <v>9348</v>
      </c>
      <c r="C9411" s="248">
        <v>68.13430054556764</v>
      </c>
    </row>
    <row r="9412" spans="2:3" x14ac:dyDescent="0.75">
      <c r="B9412" s="249">
        <v>9349</v>
      </c>
      <c r="C9412" s="248">
        <v>108.54162369122439</v>
      </c>
    </row>
    <row r="9413" spans="2:3" x14ac:dyDescent="0.75">
      <c r="B9413" s="249">
        <v>9350</v>
      </c>
      <c r="C9413" s="248">
        <v>125.43133817669958</v>
      </c>
    </row>
    <row r="9414" spans="2:3" x14ac:dyDescent="0.75">
      <c r="B9414" s="249">
        <v>9351</v>
      </c>
      <c r="C9414" s="248">
        <v>111.90006252463968</v>
      </c>
    </row>
    <row r="9415" spans="2:3" x14ac:dyDescent="0.75">
      <c r="B9415" s="249">
        <v>9352</v>
      </c>
      <c r="C9415" s="248">
        <v>118.84249899014948</v>
      </c>
    </row>
    <row r="9416" spans="2:3" x14ac:dyDescent="0.75">
      <c r="B9416" s="249">
        <v>9353</v>
      </c>
      <c r="C9416" s="248">
        <v>98.888137404914346</v>
      </c>
    </row>
    <row r="9417" spans="2:3" x14ac:dyDescent="0.75">
      <c r="B9417" s="249">
        <v>9354</v>
      </c>
      <c r="C9417" s="248">
        <v>125.64943835336017</v>
      </c>
    </row>
    <row r="9418" spans="2:3" x14ac:dyDescent="0.75">
      <c r="B9418" s="249">
        <v>9355</v>
      </c>
      <c r="C9418" s="248">
        <v>82.598966139281728</v>
      </c>
    </row>
    <row r="9419" spans="2:3" x14ac:dyDescent="0.75">
      <c r="B9419" s="249">
        <v>9356</v>
      </c>
      <c r="C9419" s="248">
        <v>79.932799673717597</v>
      </c>
    </row>
    <row r="9420" spans="2:3" x14ac:dyDescent="0.75">
      <c r="B9420" s="249">
        <v>9357</v>
      </c>
      <c r="C9420" s="248">
        <v>181.42449855124326</v>
      </c>
    </row>
    <row r="9421" spans="2:3" x14ac:dyDescent="0.75">
      <c r="B9421" s="249">
        <v>9358</v>
      </c>
      <c r="C9421" s="248">
        <v>142.68892894440927</v>
      </c>
    </row>
    <row r="9422" spans="2:3" x14ac:dyDescent="0.75">
      <c r="B9422" s="249">
        <v>9359</v>
      </c>
      <c r="C9422" s="248">
        <v>154.26172805547222</v>
      </c>
    </row>
    <row r="9423" spans="2:3" x14ac:dyDescent="0.75">
      <c r="B9423" s="249">
        <v>9360</v>
      </c>
      <c r="C9423" s="248">
        <v>117.73023405610816</v>
      </c>
    </row>
    <row r="9424" spans="2:3" x14ac:dyDescent="0.75">
      <c r="B9424" s="249">
        <v>9361</v>
      </c>
      <c r="C9424" s="248">
        <v>132.40635736906611</v>
      </c>
    </row>
    <row r="9425" spans="2:3" x14ac:dyDescent="0.75">
      <c r="B9425" s="249">
        <v>9362</v>
      </c>
      <c r="C9425" s="248">
        <v>100.48273546371684</v>
      </c>
    </row>
    <row r="9426" spans="2:3" x14ac:dyDescent="0.75">
      <c r="B9426" s="249">
        <v>9363</v>
      </c>
      <c r="C9426" s="248">
        <v>82.342901798794429</v>
      </c>
    </row>
    <row r="9427" spans="2:3" x14ac:dyDescent="0.75">
      <c r="B9427" s="249">
        <v>9364</v>
      </c>
      <c r="C9427" s="248">
        <v>120.25779290053914</v>
      </c>
    </row>
    <row r="9428" spans="2:3" x14ac:dyDescent="0.75">
      <c r="B9428" s="249">
        <v>9365</v>
      </c>
      <c r="C9428" s="248">
        <v>62.096453607185254</v>
      </c>
    </row>
    <row r="9429" spans="2:3" x14ac:dyDescent="0.75">
      <c r="B9429" s="249">
        <v>9366</v>
      </c>
      <c r="C9429" s="248">
        <v>93.344482429516702</v>
      </c>
    </row>
    <row r="9430" spans="2:3" x14ac:dyDescent="0.75">
      <c r="B9430" s="249">
        <v>9367</v>
      </c>
      <c r="C9430" s="248">
        <v>107.62651895765316</v>
      </c>
    </row>
    <row r="9431" spans="2:3" x14ac:dyDescent="0.75">
      <c r="B9431" s="249">
        <v>9368</v>
      </c>
      <c r="C9431" s="248">
        <v>119.19881824439094</v>
      </c>
    </row>
    <row r="9432" spans="2:3" x14ac:dyDescent="0.75">
      <c r="B9432" s="249">
        <v>9369</v>
      </c>
      <c r="C9432" s="248">
        <v>130.25072347674478</v>
      </c>
    </row>
    <row r="9433" spans="2:3" x14ac:dyDescent="0.75">
      <c r="B9433" s="249">
        <v>9370</v>
      </c>
      <c r="C9433" s="248">
        <v>144.68630696877588</v>
      </c>
    </row>
    <row r="9434" spans="2:3" x14ac:dyDescent="0.75">
      <c r="B9434" s="249">
        <v>9371</v>
      </c>
      <c r="C9434" s="248">
        <v>120.81486376836999</v>
      </c>
    </row>
    <row r="9435" spans="2:3" x14ac:dyDescent="0.75">
      <c r="B9435" s="249">
        <v>9372</v>
      </c>
      <c r="C9435" s="248">
        <v>163.68760224626141</v>
      </c>
    </row>
    <row r="9436" spans="2:3" x14ac:dyDescent="0.75">
      <c r="B9436" s="249">
        <v>9373</v>
      </c>
      <c r="C9436" s="248">
        <v>106.93818985650252</v>
      </c>
    </row>
    <row r="9437" spans="2:3" x14ac:dyDescent="0.75">
      <c r="B9437" s="249">
        <v>9374</v>
      </c>
      <c r="C9437" s="248">
        <v>153.50001587345974</v>
      </c>
    </row>
    <row r="9438" spans="2:3" x14ac:dyDescent="0.75">
      <c r="B9438" s="249">
        <v>9375</v>
      </c>
      <c r="C9438" s="248">
        <v>99.838793885817807</v>
      </c>
    </row>
    <row r="9439" spans="2:3" x14ac:dyDescent="0.75">
      <c r="B9439" s="249">
        <v>9376</v>
      </c>
      <c r="C9439" s="248">
        <v>142.46275172080249</v>
      </c>
    </row>
    <row r="9440" spans="2:3" x14ac:dyDescent="0.75">
      <c r="B9440" s="249">
        <v>9377</v>
      </c>
      <c r="C9440" s="248">
        <v>101.09257942610782</v>
      </c>
    </row>
    <row r="9441" spans="2:3" x14ac:dyDescent="0.75">
      <c r="B9441" s="249">
        <v>9378</v>
      </c>
      <c r="C9441" s="248">
        <v>129.08194035875931</v>
      </c>
    </row>
    <row r="9442" spans="2:3" x14ac:dyDescent="0.75">
      <c r="B9442" s="249">
        <v>9379</v>
      </c>
      <c r="C9442" s="248">
        <v>115.27735887026297</v>
      </c>
    </row>
    <row r="9443" spans="2:3" x14ac:dyDescent="0.75">
      <c r="B9443" s="249">
        <v>9380</v>
      </c>
      <c r="C9443" s="248">
        <v>103.12709248359701</v>
      </c>
    </row>
    <row r="9444" spans="2:3" x14ac:dyDescent="0.75">
      <c r="B9444" s="249">
        <v>9381</v>
      </c>
      <c r="C9444" s="248">
        <v>87.202773729659199</v>
      </c>
    </row>
    <row r="9445" spans="2:3" x14ac:dyDescent="0.75">
      <c r="B9445" s="249">
        <v>9382</v>
      </c>
      <c r="C9445" s="248">
        <v>118.97247041434282</v>
      </c>
    </row>
    <row r="9446" spans="2:3" x14ac:dyDescent="0.75">
      <c r="B9446" s="249">
        <v>9383</v>
      </c>
      <c r="C9446" s="248">
        <v>126.16342427470956</v>
      </c>
    </row>
    <row r="9447" spans="2:3" x14ac:dyDescent="0.75">
      <c r="B9447" s="249">
        <v>9384</v>
      </c>
      <c r="C9447" s="248">
        <v>123.27726392840428</v>
      </c>
    </row>
    <row r="9448" spans="2:3" x14ac:dyDescent="0.75">
      <c r="B9448" s="249">
        <v>9385</v>
      </c>
      <c r="C9448" s="248">
        <v>111.68911414771001</v>
      </c>
    </row>
    <row r="9449" spans="2:3" x14ac:dyDescent="0.75">
      <c r="B9449" s="249">
        <v>9386</v>
      </c>
      <c r="C9449" s="248">
        <v>133.08574582583242</v>
      </c>
    </row>
    <row r="9450" spans="2:3" x14ac:dyDescent="0.75">
      <c r="B9450" s="249">
        <v>9387</v>
      </c>
      <c r="C9450" s="248">
        <v>79.349230115690858</v>
      </c>
    </row>
    <row r="9451" spans="2:3" x14ac:dyDescent="0.75">
      <c r="B9451" s="249">
        <v>9388</v>
      </c>
      <c r="C9451" s="248">
        <v>85.73067624769493</v>
      </c>
    </row>
    <row r="9452" spans="2:3" x14ac:dyDescent="0.75">
      <c r="B9452" s="249">
        <v>9389</v>
      </c>
      <c r="C9452" s="248">
        <v>166.37605156981709</v>
      </c>
    </row>
    <row r="9453" spans="2:3" x14ac:dyDescent="0.75">
      <c r="B9453" s="249">
        <v>9390</v>
      </c>
      <c r="C9453" s="248">
        <v>95.306981536450436</v>
      </c>
    </row>
    <row r="9454" spans="2:3" x14ac:dyDescent="0.75">
      <c r="B9454" s="249">
        <v>9391</v>
      </c>
      <c r="C9454" s="248">
        <v>121.02308897494882</v>
      </c>
    </row>
    <row r="9455" spans="2:3" x14ac:dyDescent="0.75">
      <c r="B9455" s="249">
        <v>9392</v>
      </c>
      <c r="C9455" s="248">
        <v>113.36036059147659</v>
      </c>
    </row>
    <row r="9456" spans="2:3" x14ac:dyDescent="0.75">
      <c r="B9456" s="249">
        <v>9393</v>
      </c>
      <c r="C9456" s="248">
        <v>131.76312344170481</v>
      </c>
    </row>
    <row r="9457" spans="2:3" x14ac:dyDescent="0.75">
      <c r="B9457" s="249">
        <v>9394</v>
      </c>
      <c r="C9457" s="248">
        <v>134.48523829098562</v>
      </c>
    </row>
    <row r="9458" spans="2:3" x14ac:dyDescent="0.75">
      <c r="B9458" s="249">
        <v>9395</v>
      </c>
      <c r="C9458" s="248">
        <v>105.79211812870355</v>
      </c>
    </row>
    <row r="9459" spans="2:3" x14ac:dyDescent="0.75">
      <c r="B9459" s="249">
        <v>9396</v>
      </c>
      <c r="C9459" s="248">
        <v>168.17859538545895</v>
      </c>
    </row>
    <row r="9460" spans="2:3" x14ac:dyDescent="0.75">
      <c r="B9460" s="249">
        <v>9397</v>
      </c>
      <c r="C9460" s="248">
        <v>92.015682893258926</v>
      </c>
    </row>
    <row r="9461" spans="2:3" x14ac:dyDescent="0.75">
      <c r="B9461" s="249">
        <v>9398</v>
      </c>
      <c r="C9461" s="248">
        <v>141.86203573420229</v>
      </c>
    </row>
    <row r="9462" spans="2:3" x14ac:dyDescent="0.75">
      <c r="B9462" s="249">
        <v>9399</v>
      </c>
      <c r="C9462" s="248">
        <v>160.34746067980632</v>
      </c>
    </row>
    <row r="9463" spans="2:3" x14ac:dyDescent="0.75">
      <c r="B9463" s="249">
        <v>9400</v>
      </c>
      <c r="C9463" s="248">
        <v>155.80844776333737</v>
      </c>
    </row>
    <row r="9464" spans="2:3" x14ac:dyDescent="0.75">
      <c r="B9464" s="249">
        <v>9401</v>
      </c>
      <c r="C9464" s="248">
        <v>86.888836304237969</v>
      </c>
    </row>
    <row r="9465" spans="2:3" x14ac:dyDescent="0.75">
      <c r="B9465" s="249">
        <v>9402</v>
      </c>
      <c r="C9465" s="248">
        <v>144.08193942398589</v>
      </c>
    </row>
    <row r="9466" spans="2:3" x14ac:dyDescent="0.75">
      <c r="B9466" s="249">
        <v>9403</v>
      </c>
      <c r="C9466" s="248">
        <v>151.75366320244146</v>
      </c>
    </row>
    <row r="9467" spans="2:3" x14ac:dyDescent="0.75">
      <c r="B9467" s="249">
        <v>9404</v>
      </c>
      <c r="C9467" s="248">
        <v>121.72039226601092</v>
      </c>
    </row>
    <row r="9468" spans="2:3" x14ac:dyDescent="0.75">
      <c r="B9468" s="249">
        <v>9405</v>
      </c>
      <c r="C9468" s="248">
        <v>87.023406682018532</v>
      </c>
    </row>
    <row r="9469" spans="2:3" x14ac:dyDescent="0.75">
      <c r="B9469" s="249">
        <v>9406</v>
      </c>
      <c r="C9469" s="248">
        <v>144.79903475765269</v>
      </c>
    </row>
    <row r="9470" spans="2:3" x14ac:dyDescent="0.75">
      <c r="B9470" s="249">
        <v>9407</v>
      </c>
      <c r="C9470" s="248">
        <v>114.89508897300539</v>
      </c>
    </row>
    <row r="9471" spans="2:3" x14ac:dyDescent="0.75">
      <c r="B9471" s="249">
        <v>9408</v>
      </c>
      <c r="C9471" s="248">
        <v>166.31490347916355</v>
      </c>
    </row>
    <row r="9472" spans="2:3" x14ac:dyDescent="0.75">
      <c r="B9472" s="249">
        <v>9409</v>
      </c>
      <c r="C9472" s="248">
        <v>136.1559743759972</v>
      </c>
    </row>
    <row r="9473" spans="2:3" x14ac:dyDescent="0.75">
      <c r="B9473" s="249">
        <v>9410</v>
      </c>
      <c r="C9473" s="248">
        <v>110.29998207544244</v>
      </c>
    </row>
    <row r="9474" spans="2:3" x14ac:dyDescent="0.75">
      <c r="B9474" s="249">
        <v>9411</v>
      </c>
      <c r="C9474" s="248">
        <v>76.001814137390795</v>
      </c>
    </row>
    <row r="9475" spans="2:3" x14ac:dyDescent="0.75">
      <c r="B9475" s="249">
        <v>9412</v>
      </c>
      <c r="C9475" s="248">
        <v>125.311533569959</v>
      </c>
    </row>
    <row r="9476" spans="2:3" x14ac:dyDescent="0.75">
      <c r="B9476" s="249">
        <v>9413</v>
      </c>
      <c r="C9476" s="248">
        <v>126.82336848557019</v>
      </c>
    </row>
    <row r="9477" spans="2:3" x14ac:dyDescent="0.75">
      <c r="B9477" s="249">
        <v>9414</v>
      </c>
      <c r="C9477" s="248">
        <v>138.90740362563901</v>
      </c>
    </row>
    <row r="9478" spans="2:3" x14ac:dyDescent="0.75">
      <c r="B9478" s="249">
        <v>9415</v>
      </c>
      <c r="C9478" s="248">
        <v>157.70930871091826</v>
      </c>
    </row>
    <row r="9479" spans="2:3" x14ac:dyDescent="0.75">
      <c r="B9479" s="249">
        <v>9416</v>
      </c>
      <c r="C9479" s="248">
        <v>113.14684471722637</v>
      </c>
    </row>
    <row r="9480" spans="2:3" x14ac:dyDescent="0.75">
      <c r="B9480" s="249">
        <v>9417</v>
      </c>
      <c r="C9480" s="248">
        <v>92.615598390159363</v>
      </c>
    </row>
    <row r="9481" spans="2:3" x14ac:dyDescent="0.75">
      <c r="B9481" s="249">
        <v>9418</v>
      </c>
      <c r="C9481" s="248">
        <v>107.13710252570132</v>
      </c>
    </row>
    <row r="9482" spans="2:3" x14ac:dyDescent="0.75">
      <c r="B9482" s="249">
        <v>9419</v>
      </c>
      <c r="C9482" s="248">
        <v>155.54404672059462</v>
      </c>
    </row>
    <row r="9483" spans="2:3" x14ac:dyDescent="0.75">
      <c r="B9483" s="249">
        <v>9420</v>
      </c>
      <c r="C9483" s="248">
        <v>157.26432227414284</v>
      </c>
    </row>
    <row r="9484" spans="2:3" x14ac:dyDescent="0.75">
      <c r="B9484" s="249">
        <v>9421</v>
      </c>
      <c r="C9484" s="248">
        <v>107.43067978246341</v>
      </c>
    </row>
    <row r="9485" spans="2:3" x14ac:dyDescent="0.75">
      <c r="B9485" s="249">
        <v>9422</v>
      </c>
      <c r="C9485" s="248">
        <v>117.79438202785509</v>
      </c>
    </row>
    <row r="9486" spans="2:3" x14ac:dyDescent="0.75">
      <c r="B9486" s="249">
        <v>9423</v>
      </c>
      <c r="C9486" s="248">
        <v>141.96471652806946</v>
      </c>
    </row>
    <row r="9487" spans="2:3" x14ac:dyDescent="0.75">
      <c r="B9487" s="249">
        <v>9424</v>
      </c>
      <c r="C9487" s="248">
        <v>101.17747412301212</v>
      </c>
    </row>
    <row r="9488" spans="2:3" x14ac:dyDescent="0.75">
      <c r="B9488" s="249">
        <v>9425</v>
      </c>
      <c r="C9488" s="248">
        <v>64.674549822721019</v>
      </c>
    </row>
    <row r="9489" spans="2:3" x14ac:dyDescent="0.75">
      <c r="B9489" s="249">
        <v>9426</v>
      </c>
      <c r="C9489" s="248">
        <v>163.02996106729793</v>
      </c>
    </row>
    <row r="9490" spans="2:3" x14ac:dyDescent="0.75">
      <c r="B9490" s="249">
        <v>9427</v>
      </c>
      <c r="C9490" s="248">
        <v>158.919635104305</v>
      </c>
    </row>
    <row r="9491" spans="2:3" x14ac:dyDescent="0.75">
      <c r="B9491" s="249">
        <v>9428</v>
      </c>
      <c r="C9491" s="248">
        <v>118.69701602391771</v>
      </c>
    </row>
    <row r="9492" spans="2:3" x14ac:dyDescent="0.75">
      <c r="B9492" s="249">
        <v>9429</v>
      </c>
      <c r="C9492" s="248">
        <v>152.16667139710617</v>
      </c>
    </row>
    <row r="9493" spans="2:3" x14ac:dyDescent="0.75">
      <c r="B9493" s="249">
        <v>9430</v>
      </c>
      <c r="C9493" s="248">
        <v>87.501459393643756</v>
      </c>
    </row>
    <row r="9494" spans="2:3" x14ac:dyDescent="0.75">
      <c r="B9494" s="249">
        <v>9431</v>
      </c>
      <c r="C9494" s="248">
        <v>108.68791215253064</v>
      </c>
    </row>
    <row r="9495" spans="2:3" x14ac:dyDescent="0.75">
      <c r="B9495" s="249">
        <v>9432</v>
      </c>
      <c r="C9495" s="248">
        <v>106.71274196864461</v>
      </c>
    </row>
    <row r="9496" spans="2:3" x14ac:dyDescent="0.75">
      <c r="B9496" s="249">
        <v>9433</v>
      </c>
      <c r="C9496" s="248">
        <v>158.33834533910709</v>
      </c>
    </row>
    <row r="9497" spans="2:3" x14ac:dyDescent="0.75">
      <c r="B9497" s="249">
        <v>9434</v>
      </c>
      <c r="C9497" s="248">
        <v>102.95754085096155</v>
      </c>
    </row>
    <row r="9498" spans="2:3" x14ac:dyDescent="0.75">
      <c r="B9498" s="249">
        <v>9435</v>
      </c>
      <c r="C9498" s="248">
        <v>87.636885367680634</v>
      </c>
    </row>
    <row r="9499" spans="2:3" x14ac:dyDescent="0.75">
      <c r="B9499" s="249">
        <v>9436</v>
      </c>
      <c r="C9499" s="248">
        <v>73.015774947828788</v>
      </c>
    </row>
    <row r="9500" spans="2:3" x14ac:dyDescent="0.75">
      <c r="B9500" s="249">
        <v>9437</v>
      </c>
      <c r="C9500" s="248">
        <v>114.5389645659217</v>
      </c>
    </row>
    <row r="9501" spans="2:3" x14ac:dyDescent="0.75">
      <c r="B9501" s="249">
        <v>9438</v>
      </c>
      <c r="C9501" s="248">
        <v>116.7421078195039</v>
      </c>
    </row>
    <row r="9502" spans="2:3" x14ac:dyDescent="0.75">
      <c r="B9502" s="249">
        <v>9439</v>
      </c>
      <c r="C9502" s="248">
        <v>92.57274717631833</v>
      </c>
    </row>
    <row r="9503" spans="2:3" x14ac:dyDescent="0.75">
      <c r="B9503" s="249">
        <v>9440</v>
      </c>
      <c r="C9503" s="248">
        <v>71.692090839338562</v>
      </c>
    </row>
    <row r="9504" spans="2:3" x14ac:dyDescent="0.75">
      <c r="B9504" s="249">
        <v>9441</v>
      </c>
      <c r="C9504" s="248">
        <v>118.08435306457832</v>
      </c>
    </row>
    <row r="9505" spans="2:3" x14ac:dyDescent="0.75">
      <c r="B9505" s="249">
        <v>9442</v>
      </c>
      <c r="C9505" s="248">
        <v>132.4599619938285</v>
      </c>
    </row>
    <row r="9506" spans="2:3" x14ac:dyDescent="0.75">
      <c r="B9506" s="249">
        <v>9443</v>
      </c>
      <c r="C9506" s="248">
        <v>121.43026700571225</v>
      </c>
    </row>
    <row r="9507" spans="2:3" x14ac:dyDescent="0.75">
      <c r="B9507" s="249">
        <v>9444</v>
      </c>
      <c r="C9507" s="248">
        <v>111.56442752611633</v>
      </c>
    </row>
    <row r="9508" spans="2:3" x14ac:dyDescent="0.75">
      <c r="B9508" s="249">
        <v>9445</v>
      </c>
      <c r="C9508" s="248">
        <v>122.25468970964708</v>
      </c>
    </row>
    <row r="9509" spans="2:3" x14ac:dyDescent="0.75">
      <c r="B9509" s="249">
        <v>9446</v>
      </c>
      <c r="C9509" s="248">
        <v>134.03799164647427</v>
      </c>
    </row>
    <row r="9510" spans="2:3" x14ac:dyDescent="0.75">
      <c r="B9510" s="249">
        <v>9447</v>
      </c>
      <c r="C9510" s="248">
        <v>82.076926223635724</v>
      </c>
    </row>
    <row r="9511" spans="2:3" x14ac:dyDescent="0.75">
      <c r="B9511" s="249">
        <v>9448</v>
      </c>
      <c r="C9511" s="248">
        <v>143.60344744190317</v>
      </c>
    </row>
    <row r="9512" spans="2:3" x14ac:dyDescent="0.75">
      <c r="B9512" s="249">
        <v>9449</v>
      </c>
      <c r="C9512" s="248">
        <v>118.36047325314466</v>
      </c>
    </row>
    <row r="9513" spans="2:3" x14ac:dyDescent="0.75">
      <c r="B9513" s="249">
        <v>9450</v>
      </c>
      <c r="C9513" s="248">
        <v>88.279986872836133</v>
      </c>
    </row>
    <row r="9514" spans="2:3" x14ac:dyDescent="0.75">
      <c r="B9514" s="249">
        <v>9451</v>
      </c>
      <c r="C9514" s="248">
        <v>73.744383594948488</v>
      </c>
    </row>
    <row r="9515" spans="2:3" x14ac:dyDescent="0.75">
      <c r="B9515" s="249">
        <v>9452</v>
      </c>
      <c r="C9515" s="248">
        <v>101.7963457359302</v>
      </c>
    </row>
    <row r="9516" spans="2:3" x14ac:dyDescent="0.75">
      <c r="B9516" s="249">
        <v>9453</v>
      </c>
      <c r="C9516" s="248">
        <v>151.9746561862564</v>
      </c>
    </row>
    <row r="9517" spans="2:3" x14ac:dyDescent="0.75">
      <c r="B9517" s="249">
        <v>9454</v>
      </c>
      <c r="C9517" s="248">
        <v>100.06982664370432</v>
      </c>
    </row>
    <row r="9518" spans="2:3" x14ac:dyDescent="0.75">
      <c r="B9518" s="249">
        <v>9455</v>
      </c>
      <c r="C9518" s="248">
        <v>156.54228881075164</v>
      </c>
    </row>
    <row r="9519" spans="2:3" x14ac:dyDescent="0.75">
      <c r="B9519" s="249">
        <v>9456</v>
      </c>
      <c r="C9519" s="248">
        <v>96.265533867021219</v>
      </c>
    </row>
    <row r="9520" spans="2:3" x14ac:dyDescent="0.75">
      <c r="B9520" s="249">
        <v>9457</v>
      </c>
      <c r="C9520" s="248">
        <v>149.51829667126864</v>
      </c>
    </row>
    <row r="9521" spans="2:3" x14ac:dyDescent="0.75">
      <c r="B9521" s="249">
        <v>9458</v>
      </c>
      <c r="C9521" s="248">
        <v>153.76932608325282</v>
      </c>
    </row>
    <row r="9522" spans="2:3" x14ac:dyDescent="0.75">
      <c r="B9522" s="249">
        <v>9459</v>
      </c>
      <c r="C9522" s="248">
        <v>156.81521278809916</v>
      </c>
    </row>
    <row r="9523" spans="2:3" x14ac:dyDescent="0.75">
      <c r="B9523" s="249">
        <v>9460</v>
      </c>
      <c r="C9523" s="248">
        <v>144.58465454155083</v>
      </c>
    </row>
    <row r="9524" spans="2:3" x14ac:dyDescent="0.75">
      <c r="B9524" s="249">
        <v>9461</v>
      </c>
      <c r="C9524" s="248">
        <v>116.70811270242615</v>
      </c>
    </row>
    <row r="9525" spans="2:3" x14ac:dyDescent="0.75">
      <c r="B9525" s="249">
        <v>9462</v>
      </c>
      <c r="C9525" s="248">
        <v>112.5354073797124</v>
      </c>
    </row>
    <row r="9526" spans="2:3" x14ac:dyDescent="0.75">
      <c r="B9526" s="249">
        <v>9463</v>
      </c>
      <c r="C9526" s="248">
        <v>116.10181285673688</v>
      </c>
    </row>
    <row r="9527" spans="2:3" x14ac:dyDescent="0.75">
      <c r="B9527" s="249">
        <v>9464</v>
      </c>
      <c r="C9527" s="248">
        <v>104.81675303041838</v>
      </c>
    </row>
    <row r="9528" spans="2:3" x14ac:dyDescent="0.75">
      <c r="B9528" s="249">
        <v>9465</v>
      </c>
      <c r="C9528" s="248">
        <v>96.3318162927023</v>
      </c>
    </row>
    <row r="9529" spans="2:3" x14ac:dyDescent="0.75">
      <c r="B9529" s="249">
        <v>9466</v>
      </c>
      <c r="C9529" s="248">
        <v>115.86509691991608</v>
      </c>
    </row>
    <row r="9530" spans="2:3" x14ac:dyDescent="0.75">
      <c r="B9530" s="249">
        <v>9467</v>
      </c>
      <c r="C9530" s="248">
        <v>67.587665049025091</v>
      </c>
    </row>
    <row r="9531" spans="2:3" x14ac:dyDescent="0.75">
      <c r="B9531" s="249">
        <v>9468</v>
      </c>
      <c r="C9531" s="248">
        <v>177.22489614321566</v>
      </c>
    </row>
    <row r="9532" spans="2:3" x14ac:dyDescent="0.75">
      <c r="B9532" s="249">
        <v>9469</v>
      </c>
      <c r="C9532" s="248">
        <v>101.15438768899185</v>
      </c>
    </row>
    <row r="9533" spans="2:3" x14ac:dyDescent="0.75">
      <c r="B9533" s="249">
        <v>9470</v>
      </c>
      <c r="C9533" s="248">
        <v>136.43614064806511</v>
      </c>
    </row>
    <row r="9534" spans="2:3" x14ac:dyDescent="0.75">
      <c r="B9534" s="249">
        <v>9471</v>
      </c>
      <c r="C9534" s="248">
        <v>99.036447796007906</v>
      </c>
    </row>
    <row r="9535" spans="2:3" x14ac:dyDescent="0.75">
      <c r="B9535" s="249">
        <v>9472</v>
      </c>
      <c r="C9535" s="248">
        <v>107.92939640174325</v>
      </c>
    </row>
    <row r="9536" spans="2:3" x14ac:dyDescent="0.75">
      <c r="B9536" s="249">
        <v>9473</v>
      </c>
      <c r="C9536" s="248">
        <v>101.10380478323547</v>
      </c>
    </row>
    <row r="9537" spans="2:3" x14ac:dyDescent="0.75">
      <c r="B9537" s="249">
        <v>9474</v>
      </c>
      <c r="C9537" s="248">
        <v>105.99324733192839</v>
      </c>
    </row>
    <row r="9538" spans="2:3" x14ac:dyDescent="0.75">
      <c r="B9538" s="249">
        <v>9475</v>
      </c>
      <c r="C9538" s="248">
        <v>92.708783457370998</v>
      </c>
    </row>
    <row r="9539" spans="2:3" x14ac:dyDescent="0.75">
      <c r="B9539" s="249">
        <v>9476</v>
      </c>
      <c r="C9539" s="248">
        <v>138.57864299642202</v>
      </c>
    </row>
    <row r="9540" spans="2:3" x14ac:dyDescent="0.75">
      <c r="B9540" s="249">
        <v>9477</v>
      </c>
      <c r="C9540" s="248">
        <v>139.64330822639033</v>
      </c>
    </row>
    <row r="9541" spans="2:3" x14ac:dyDescent="0.75">
      <c r="B9541" s="249">
        <v>9478</v>
      </c>
      <c r="C9541" s="248">
        <v>159.07692684727772</v>
      </c>
    </row>
    <row r="9542" spans="2:3" x14ac:dyDescent="0.75">
      <c r="B9542" s="249">
        <v>9479</v>
      </c>
      <c r="C9542" s="248">
        <v>122.73804696489194</v>
      </c>
    </row>
    <row r="9543" spans="2:3" x14ac:dyDescent="0.75">
      <c r="B9543" s="249">
        <v>9480</v>
      </c>
      <c r="C9543" s="248">
        <v>98.377307659396365</v>
      </c>
    </row>
    <row r="9544" spans="2:3" x14ac:dyDescent="0.75">
      <c r="B9544" s="249">
        <v>9481</v>
      </c>
      <c r="C9544" s="248">
        <v>119.1674487551637</v>
      </c>
    </row>
    <row r="9545" spans="2:3" x14ac:dyDescent="0.75">
      <c r="B9545" s="249">
        <v>9482</v>
      </c>
      <c r="C9545" s="248">
        <v>108.40173204213359</v>
      </c>
    </row>
    <row r="9546" spans="2:3" x14ac:dyDescent="0.75">
      <c r="B9546" s="249">
        <v>9483</v>
      </c>
      <c r="C9546" s="248">
        <v>107.95490103725687</v>
      </c>
    </row>
    <row r="9547" spans="2:3" x14ac:dyDescent="0.75">
      <c r="B9547" s="249">
        <v>9484</v>
      </c>
      <c r="C9547" s="248">
        <v>104.44268759553256</v>
      </c>
    </row>
    <row r="9548" spans="2:3" x14ac:dyDescent="0.75">
      <c r="B9548" s="249">
        <v>9485</v>
      </c>
      <c r="C9548" s="248">
        <v>120.60074873603214</v>
      </c>
    </row>
    <row r="9549" spans="2:3" x14ac:dyDescent="0.75">
      <c r="B9549" s="249">
        <v>9486</v>
      </c>
      <c r="C9549" s="248">
        <v>127.43146449386745</v>
      </c>
    </row>
    <row r="9550" spans="2:3" x14ac:dyDescent="0.75">
      <c r="B9550" s="249">
        <v>9487</v>
      </c>
      <c r="C9550" s="248">
        <v>102.03182302127836</v>
      </c>
    </row>
    <row r="9551" spans="2:3" x14ac:dyDescent="0.75">
      <c r="B9551" s="249">
        <v>9488</v>
      </c>
      <c r="C9551" s="248">
        <v>135.95952679037543</v>
      </c>
    </row>
    <row r="9552" spans="2:3" x14ac:dyDescent="0.75">
      <c r="B9552" s="249">
        <v>9489</v>
      </c>
      <c r="C9552" s="248">
        <v>125.66190760421465</v>
      </c>
    </row>
    <row r="9553" spans="2:3" x14ac:dyDescent="0.75">
      <c r="B9553" s="249">
        <v>9490</v>
      </c>
      <c r="C9553" s="248">
        <v>110.62130324723937</v>
      </c>
    </row>
    <row r="9554" spans="2:3" x14ac:dyDescent="0.75">
      <c r="B9554" s="249">
        <v>9491</v>
      </c>
      <c r="C9554" s="248">
        <v>153.22774261703921</v>
      </c>
    </row>
    <row r="9555" spans="2:3" x14ac:dyDescent="0.75">
      <c r="B9555" s="249">
        <v>9492</v>
      </c>
      <c r="C9555" s="248">
        <v>101.82658288703676</v>
      </c>
    </row>
    <row r="9556" spans="2:3" x14ac:dyDescent="0.75">
      <c r="B9556" s="249">
        <v>9493</v>
      </c>
      <c r="C9556" s="248">
        <v>141.88796234802342</v>
      </c>
    </row>
    <row r="9557" spans="2:3" x14ac:dyDescent="0.75">
      <c r="B9557" s="249">
        <v>9494</v>
      </c>
      <c r="C9557" s="248">
        <v>125.00492423995274</v>
      </c>
    </row>
    <row r="9558" spans="2:3" x14ac:dyDescent="0.75">
      <c r="B9558" s="249">
        <v>9495</v>
      </c>
      <c r="C9558" s="248">
        <v>97.964710521833638</v>
      </c>
    </row>
    <row r="9559" spans="2:3" x14ac:dyDescent="0.75">
      <c r="B9559" s="249">
        <v>9496</v>
      </c>
      <c r="C9559" s="248">
        <v>94.336098637594134</v>
      </c>
    </row>
    <row r="9560" spans="2:3" x14ac:dyDescent="0.75">
      <c r="B9560" s="249">
        <v>9497</v>
      </c>
      <c r="C9560" s="248">
        <v>147.11448236824245</v>
      </c>
    </row>
    <row r="9561" spans="2:3" x14ac:dyDescent="0.75">
      <c r="B9561" s="249">
        <v>9498</v>
      </c>
      <c r="C9561" s="248">
        <v>135.37021529265343</v>
      </c>
    </row>
    <row r="9562" spans="2:3" x14ac:dyDescent="0.75">
      <c r="B9562" s="249">
        <v>9499</v>
      </c>
      <c r="C9562" s="248">
        <v>104.95562671285165</v>
      </c>
    </row>
    <row r="9563" spans="2:3" x14ac:dyDescent="0.75">
      <c r="B9563" s="249">
        <v>9500</v>
      </c>
      <c r="C9563" s="248">
        <v>125.42596352931383</v>
      </c>
    </row>
    <row r="9564" spans="2:3" x14ac:dyDescent="0.75">
      <c r="B9564" s="249">
        <v>9501</v>
      </c>
      <c r="C9564" s="248">
        <v>158.97514538700995</v>
      </c>
    </row>
    <row r="9565" spans="2:3" x14ac:dyDescent="0.75">
      <c r="B9565" s="249">
        <v>9502</v>
      </c>
      <c r="C9565" s="248">
        <v>85.48813802077234</v>
      </c>
    </row>
    <row r="9566" spans="2:3" x14ac:dyDescent="0.75">
      <c r="B9566" s="249">
        <v>9503</v>
      </c>
      <c r="C9566" s="248">
        <v>140.74237427333267</v>
      </c>
    </row>
    <row r="9567" spans="2:3" x14ac:dyDescent="0.75">
      <c r="B9567" s="249">
        <v>9504</v>
      </c>
      <c r="C9567" s="248">
        <v>141.75699999764984</v>
      </c>
    </row>
    <row r="9568" spans="2:3" x14ac:dyDescent="0.75">
      <c r="B9568" s="249">
        <v>9505</v>
      </c>
      <c r="C9568" s="248">
        <v>106.75630000904617</v>
      </c>
    </row>
    <row r="9569" spans="2:3" x14ac:dyDescent="0.75">
      <c r="B9569" s="249">
        <v>9506</v>
      </c>
      <c r="C9569" s="248">
        <v>124.01551226640099</v>
      </c>
    </row>
    <row r="9570" spans="2:3" x14ac:dyDescent="0.75">
      <c r="B9570" s="249">
        <v>9507</v>
      </c>
      <c r="C9570" s="248">
        <v>115.40799789893529</v>
      </c>
    </row>
    <row r="9571" spans="2:3" x14ac:dyDescent="0.75">
      <c r="B9571" s="249">
        <v>9508</v>
      </c>
      <c r="C9571" s="248">
        <v>168.97530836148448</v>
      </c>
    </row>
    <row r="9572" spans="2:3" x14ac:dyDescent="0.75">
      <c r="B9572" s="249">
        <v>9509</v>
      </c>
      <c r="C9572" s="248">
        <v>94.427530704222136</v>
      </c>
    </row>
    <row r="9573" spans="2:3" x14ac:dyDescent="0.75">
      <c r="B9573" s="249">
        <v>9510</v>
      </c>
      <c r="C9573" s="248">
        <v>159.41268528104638</v>
      </c>
    </row>
    <row r="9574" spans="2:3" x14ac:dyDescent="0.75">
      <c r="B9574" s="249">
        <v>9511</v>
      </c>
      <c r="C9574" s="248">
        <v>115.30245551759981</v>
      </c>
    </row>
    <row r="9575" spans="2:3" x14ac:dyDescent="0.75">
      <c r="B9575" s="249">
        <v>9512</v>
      </c>
      <c r="C9575" s="248">
        <v>73.773977688807989</v>
      </c>
    </row>
    <row r="9576" spans="2:3" x14ac:dyDescent="0.75">
      <c r="B9576" s="249">
        <v>9513</v>
      </c>
      <c r="C9576" s="248">
        <v>113.79123889198949</v>
      </c>
    </row>
    <row r="9577" spans="2:3" x14ac:dyDescent="0.75">
      <c r="B9577" s="249">
        <v>9514</v>
      </c>
      <c r="C9577" s="248">
        <v>197.96197853672805</v>
      </c>
    </row>
    <row r="9578" spans="2:3" x14ac:dyDescent="0.75">
      <c r="B9578" s="249">
        <v>9515</v>
      </c>
      <c r="C9578" s="248">
        <v>131.44967100725304</v>
      </c>
    </row>
    <row r="9579" spans="2:3" x14ac:dyDescent="0.75">
      <c r="B9579" s="249">
        <v>9516</v>
      </c>
      <c r="C9579" s="248">
        <v>108.67119734269701</v>
      </c>
    </row>
    <row r="9580" spans="2:3" x14ac:dyDescent="0.75">
      <c r="B9580" s="249">
        <v>9517</v>
      </c>
      <c r="C9580" s="248">
        <v>95.250016039444489</v>
      </c>
    </row>
    <row r="9581" spans="2:3" x14ac:dyDescent="0.75">
      <c r="B9581" s="249">
        <v>9518</v>
      </c>
      <c r="C9581" s="248">
        <v>146.31108599696407</v>
      </c>
    </row>
    <row r="9582" spans="2:3" x14ac:dyDescent="0.75">
      <c r="B9582" s="249">
        <v>9519</v>
      </c>
      <c r="C9582" s="248">
        <v>100.41797448117848</v>
      </c>
    </row>
    <row r="9583" spans="2:3" x14ac:dyDescent="0.75">
      <c r="B9583" s="249">
        <v>9520</v>
      </c>
      <c r="C9583" s="248">
        <v>165.57716568788865</v>
      </c>
    </row>
    <row r="9584" spans="2:3" x14ac:dyDescent="0.75">
      <c r="B9584" s="249">
        <v>9521</v>
      </c>
      <c r="C9584" s="248">
        <v>106.57406350743804</v>
      </c>
    </row>
    <row r="9585" spans="2:3" x14ac:dyDescent="0.75">
      <c r="B9585" s="249">
        <v>9522</v>
      </c>
      <c r="C9585" s="248">
        <v>83.766224601184121</v>
      </c>
    </row>
    <row r="9586" spans="2:3" x14ac:dyDescent="0.75">
      <c r="B9586" s="249">
        <v>9523</v>
      </c>
      <c r="C9586" s="248">
        <v>125.01123046684621</v>
      </c>
    </row>
    <row r="9587" spans="2:3" x14ac:dyDescent="0.75">
      <c r="B9587" s="249">
        <v>9524</v>
      </c>
      <c r="C9587" s="248">
        <v>89.943117569812443</v>
      </c>
    </row>
    <row r="9588" spans="2:3" x14ac:dyDescent="0.75">
      <c r="B9588" s="249">
        <v>9525</v>
      </c>
      <c r="C9588" s="248">
        <v>130.88005593466275</v>
      </c>
    </row>
    <row r="9589" spans="2:3" x14ac:dyDescent="0.75">
      <c r="B9589" s="249">
        <v>9526</v>
      </c>
      <c r="C9589" s="248">
        <v>140.94072078704806</v>
      </c>
    </row>
    <row r="9590" spans="2:3" x14ac:dyDescent="0.75">
      <c r="B9590" s="249">
        <v>9527</v>
      </c>
      <c r="C9590" s="248">
        <v>164.96075808908807</v>
      </c>
    </row>
    <row r="9591" spans="2:3" x14ac:dyDescent="0.75">
      <c r="B9591" s="249">
        <v>9528</v>
      </c>
      <c r="C9591" s="248">
        <v>110.00752199433173</v>
      </c>
    </row>
    <row r="9592" spans="2:3" x14ac:dyDescent="0.75">
      <c r="B9592" s="249">
        <v>9529</v>
      </c>
      <c r="C9592" s="248">
        <v>155.82866643016749</v>
      </c>
    </row>
    <row r="9593" spans="2:3" x14ac:dyDescent="0.75">
      <c r="B9593" s="249">
        <v>9530</v>
      </c>
      <c r="C9593" s="248">
        <v>106.32669174406563</v>
      </c>
    </row>
    <row r="9594" spans="2:3" x14ac:dyDescent="0.75">
      <c r="B9594" s="249">
        <v>9531</v>
      </c>
      <c r="C9594" s="248">
        <v>184.19884304069538</v>
      </c>
    </row>
    <row r="9595" spans="2:3" x14ac:dyDescent="0.75">
      <c r="B9595" s="249">
        <v>9532</v>
      </c>
      <c r="C9595" s="248">
        <v>131.36599504110677</v>
      </c>
    </row>
    <row r="9596" spans="2:3" x14ac:dyDescent="0.75">
      <c r="B9596" s="249">
        <v>9533</v>
      </c>
      <c r="C9596" s="248">
        <v>92.793205240503454</v>
      </c>
    </row>
    <row r="9597" spans="2:3" x14ac:dyDescent="0.75">
      <c r="B9597" s="249">
        <v>9534</v>
      </c>
      <c r="C9597" s="248">
        <v>126.66358733949227</v>
      </c>
    </row>
    <row r="9598" spans="2:3" x14ac:dyDescent="0.75">
      <c r="B9598" s="249">
        <v>9535</v>
      </c>
      <c r="C9598" s="248">
        <v>109.8456711673859</v>
      </c>
    </row>
    <row r="9599" spans="2:3" x14ac:dyDescent="0.75">
      <c r="B9599" s="249">
        <v>9536</v>
      </c>
      <c r="C9599" s="248">
        <v>111.04139895293747</v>
      </c>
    </row>
    <row r="9600" spans="2:3" x14ac:dyDescent="0.75">
      <c r="B9600" s="249">
        <v>9537</v>
      </c>
      <c r="C9600" s="248">
        <v>77.1018789496745</v>
      </c>
    </row>
    <row r="9601" spans="2:3" x14ac:dyDescent="0.75">
      <c r="B9601" s="249">
        <v>9538</v>
      </c>
      <c r="C9601" s="248">
        <v>150.03581155996429</v>
      </c>
    </row>
    <row r="9602" spans="2:3" x14ac:dyDescent="0.75">
      <c r="B9602" s="249">
        <v>9539</v>
      </c>
      <c r="C9602" s="248">
        <v>118.39868823848364</v>
      </c>
    </row>
    <row r="9603" spans="2:3" x14ac:dyDescent="0.75">
      <c r="B9603" s="249">
        <v>9540</v>
      </c>
      <c r="C9603" s="248">
        <v>90.496975300875164</v>
      </c>
    </row>
    <row r="9604" spans="2:3" x14ac:dyDescent="0.75">
      <c r="B9604" s="249">
        <v>9541</v>
      </c>
      <c r="C9604" s="248">
        <v>92.605566623927885</v>
      </c>
    </row>
    <row r="9605" spans="2:3" x14ac:dyDescent="0.75">
      <c r="B9605" s="249">
        <v>9542</v>
      </c>
      <c r="C9605" s="248">
        <v>149.26447319273748</v>
      </c>
    </row>
    <row r="9606" spans="2:3" x14ac:dyDescent="0.75">
      <c r="B9606" s="249">
        <v>9543</v>
      </c>
      <c r="C9606" s="248">
        <v>144.00291748013484</v>
      </c>
    </row>
    <row r="9607" spans="2:3" x14ac:dyDescent="0.75">
      <c r="B9607" s="249">
        <v>9544</v>
      </c>
      <c r="C9607" s="248">
        <v>119.8212294666743</v>
      </c>
    </row>
    <row r="9608" spans="2:3" x14ac:dyDescent="0.75">
      <c r="B9608" s="249">
        <v>9545</v>
      </c>
      <c r="C9608" s="248">
        <v>133.07983924834934</v>
      </c>
    </row>
    <row r="9609" spans="2:3" x14ac:dyDescent="0.75">
      <c r="B9609" s="249">
        <v>9546</v>
      </c>
      <c r="C9609" s="248">
        <v>110.16108208242146</v>
      </c>
    </row>
    <row r="9610" spans="2:3" x14ac:dyDescent="0.75">
      <c r="B9610" s="249">
        <v>9547</v>
      </c>
      <c r="C9610" s="248">
        <v>84.666578553687316</v>
      </c>
    </row>
    <row r="9611" spans="2:3" x14ac:dyDescent="0.75">
      <c r="B9611" s="249">
        <v>9548</v>
      </c>
      <c r="C9611" s="248">
        <v>116.52463001312415</v>
      </c>
    </row>
    <row r="9612" spans="2:3" x14ac:dyDescent="0.75">
      <c r="B9612" s="249">
        <v>9549</v>
      </c>
      <c r="C9612" s="248">
        <v>132.2156353076825</v>
      </c>
    </row>
    <row r="9613" spans="2:3" x14ac:dyDescent="0.75">
      <c r="B9613" s="249">
        <v>9550</v>
      </c>
      <c r="C9613" s="248">
        <v>144.93841216175369</v>
      </c>
    </row>
    <row r="9614" spans="2:3" x14ac:dyDescent="0.75">
      <c r="B9614" s="249">
        <v>9551</v>
      </c>
      <c r="C9614" s="248">
        <v>133.4501573656822</v>
      </c>
    </row>
    <row r="9615" spans="2:3" x14ac:dyDescent="0.75">
      <c r="B9615" s="249">
        <v>9552</v>
      </c>
      <c r="C9615" s="248">
        <v>137.85582112783794</v>
      </c>
    </row>
    <row r="9616" spans="2:3" x14ac:dyDescent="0.75">
      <c r="B9616" s="249">
        <v>9553</v>
      </c>
      <c r="C9616" s="248">
        <v>103.49199580296556</v>
      </c>
    </row>
    <row r="9617" spans="2:3" x14ac:dyDescent="0.75">
      <c r="B9617" s="249">
        <v>9554</v>
      </c>
      <c r="C9617" s="248">
        <v>129.50460995779801</v>
      </c>
    </row>
    <row r="9618" spans="2:3" x14ac:dyDescent="0.75">
      <c r="B9618" s="249">
        <v>9555</v>
      </c>
      <c r="C9618" s="248">
        <v>95.781287720125448</v>
      </c>
    </row>
    <row r="9619" spans="2:3" x14ac:dyDescent="0.75">
      <c r="B9619" s="249">
        <v>9556</v>
      </c>
      <c r="C9619" s="248">
        <v>86.747273982456448</v>
      </c>
    </row>
    <row r="9620" spans="2:3" x14ac:dyDescent="0.75">
      <c r="B9620" s="249">
        <v>9557</v>
      </c>
      <c r="C9620" s="248">
        <v>140.87645946212322</v>
      </c>
    </row>
    <row r="9621" spans="2:3" x14ac:dyDescent="0.75">
      <c r="B9621" s="249">
        <v>9558</v>
      </c>
      <c r="C9621" s="248">
        <v>164.22412062419349</v>
      </c>
    </row>
    <row r="9622" spans="2:3" x14ac:dyDescent="0.75">
      <c r="B9622" s="249">
        <v>9559</v>
      </c>
      <c r="C9622" s="248">
        <v>129.53701482044198</v>
      </c>
    </row>
    <row r="9623" spans="2:3" x14ac:dyDescent="0.75">
      <c r="B9623" s="249">
        <v>9560</v>
      </c>
      <c r="C9623" s="248">
        <v>121.53898928832139</v>
      </c>
    </row>
    <row r="9624" spans="2:3" x14ac:dyDescent="0.75">
      <c r="B9624" s="249">
        <v>9561</v>
      </c>
      <c r="C9624" s="248">
        <v>87.841141158035526</v>
      </c>
    </row>
    <row r="9625" spans="2:3" x14ac:dyDescent="0.75">
      <c r="B9625" s="249">
        <v>9562</v>
      </c>
      <c r="C9625" s="248">
        <v>120.50743916433854</v>
      </c>
    </row>
    <row r="9626" spans="2:3" x14ac:dyDescent="0.75">
      <c r="B9626" s="249">
        <v>9563</v>
      </c>
      <c r="C9626" s="248">
        <v>81.464981023528679</v>
      </c>
    </row>
    <row r="9627" spans="2:3" x14ac:dyDescent="0.75">
      <c r="B9627" s="249">
        <v>9564</v>
      </c>
      <c r="C9627" s="248">
        <v>108.77528116979876</v>
      </c>
    </row>
    <row r="9628" spans="2:3" x14ac:dyDescent="0.75">
      <c r="B9628" s="249">
        <v>9565</v>
      </c>
      <c r="C9628" s="248">
        <v>95.654936098526065</v>
      </c>
    </row>
    <row r="9629" spans="2:3" x14ac:dyDescent="0.75">
      <c r="B9629" s="249">
        <v>9566</v>
      </c>
      <c r="C9629" s="248">
        <v>135.09553701298424</v>
      </c>
    </row>
    <row r="9630" spans="2:3" x14ac:dyDescent="0.75">
      <c r="B9630" s="249">
        <v>9567</v>
      </c>
      <c r="C9630" s="248">
        <v>120.28091056453511</v>
      </c>
    </row>
    <row r="9631" spans="2:3" x14ac:dyDescent="0.75">
      <c r="B9631" s="249">
        <v>9568</v>
      </c>
      <c r="C9631" s="248">
        <v>99.312102029006411</v>
      </c>
    </row>
    <row r="9632" spans="2:3" x14ac:dyDescent="0.75">
      <c r="B9632" s="249">
        <v>9569</v>
      </c>
      <c r="C9632" s="248">
        <v>140.10604198033334</v>
      </c>
    </row>
    <row r="9633" spans="2:3" x14ac:dyDescent="0.75">
      <c r="B9633" s="249">
        <v>9570</v>
      </c>
      <c r="C9633" s="248">
        <v>66.700644384141299</v>
      </c>
    </row>
    <row r="9634" spans="2:3" x14ac:dyDescent="0.75">
      <c r="B9634" s="249">
        <v>9571</v>
      </c>
      <c r="C9634" s="248">
        <v>128.5962644108568</v>
      </c>
    </row>
    <row r="9635" spans="2:3" x14ac:dyDescent="0.75">
      <c r="B9635" s="249">
        <v>9572</v>
      </c>
      <c r="C9635" s="248">
        <v>149.36280739725029</v>
      </c>
    </row>
    <row r="9636" spans="2:3" x14ac:dyDescent="0.75">
      <c r="B9636" s="249">
        <v>9573</v>
      </c>
      <c r="C9636" s="248">
        <v>89.839118856463458</v>
      </c>
    </row>
    <row r="9637" spans="2:3" x14ac:dyDescent="0.75">
      <c r="B9637" s="249">
        <v>9574</v>
      </c>
      <c r="C9637" s="248">
        <v>126.64572506312217</v>
      </c>
    </row>
    <row r="9638" spans="2:3" x14ac:dyDescent="0.75">
      <c r="B9638" s="249">
        <v>9575</v>
      </c>
      <c r="C9638" s="248">
        <v>120.33148142434396</v>
      </c>
    </row>
    <row r="9639" spans="2:3" x14ac:dyDescent="0.75">
      <c r="B9639" s="249">
        <v>9576</v>
      </c>
      <c r="C9639" s="248">
        <v>97.712766326684516</v>
      </c>
    </row>
    <row r="9640" spans="2:3" x14ac:dyDescent="0.75">
      <c r="B9640" s="249">
        <v>9577</v>
      </c>
      <c r="C9640" s="248">
        <v>120.81255960060183</v>
      </c>
    </row>
    <row r="9641" spans="2:3" x14ac:dyDescent="0.75">
      <c r="B9641" s="249">
        <v>9578</v>
      </c>
      <c r="C9641" s="248">
        <v>128.76033104975264</v>
      </c>
    </row>
    <row r="9642" spans="2:3" x14ac:dyDescent="0.75">
      <c r="B9642" s="249">
        <v>9579</v>
      </c>
      <c r="C9642" s="248">
        <v>125.55054593630634</v>
      </c>
    </row>
    <row r="9643" spans="2:3" x14ac:dyDescent="0.75">
      <c r="B9643" s="249">
        <v>9580</v>
      </c>
      <c r="C9643" s="248">
        <v>147.1080799008821</v>
      </c>
    </row>
    <row r="9644" spans="2:3" x14ac:dyDescent="0.75">
      <c r="B9644" s="249">
        <v>9581</v>
      </c>
      <c r="C9644" s="248">
        <v>80.77020825638013</v>
      </c>
    </row>
    <row r="9645" spans="2:3" x14ac:dyDescent="0.75">
      <c r="B9645" s="249">
        <v>9582</v>
      </c>
      <c r="C9645" s="248">
        <v>126.98517334746599</v>
      </c>
    </row>
    <row r="9646" spans="2:3" x14ac:dyDescent="0.75">
      <c r="B9646" s="249">
        <v>9583</v>
      </c>
      <c r="C9646" s="248">
        <v>114.0242436110188</v>
      </c>
    </row>
    <row r="9647" spans="2:3" x14ac:dyDescent="0.75">
      <c r="B9647" s="249">
        <v>9584</v>
      </c>
      <c r="C9647" s="248">
        <v>119.84869059816567</v>
      </c>
    </row>
    <row r="9648" spans="2:3" x14ac:dyDescent="0.75">
      <c r="B9648" s="249">
        <v>9585</v>
      </c>
      <c r="C9648" s="248">
        <v>116.70139001704129</v>
      </c>
    </row>
    <row r="9649" spans="2:3" x14ac:dyDescent="0.75">
      <c r="B9649" s="249">
        <v>9586</v>
      </c>
      <c r="C9649" s="248">
        <v>137.49027200744803</v>
      </c>
    </row>
    <row r="9650" spans="2:3" x14ac:dyDescent="0.75">
      <c r="B9650" s="249">
        <v>9587</v>
      </c>
      <c r="C9650" s="248">
        <v>109.24301738513699</v>
      </c>
    </row>
    <row r="9651" spans="2:3" x14ac:dyDescent="0.75">
      <c r="B9651" s="249">
        <v>9588</v>
      </c>
      <c r="C9651" s="248">
        <v>119.17525141658858</v>
      </c>
    </row>
    <row r="9652" spans="2:3" x14ac:dyDescent="0.75">
      <c r="B9652" s="249">
        <v>9589</v>
      </c>
      <c r="C9652" s="248">
        <v>105.6091370605801</v>
      </c>
    </row>
    <row r="9653" spans="2:3" x14ac:dyDescent="0.75">
      <c r="B9653" s="249">
        <v>9590</v>
      </c>
      <c r="C9653" s="248">
        <v>136.52974370117946</v>
      </c>
    </row>
    <row r="9654" spans="2:3" x14ac:dyDescent="0.75">
      <c r="B9654" s="249">
        <v>9591</v>
      </c>
      <c r="C9654" s="248">
        <v>130.42191053590057</v>
      </c>
    </row>
    <row r="9655" spans="2:3" x14ac:dyDescent="0.75">
      <c r="B9655" s="249">
        <v>9592</v>
      </c>
      <c r="C9655" s="248">
        <v>150.03364620606851</v>
      </c>
    </row>
    <row r="9656" spans="2:3" x14ac:dyDescent="0.75">
      <c r="B9656" s="249">
        <v>9593</v>
      </c>
      <c r="C9656" s="248">
        <v>128.8575863690987</v>
      </c>
    </row>
    <row r="9657" spans="2:3" x14ac:dyDescent="0.75">
      <c r="B9657" s="249">
        <v>9594</v>
      </c>
      <c r="C9657" s="248">
        <v>83.793626412663116</v>
      </c>
    </row>
    <row r="9658" spans="2:3" x14ac:dyDescent="0.75">
      <c r="B9658" s="249">
        <v>9595</v>
      </c>
      <c r="C9658" s="248">
        <v>140.00900053733429</v>
      </c>
    </row>
    <row r="9659" spans="2:3" x14ac:dyDescent="0.75">
      <c r="B9659" s="249">
        <v>9596</v>
      </c>
      <c r="C9659" s="248">
        <v>90.131722134171142</v>
      </c>
    </row>
    <row r="9660" spans="2:3" x14ac:dyDescent="0.75">
      <c r="B9660" s="249">
        <v>9597</v>
      </c>
      <c r="C9660" s="248">
        <v>119.26518103592899</v>
      </c>
    </row>
    <row r="9661" spans="2:3" x14ac:dyDescent="0.75">
      <c r="B9661" s="249">
        <v>9598</v>
      </c>
      <c r="C9661" s="248">
        <v>171.55309714452744</v>
      </c>
    </row>
    <row r="9662" spans="2:3" x14ac:dyDescent="0.75">
      <c r="B9662" s="249">
        <v>9599</v>
      </c>
      <c r="C9662" s="248">
        <v>149.64189476349458</v>
      </c>
    </row>
    <row r="9663" spans="2:3" x14ac:dyDescent="0.75">
      <c r="B9663" s="249">
        <v>9600</v>
      </c>
      <c r="C9663" s="248">
        <v>112.54856194309264</v>
      </c>
    </row>
    <row r="9664" spans="2:3" x14ac:dyDescent="0.75">
      <c r="B9664" s="249">
        <v>9601</v>
      </c>
      <c r="C9664" s="248">
        <v>121.96208059128473</v>
      </c>
    </row>
    <row r="9665" spans="2:3" x14ac:dyDescent="0.75">
      <c r="B9665" s="249">
        <v>9602</v>
      </c>
      <c r="C9665" s="248">
        <v>121.04894208321647</v>
      </c>
    </row>
    <row r="9666" spans="2:3" x14ac:dyDescent="0.75">
      <c r="B9666" s="249">
        <v>9603</v>
      </c>
      <c r="C9666" s="248">
        <v>142.72252437164695</v>
      </c>
    </row>
    <row r="9667" spans="2:3" x14ac:dyDescent="0.75">
      <c r="B9667" s="249">
        <v>9604</v>
      </c>
      <c r="C9667" s="248">
        <v>129.47921386068529</v>
      </c>
    </row>
    <row r="9668" spans="2:3" x14ac:dyDescent="0.75">
      <c r="B9668" s="249">
        <v>9605</v>
      </c>
      <c r="C9668" s="248">
        <v>113.00597833339229</v>
      </c>
    </row>
    <row r="9669" spans="2:3" x14ac:dyDescent="0.75">
      <c r="B9669" s="249">
        <v>9606</v>
      </c>
      <c r="C9669" s="248">
        <v>136.28025676444435</v>
      </c>
    </row>
    <row r="9670" spans="2:3" x14ac:dyDescent="0.75">
      <c r="B9670" s="249">
        <v>9607</v>
      </c>
      <c r="C9670" s="248">
        <v>152.68113722989952</v>
      </c>
    </row>
    <row r="9671" spans="2:3" x14ac:dyDescent="0.75">
      <c r="B9671" s="249">
        <v>9608</v>
      </c>
      <c r="C9671" s="248">
        <v>152.62572563083441</v>
      </c>
    </row>
    <row r="9672" spans="2:3" x14ac:dyDescent="0.75">
      <c r="B9672" s="249">
        <v>9609</v>
      </c>
      <c r="C9672" s="248">
        <v>132.78562674913002</v>
      </c>
    </row>
    <row r="9673" spans="2:3" x14ac:dyDescent="0.75">
      <c r="B9673" s="249">
        <v>9610</v>
      </c>
      <c r="C9673" s="248">
        <v>114.56306455876933</v>
      </c>
    </row>
    <row r="9674" spans="2:3" x14ac:dyDescent="0.75">
      <c r="B9674" s="249">
        <v>9611</v>
      </c>
      <c r="C9674" s="248">
        <v>118.56495623944195</v>
      </c>
    </row>
    <row r="9675" spans="2:3" x14ac:dyDescent="0.75">
      <c r="B9675" s="249">
        <v>9612</v>
      </c>
      <c r="C9675" s="248">
        <v>135.86007477272256</v>
      </c>
    </row>
    <row r="9676" spans="2:3" x14ac:dyDescent="0.75">
      <c r="B9676" s="249">
        <v>9613</v>
      </c>
      <c r="C9676" s="248">
        <v>122.39972637718958</v>
      </c>
    </row>
    <row r="9677" spans="2:3" x14ac:dyDescent="0.75">
      <c r="B9677" s="249">
        <v>9614</v>
      </c>
      <c r="C9677" s="248">
        <v>81.010453629076977</v>
      </c>
    </row>
    <row r="9678" spans="2:3" x14ac:dyDescent="0.75">
      <c r="B9678" s="249">
        <v>9615</v>
      </c>
      <c r="C9678" s="248">
        <v>130.61753513093763</v>
      </c>
    </row>
    <row r="9679" spans="2:3" x14ac:dyDescent="0.75">
      <c r="B9679" s="249">
        <v>9616</v>
      </c>
      <c r="C9679" s="248">
        <v>140.48197551558644</v>
      </c>
    </row>
    <row r="9680" spans="2:3" x14ac:dyDescent="0.75">
      <c r="B9680" s="249">
        <v>9617</v>
      </c>
      <c r="C9680" s="248">
        <v>107.95643293376391</v>
      </c>
    </row>
    <row r="9681" spans="2:3" x14ac:dyDescent="0.75">
      <c r="B9681" s="249">
        <v>9618</v>
      </c>
      <c r="C9681" s="248">
        <v>142.14396176183465</v>
      </c>
    </row>
    <row r="9682" spans="2:3" x14ac:dyDescent="0.75">
      <c r="B9682" s="249">
        <v>9619</v>
      </c>
      <c r="C9682" s="248">
        <v>152.99275986011611</v>
      </c>
    </row>
    <row r="9683" spans="2:3" x14ac:dyDescent="0.75">
      <c r="B9683" s="249">
        <v>9620</v>
      </c>
      <c r="C9683" s="248">
        <v>81.939689723551197</v>
      </c>
    </row>
    <row r="9684" spans="2:3" x14ac:dyDescent="0.75">
      <c r="B9684" s="249">
        <v>9621</v>
      </c>
      <c r="C9684" s="248">
        <v>91.626276655396651</v>
      </c>
    </row>
    <row r="9685" spans="2:3" x14ac:dyDescent="0.75">
      <c r="B9685" s="249">
        <v>9622</v>
      </c>
      <c r="C9685" s="248">
        <v>124.29849896802486</v>
      </c>
    </row>
    <row r="9686" spans="2:3" x14ac:dyDescent="0.75">
      <c r="B9686" s="249">
        <v>9623</v>
      </c>
      <c r="C9686" s="248">
        <v>142.97150303996881</v>
      </c>
    </row>
    <row r="9687" spans="2:3" x14ac:dyDescent="0.75">
      <c r="B9687" s="249">
        <v>9624</v>
      </c>
      <c r="C9687" s="248">
        <v>98.211287541533068</v>
      </c>
    </row>
    <row r="9688" spans="2:3" x14ac:dyDescent="0.75">
      <c r="B9688" s="249">
        <v>9625</v>
      </c>
      <c r="C9688" s="248">
        <v>125.42392484620676</v>
      </c>
    </row>
    <row r="9689" spans="2:3" x14ac:dyDescent="0.75">
      <c r="B9689" s="249">
        <v>9626</v>
      </c>
      <c r="C9689" s="248">
        <v>142.26408766438266</v>
      </c>
    </row>
    <row r="9690" spans="2:3" x14ac:dyDescent="0.75">
      <c r="B9690" s="249">
        <v>9627</v>
      </c>
      <c r="C9690" s="248">
        <v>145.83414743071242</v>
      </c>
    </row>
    <row r="9691" spans="2:3" x14ac:dyDescent="0.75">
      <c r="B9691" s="249">
        <v>9628</v>
      </c>
      <c r="C9691" s="248">
        <v>88.672042643801703</v>
      </c>
    </row>
    <row r="9692" spans="2:3" x14ac:dyDescent="0.75">
      <c r="B9692" s="249">
        <v>9629</v>
      </c>
      <c r="C9692" s="248">
        <v>109.37373522318245</v>
      </c>
    </row>
    <row r="9693" spans="2:3" x14ac:dyDescent="0.75">
      <c r="B9693" s="249">
        <v>9630</v>
      </c>
      <c r="C9693" s="248">
        <v>146.8717997405825</v>
      </c>
    </row>
    <row r="9694" spans="2:3" x14ac:dyDescent="0.75">
      <c r="B9694" s="249">
        <v>9631</v>
      </c>
      <c r="C9694" s="248">
        <v>117.50256188299079</v>
      </c>
    </row>
    <row r="9695" spans="2:3" x14ac:dyDescent="0.75">
      <c r="B9695" s="249">
        <v>9632</v>
      </c>
      <c r="C9695" s="248">
        <v>106.34196082217917</v>
      </c>
    </row>
    <row r="9696" spans="2:3" x14ac:dyDescent="0.75">
      <c r="B9696" s="249">
        <v>9633</v>
      </c>
      <c r="C9696" s="248">
        <v>132.19539656319392</v>
      </c>
    </row>
    <row r="9697" spans="2:3" x14ac:dyDescent="0.75">
      <c r="B9697" s="249">
        <v>9634</v>
      </c>
      <c r="C9697" s="248">
        <v>130.5684799360632</v>
      </c>
    </row>
    <row r="9698" spans="2:3" x14ac:dyDescent="0.75">
      <c r="B9698" s="249">
        <v>9635</v>
      </c>
      <c r="C9698" s="248">
        <v>170.72062368156347</v>
      </c>
    </row>
    <row r="9699" spans="2:3" x14ac:dyDescent="0.75">
      <c r="B9699" s="249">
        <v>9636</v>
      </c>
      <c r="C9699" s="248">
        <v>123.65208083298364</v>
      </c>
    </row>
    <row r="9700" spans="2:3" x14ac:dyDescent="0.75">
      <c r="B9700" s="249">
        <v>9637</v>
      </c>
      <c r="C9700" s="248">
        <v>110.73667608532016</v>
      </c>
    </row>
    <row r="9701" spans="2:3" x14ac:dyDescent="0.75">
      <c r="B9701" s="249">
        <v>9638</v>
      </c>
      <c r="C9701" s="248">
        <v>136.0991227175009</v>
      </c>
    </row>
    <row r="9702" spans="2:3" x14ac:dyDescent="0.75">
      <c r="B9702" s="249">
        <v>9639</v>
      </c>
      <c r="C9702" s="248">
        <v>95.295080825217639</v>
      </c>
    </row>
    <row r="9703" spans="2:3" x14ac:dyDescent="0.75">
      <c r="B9703" s="249">
        <v>9640</v>
      </c>
      <c r="C9703" s="248">
        <v>107.22243413904437</v>
      </c>
    </row>
    <row r="9704" spans="2:3" x14ac:dyDescent="0.75">
      <c r="B9704" s="249">
        <v>9641</v>
      </c>
      <c r="C9704" s="248">
        <v>183.53181649901393</v>
      </c>
    </row>
    <row r="9705" spans="2:3" x14ac:dyDescent="0.75">
      <c r="B9705" s="249">
        <v>9642</v>
      </c>
      <c r="C9705" s="248">
        <v>108.46873835078785</v>
      </c>
    </row>
    <row r="9706" spans="2:3" x14ac:dyDescent="0.75">
      <c r="B9706" s="249">
        <v>9643</v>
      </c>
      <c r="C9706" s="248">
        <v>127.12696894536914</v>
      </c>
    </row>
    <row r="9707" spans="2:3" x14ac:dyDescent="0.75">
      <c r="B9707" s="249">
        <v>9644</v>
      </c>
      <c r="C9707" s="248">
        <v>152.5178494201696</v>
      </c>
    </row>
    <row r="9708" spans="2:3" x14ac:dyDescent="0.75">
      <c r="B9708" s="249">
        <v>9645</v>
      </c>
      <c r="C9708" s="248">
        <v>164.85432421747029</v>
      </c>
    </row>
    <row r="9709" spans="2:3" x14ac:dyDescent="0.75">
      <c r="B9709" s="249">
        <v>9646</v>
      </c>
      <c r="C9709" s="248">
        <v>141.32805263962877</v>
      </c>
    </row>
    <row r="9710" spans="2:3" x14ac:dyDescent="0.75">
      <c r="B9710" s="249">
        <v>9647</v>
      </c>
      <c r="C9710" s="248">
        <v>119.37593179044931</v>
      </c>
    </row>
    <row r="9711" spans="2:3" x14ac:dyDescent="0.75">
      <c r="B9711" s="249">
        <v>9648</v>
      </c>
      <c r="C9711" s="248">
        <v>108.38282869700693</v>
      </c>
    </row>
    <row r="9712" spans="2:3" x14ac:dyDescent="0.75">
      <c r="B9712" s="249">
        <v>9649</v>
      </c>
      <c r="C9712" s="248">
        <v>124.54597505948195</v>
      </c>
    </row>
    <row r="9713" spans="2:3" x14ac:dyDescent="0.75">
      <c r="B9713" s="249">
        <v>9650</v>
      </c>
      <c r="C9713" s="248">
        <v>128.30505732505839</v>
      </c>
    </row>
    <row r="9714" spans="2:3" x14ac:dyDescent="0.75">
      <c r="B9714" s="249">
        <v>9651</v>
      </c>
      <c r="C9714" s="248">
        <v>100.71795075181726</v>
      </c>
    </row>
    <row r="9715" spans="2:3" x14ac:dyDescent="0.75">
      <c r="B9715" s="249">
        <v>9652</v>
      </c>
      <c r="C9715" s="248">
        <v>81.499140443088933</v>
      </c>
    </row>
    <row r="9716" spans="2:3" x14ac:dyDescent="0.75">
      <c r="B9716" s="249">
        <v>9653</v>
      </c>
      <c r="C9716" s="248">
        <v>106.57040635180454</v>
      </c>
    </row>
    <row r="9717" spans="2:3" x14ac:dyDescent="0.75">
      <c r="B9717" s="249">
        <v>9654</v>
      </c>
      <c r="C9717" s="248">
        <v>124.85858319430966</v>
      </c>
    </row>
    <row r="9718" spans="2:3" x14ac:dyDescent="0.75">
      <c r="B9718" s="249">
        <v>9655</v>
      </c>
      <c r="C9718" s="248">
        <v>133.66230613862913</v>
      </c>
    </row>
    <row r="9719" spans="2:3" x14ac:dyDescent="0.75">
      <c r="B9719" s="249">
        <v>9656</v>
      </c>
      <c r="C9719" s="248">
        <v>130.72069440172524</v>
      </c>
    </row>
    <row r="9720" spans="2:3" x14ac:dyDescent="0.75">
      <c r="B9720" s="249">
        <v>9657</v>
      </c>
      <c r="C9720" s="248">
        <v>96.307795988414938</v>
      </c>
    </row>
    <row r="9721" spans="2:3" x14ac:dyDescent="0.75">
      <c r="B9721" s="249">
        <v>9658</v>
      </c>
      <c r="C9721" s="248">
        <v>108.5062509642874</v>
      </c>
    </row>
    <row r="9722" spans="2:3" x14ac:dyDescent="0.75">
      <c r="B9722" s="249">
        <v>9659</v>
      </c>
      <c r="C9722" s="248">
        <v>73.295032127217624</v>
      </c>
    </row>
    <row r="9723" spans="2:3" x14ac:dyDescent="0.75">
      <c r="B9723" s="249">
        <v>9660</v>
      </c>
      <c r="C9723" s="248">
        <v>126.66313308989463</v>
      </c>
    </row>
    <row r="9724" spans="2:3" x14ac:dyDescent="0.75">
      <c r="B9724" s="249">
        <v>9661</v>
      </c>
      <c r="C9724" s="248">
        <v>105.39522222287178</v>
      </c>
    </row>
    <row r="9725" spans="2:3" x14ac:dyDescent="0.75">
      <c r="B9725" s="249">
        <v>9662</v>
      </c>
      <c r="C9725" s="248">
        <v>110.7961776144074</v>
      </c>
    </row>
    <row r="9726" spans="2:3" x14ac:dyDescent="0.75">
      <c r="B9726" s="249">
        <v>9663</v>
      </c>
      <c r="C9726" s="248">
        <v>139.02637281069897</v>
      </c>
    </row>
    <row r="9727" spans="2:3" x14ac:dyDescent="0.75">
      <c r="B9727" s="249">
        <v>9664</v>
      </c>
      <c r="C9727" s="248">
        <v>111.21794124306319</v>
      </c>
    </row>
    <row r="9728" spans="2:3" x14ac:dyDescent="0.75">
      <c r="B9728" s="249">
        <v>9665</v>
      </c>
      <c r="C9728" s="248">
        <v>127.19216408078039</v>
      </c>
    </row>
    <row r="9729" spans="2:3" x14ac:dyDescent="0.75">
      <c r="B9729" s="249">
        <v>9666</v>
      </c>
      <c r="C9729" s="248">
        <v>81.051207606589927</v>
      </c>
    </row>
    <row r="9730" spans="2:3" x14ac:dyDescent="0.75">
      <c r="B9730" s="249">
        <v>9667</v>
      </c>
      <c r="C9730" s="248">
        <v>138.25199723943035</v>
      </c>
    </row>
    <row r="9731" spans="2:3" x14ac:dyDescent="0.75">
      <c r="B9731" s="249">
        <v>9668</v>
      </c>
      <c r="C9731" s="248">
        <v>100.39729300592298</v>
      </c>
    </row>
    <row r="9732" spans="2:3" x14ac:dyDescent="0.75">
      <c r="B9732" s="249">
        <v>9669</v>
      </c>
      <c r="C9732" s="248">
        <v>115.85983511298019</v>
      </c>
    </row>
    <row r="9733" spans="2:3" x14ac:dyDescent="0.75">
      <c r="B9733" s="249">
        <v>9670</v>
      </c>
      <c r="C9733" s="248">
        <v>130.94617631211827</v>
      </c>
    </row>
    <row r="9734" spans="2:3" x14ac:dyDescent="0.75">
      <c r="B9734" s="249">
        <v>9671</v>
      </c>
      <c r="C9734" s="248">
        <v>105.52213028311493</v>
      </c>
    </row>
    <row r="9735" spans="2:3" x14ac:dyDescent="0.75">
      <c r="B9735" s="249">
        <v>9672</v>
      </c>
      <c r="C9735" s="248">
        <v>107.9679625272375</v>
      </c>
    </row>
    <row r="9736" spans="2:3" x14ac:dyDescent="0.75">
      <c r="B9736" s="249">
        <v>9673</v>
      </c>
      <c r="C9736" s="248">
        <v>137.02867804754487</v>
      </c>
    </row>
    <row r="9737" spans="2:3" x14ac:dyDescent="0.75">
      <c r="B9737" s="249">
        <v>9674</v>
      </c>
      <c r="C9737" s="248">
        <v>112.97810126687449</v>
      </c>
    </row>
    <row r="9738" spans="2:3" x14ac:dyDescent="0.75">
      <c r="B9738" s="249">
        <v>9675</v>
      </c>
      <c r="C9738" s="248">
        <v>111.54290154855802</v>
      </c>
    </row>
    <row r="9739" spans="2:3" x14ac:dyDescent="0.75">
      <c r="B9739" s="249">
        <v>9676</v>
      </c>
      <c r="C9739" s="248">
        <v>153.03728806274984</v>
      </c>
    </row>
    <row r="9740" spans="2:3" x14ac:dyDescent="0.75">
      <c r="B9740" s="249">
        <v>9677</v>
      </c>
      <c r="C9740" s="248">
        <v>85.969714541362009</v>
      </c>
    </row>
    <row r="9741" spans="2:3" x14ac:dyDescent="0.75">
      <c r="B9741" s="249">
        <v>9678</v>
      </c>
      <c r="C9741" s="248">
        <v>103.28408200449525</v>
      </c>
    </row>
    <row r="9742" spans="2:3" x14ac:dyDescent="0.75">
      <c r="B9742" s="249">
        <v>9679</v>
      </c>
      <c r="C9742" s="248">
        <v>123.48661581603199</v>
      </c>
    </row>
    <row r="9743" spans="2:3" x14ac:dyDescent="0.75">
      <c r="B9743" s="249">
        <v>9680</v>
      </c>
      <c r="C9743" s="248">
        <v>132.81625457084687</v>
      </c>
    </row>
    <row r="9744" spans="2:3" x14ac:dyDescent="0.75">
      <c r="B9744" s="249">
        <v>9681</v>
      </c>
      <c r="C9744" s="248">
        <v>129.73610395403787</v>
      </c>
    </row>
    <row r="9745" spans="2:3" x14ac:dyDescent="0.75">
      <c r="B9745" s="249">
        <v>9682</v>
      </c>
      <c r="C9745" s="248">
        <v>139.49335984638068</v>
      </c>
    </row>
    <row r="9746" spans="2:3" x14ac:dyDescent="0.75">
      <c r="B9746" s="249">
        <v>9683</v>
      </c>
      <c r="C9746" s="248">
        <v>121.00014180990119</v>
      </c>
    </row>
    <row r="9747" spans="2:3" x14ac:dyDescent="0.75">
      <c r="B9747" s="249">
        <v>9684</v>
      </c>
      <c r="C9747" s="248">
        <v>140.6778660006822</v>
      </c>
    </row>
    <row r="9748" spans="2:3" x14ac:dyDescent="0.75">
      <c r="B9748" s="249">
        <v>9685</v>
      </c>
      <c r="C9748" s="248">
        <v>147.44947567771843</v>
      </c>
    </row>
    <row r="9749" spans="2:3" x14ac:dyDescent="0.75">
      <c r="B9749" s="249">
        <v>9686</v>
      </c>
      <c r="C9749" s="248">
        <v>99.298908711646561</v>
      </c>
    </row>
    <row r="9750" spans="2:3" x14ac:dyDescent="0.75">
      <c r="B9750" s="249">
        <v>9687</v>
      </c>
      <c r="C9750" s="248">
        <v>139.84414190605477</v>
      </c>
    </row>
    <row r="9751" spans="2:3" x14ac:dyDescent="0.75">
      <c r="B9751" s="249">
        <v>9688</v>
      </c>
      <c r="C9751" s="248">
        <v>129.5094974455329</v>
      </c>
    </row>
    <row r="9752" spans="2:3" x14ac:dyDescent="0.75">
      <c r="B9752" s="249">
        <v>9689</v>
      </c>
      <c r="C9752" s="248">
        <v>91.880648458305856</v>
      </c>
    </row>
    <row r="9753" spans="2:3" x14ac:dyDescent="0.75">
      <c r="B9753" s="249">
        <v>9690</v>
      </c>
      <c r="C9753" s="248">
        <v>68.690751082093428</v>
      </c>
    </row>
    <row r="9754" spans="2:3" x14ac:dyDescent="0.75">
      <c r="B9754" s="249">
        <v>9691</v>
      </c>
      <c r="C9754" s="248">
        <v>139.52587253176878</v>
      </c>
    </row>
    <row r="9755" spans="2:3" x14ac:dyDescent="0.75">
      <c r="B9755" s="249">
        <v>9692</v>
      </c>
      <c r="C9755" s="248">
        <v>85.612320906240114</v>
      </c>
    </row>
    <row r="9756" spans="2:3" x14ac:dyDescent="0.75">
      <c r="B9756" s="249">
        <v>9693</v>
      </c>
      <c r="C9756" s="248">
        <v>94.524262920089924</v>
      </c>
    </row>
    <row r="9757" spans="2:3" x14ac:dyDescent="0.75">
      <c r="B9757" s="249">
        <v>9694</v>
      </c>
      <c r="C9757" s="248">
        <v>161.98608303642106</v>
      </c>
    </row>
    <row r="9758" spans="2:3" x14ac:dyDescent="0.75">
      <c r="B9758" s="249">
        <v>9695</v>
      </c>
      <c r="C9758" s="248">
        <v>129.35146808851587</v>
      </c>
    </row>
    <row r="9759" spans="2:3" x14ac:dyDescent="0.75">
      <c r="B9759" s="249">
        <v>9696</v>
      </c>
      <c r="C9759" s="248">
        <v>151.79304034978176</v>
      </c>
    </row>
    <row r="9760" spans="2:3" x14ac:dyDescent="0.75">
      <c r="B9760" s="249">
        <v>9697</v>
      </c>
      <c r="C9760" s="248">
        <v>95.958222554357519</v>
      </c>
    </row>
    <row r="9761" spans="2:3" x14ac:dyDescent="0.75">
      <c r="B9761" s="249">
        <v>9698</v>
      </c>
      <c r="C9761" s="248">
        <v>120.23373098978013</v>
      </c>
    </row>
    <row r="9762" spans="2:3" x14ac:dyDescent="0.75">
      <c r="B9762" s="249">
        <v>9699</v>
      </c>
      <c r="C9762" s="248">
        <v>116.026922899846</v>
      </c>
    </row>
    <row r="9763" spans="2:3" x14ac:dyDescent="0.75">
      <c r="B9763" s="249">
        <v>9700</v>
      </c>
      <c r="C9763" s="248">
        <v>101.70434589043936</v>
      </c>
    </row>
    <row r="9764" spans="2:3" x14ac:dyDescent="0.75">
      <c r="B9764" s="249">
        <v>9701</v>
      </c>
      <c r="C9764" s="248">
        <v>139.66928913296309</v>
      </c>
    </row>
    <row r="9765" spans="2:3" x14ac:dyDescent="0.75">
      <c r="B9765" s="249">
        <v>9702</v>
      </c>
      <c r="C9765" s="248">
        <v>116.5796137422244</v>
      </c>
    </row>
    <row r="9766" spans="2:3" x14ac:dyDescent="0.75">
      <c r="B9766" s="249">
        <v>9703</v>
      </c>
      <c r="C9766" s="248">
        <v>150.53520250861632</v>
      </c>
    </row>
    <row r="9767" spans="2:3" x14ac:dyDescent="0.75">
      <c r="B9767" s="249">
        <v>9704</v>
      </c>
      <c r="C9767" s="248">
        <v>152.90458889813624</v>
      </c>
    </row>
    <row r="9768" spans="2:3" x14ac:dyDescent="0.75">
      <c r="B9768" s="249">
        <v>9705</v>
      </c>
      <c r="C9768" s="248">
        <v>108.86814157965389</v>
      </c>
    </row>
    <row r="9769" spans="2:3" x14ac:dyDescent="0.75">
      <c r="B9769" s="249">
        <v>9706</v>
      </c>
      <c r="C9769" s="248">
        <v>60.386461494282472</v>
      </c>
    </row>
    <row r="9770" spans="2:3" x14ac:dyDescent="0.75">
      <c r="B9770" s="249">
        <v>9707</v>
      </c>
      <c r="C9770" s="248">
        <v>70.407918755850588</v>
      </c>
    </row>
    <row r="9771" spans="2:3" x14ac:dyDescent="0.75">
      <c r="B9771" s="249">
        <v>9708</v>
      </c>
      <c r="C9771" s="248">
        <v>86.079122525786261</v>
      </c>
    </row>
    <row r="9772" spans="2:3" x14ac:dyDescent="0.75">
      <c r="B9772" s="249">
        <v>9709</v>
      </c>
      <c r="C9772" s="248">
        <v>157.3629972011563</v>
      </c>
    </row>
    <row r="9773" spans="2:3" x14ac:dyDescent="0.75">
      <c r="B9773" s="249">
        <v>9710</v>
      </c>
      <c r="C9773" s="248">
        <v>116.04175051601567</v>
      </c>
    </row>
    <row r="9774" spans="2:3" x14ac:dyDescent="0.75">
      <c r="B9774" s="249">
        <v>9711</v>
      </c>
      <c r="C9774" s="248">
        <v>85.716838495571125</v>
      </c>
    </row>
    <row r="9775" spans="2:3" x14ac:dyDescent="0.75">
      <c r="B9775" s="249">
        <v>9712</v>
      </c>
      <c r="C9775" s="248">
        <v>104.84531330132273</v>
      </c>
    </row>
    <row r="9776" spans="2:3" x14ac:dyDescent="0.75">
      <c r="B9776" s="249">
        <v>9713</v>
      </c>
      <c r="C9776" s="248">
        <v>136.23483292013665</v>
      </c>
    </row>
    <row r="9777" spans="2:3" x14ac:dyDescent="0.75">
      <c r="B9777" s="249">
        <v>9714</v>
      </c>
      <c r="C9777" s="248">
        <v>131.20214577199019</v>
      </c>
    </row>
    <row r="9778" spans="2:3" x14ac:dyDescent="0.75">
      <c r="B9778" s="249">
        <v>9715</v>
      </c>
      <c r="C9778" s="248">
        <v>94.488299396703596</v>
      </c>
    </row>
    <row r="9779" spans="2:3" x14ac:dyDescent="0.75">
      <c r="B9779" s="249">
        <v>9716</v>
      </c>
      <c r="C9779" s="248">
        <v>112.32321882212727</v>
      </c>
    </row>
    <row r="9780" spans="2:3" x14ac:dyDescent="0.75">
      <c r="B9780" s="249">
        <v>9717</v>
      </c>
      <c r="C9780" s="248">
        <v>115.17719171775742</v>
      </c>
    </row>
    <row r="9781" spans="2:3" x14ac:dyDescent="0.75">
      <c r="B9781" s="249">
        <v>9718</v>
      </c>
      <c r="C9781" s="248">
        <v>128.22020136826808</v>
      </c>
    </row>
    <row r="9782" spans="2:3" x14ac:dyDescent="0.75">
      <c r="B9782" s="249">
        <v>9719</v>
      </c>
      <c r="C9782" s="248">
        <v>110.93099950613966</v>
      </c>
    </row>
    <row r="9783" spans="2:3" x14ac:dyDescent="0.75">
      <c r="B9783" s="249">
        <v>9720</v>
      </c>
      <c r="C9783" s="248">
        <v>151.83891630377531</v>
      </c>
    </row>
    <row r="9784" spans="2:3" x14ac:dyDescent="0.75">
      <c r="B9784" s="249">
        <v>9721</v>
      </c>
      <c r="C9784" s="248">
        <v>125.65305217386442</v>
      </c>
    </row>
    <row r="9785" spans="2:3" x14ac:dyDescent="0.75">
      <c r="B9785" s="249">
        <v>9722</v>
      </c>
      <c r="C9785" s="248">
        <v>108.53698753552037</v>
      </c>
    </row>
    <row r="9786" spans="2:3" x14ac:dyDescent="0.75">
      <c r="B9786" s="249">
        <v>9723</v>
      </c>
      <c r="C9786" s="248">
        <v>94.558191684699921</v>
      </c>
    </row>
    <row r="9787" spans="2:3" x14ac:dyDescent="0.75">
      <c r="B9787" s="249">
        <v>9724</v>
      </c>
      <c r="C9787" s="248">
        <v>114.78318728081643</v>
      </c>
    </row>
    <row r="9788" spans="2:3" x14ac:dyDescent="0.75">
      <c r="B9788" s="249">
        <v>9725</v>
      </c>
      <c r="C9788" s="248">
        <v>100.42692949991007</v>
      </c>
    </row>
    <row r="9789" spans="2:3" x14ac:dyDescent="0.75">
      <c r="B9789" s="249">
        <v>9726</v>
      </c>
      <c r="C9789" s="248">
        <v>137.20710877275692</v>
      </c>
    </row>
    <row r="9790" spans="2:3" x14ac:dyDescent="0.75">
      <c r="B9790" s="249">
        <v>9727</v>
      </c>
      <c r="C9790" s="248">
        <v>144.99023193712247</v>
      </c>
    </row>
    <row r="9791" spans="2:3" x14ac:dyDescent="0.75">
      <c r="B9791" s="249">
        <v>9728</v>
      </c>
      <c r="C9791" s="248">
        <v>128.35110572746387</v>
      </c>
    </row>
    <row r="9792" spans="2:3" x14ac:dyDescent="0.75">
      <c r="B9792" s="249">
        <v>9729</v>
      </c>
      <c r="C9792" s="248">
        <v>137.53042467288864</v>
      </c>
    </row>
    <row r="9793" spans="2:3" x14ac:dyDescent="0.75">
      <c r="B9793" s="249">
        <v>9730</v>
      </c>
      <c r="C9793" s="248">
        <v>83.211245834828659</v>
      </c>
    </row>
    <row r="9794" spans="2:3" x14ac:dyDescent="0.75">
      <c r="B9794" s="249">
        <v>9731</v>
      </c>
      <c r="C9794" s="248">
        <v>113.32800494851267</v>
      </c>
    </row>
    <row r="9795" spans="2:3" x14ac:dyDescent="0.75">
      <c r="B9795" s="249">
        <v>9732</v>
      </c>
      <c r="C9795" s="248">
        <v>108.64742284627367</v>
      </c>
    </row>
    <row r="9796" spans="2:3" x14ac:dyDescent="0.75">
      <c r="B9796" s="249">
        <v>9733</v>
      </c>
      <c r="C9796" s="248">
        <v>127.82399141397636</v>
      </c>
    </row>
    <row r="9797" spans="2:3" x14ac:dyDescent="0.75">
      <c r="B9797" s="249">
        <v>9734</v>
      </c>
      <c r="C9797" s="248">
        <v>138.43116843090763</v>
      </c>
    </row>
    <row r="9798" spans="2:3" x14ac:dyDescent="0.75">
      <c r="B9798" s="249">
        <v>9735</v>
      </c>
      <c r="C9798" s="248">
        <v>168.91186322276891</v>
      </c>
    </row>
    <row r="9799" spans="2:3" x14ac:dyDescent="0.75">
      <c r="B9799" s="249">
        <v>9736</v>
      </c>
      <c r="C9799" s="248">
        <v>119.71792026019449</v>
      </c>
    </row>
    <row r="9800" spans="2:3" x14ac:dyDescent="0.75">
      <c r="B9800" s="249">
        <v>9737</v>
      </c>
      <c r="C9800" s="248">
        <v>163.28330441009547</v>
      </c>
    </row>
    <row r="9801" spans="2:3" x14ac:dyDescent="0.75">
      <c r="B9801" s="249">
        <v>9738</v>
      </c>
      <c r="C9801" s="248">
        <v>115.08660263291702</v>
      </c>
    </row>
    <row r="9802" spans="2:3" x14ac:dyDescent="0.75">
      <c r="B9802" s="249">
        <v>9739</v>
      </c>
      <c r="C9802" s="248">
        <v>134.03522132871859</v>
      </c>
    </row>
    <row r="9803" spans="2:3" x14ac:dyDescent="0.75">
      <c r="B9803" s="249">
        <v>9740</v>
      </c>
      <c r="C9803" s="248">
        <v>123.16792229238507</v>
      </c>
    </row>
    <row r="9804" spans="2:3" x14ac:dyDescent="0.75">
      <c r="B9804" s="249">
        <v>9741</v>
      </c>
      <c r="C9804" s="248">
        <v>110.92358402110109</v>
      </c>
    </row>
    <row r="9805" spans="2:3" x14ac:dyDescent="0.75">
      <c r="B9805" s="249">
        <v>9742</v>
      </c>
      <c r="C9805" s="248">
        <v>121.14834630754106</v>
      </c>
    </row>
    <row r="9806" spans="2:3" x14ac:dyDescent="0.75">
      <c r="B9806" s="249">
        <v>9743</v>
      </c>
      <c r="C9806" s="248">
        <v>103.40849357278526</v>
      </c>
    </row>
    <row r="9807" spans="2:3" x14ac:dyDescent="0.75">
      <c r="B9807" s="249">
        <v>9744</v>
      </c>
      <c r="C9807" s="248">
        <v>121.42738428766124</v>
      </c>
    </row>
    <row r="9808" spans="2:3" x14ac:dyDescent="0.75">
      <c r="B9808" s="249">
        <v>9745</v>
      </c>
      <c r="C9808" s="248">
        <v>132.99449940471223</v>
      </c>
    </row>
    <row r="9809" spans="2:3" x14ac:dyDescent="0.75">
      <c r="B9809" s="249">
        <v>9746</v>
      </c>
      <c r="C9809" s="248">
        <v>123.64795446784852</v>
      </c>
    </row>
    <row r="9810" spans="2:3" x14ac:dyDescent="0.75">
      <c r="B9810" s="249">
        <v>9747</v>
      </c>
      <c r="C9810" s="248">
        <v>104.45091143198275</v>
      </c>
    </row>
    <row r="9811" spans="2:3" x14ac:dyDescent="0.75">
      <c r="B9811" s="249">
        <v>9748</v>
      </c>
      <c r="C9811" s="248">
        <v>113.74052371798977</v>
      </c>
    </row>
    <row r="9812" spans="2:3" x14ac:dyDescent="0.75">
      <c r="B9812" s="249">
        <v>9749</v>
      </c>
      <c r="C9812" s="248">
        <v>134.33593483908257</v>
      </c>
    </row>
    <row r="9813" spans="2:3" x14ac:dyDescent="0.75">
      <c r="B9813" s="249">
        <v>9750</v>
      </c>
      <c r="C9813" s="248">
        <v>137.57108652036541</v>
      </c>
    </row>
    <row r="9814" spans="2:3" x14ac:dyDescent="0.75">
      <c r="B9814" s="249">
        <v>9751</v>
      </c>
      <c r="C9814" s="248">
        <v>113.69243358329793</v>
      </c>
    </row>
    <row r="9815" spans="2:3" x14ac:dyDescent="0.75">
      <c r="B9815" s="249">
        <v>9752</v>
      </c>
      <c r="C9815" s="248">
        <v>112.39269544157597</v>
      </c>
    </row>
    <row r="9816" spans="2:3" x14ac:dyDescent="0.75">
      <c r="B9816" s="249">
        <v>9753</v>
      </c>
      <c r="C9816" s="248">
        <v>122.25467533641566</v>
      </c>
    </row>
    <row r="9817" spans="2:3" x14ac:dyDescent="0.75">
      <c r="B9817" s="249">
        <v>9754</v>
      </c>
      <c r="C9817" s="248">
        <v>111.15366543032569</v>
      </c>
    </row>
    <row r="9818" spans="2:3" x14ac:dyDescent="0.75">
      <c r="B9818" s="249">
        <v>9755</v>
      </c>
      <c r="C9818" s="248">
        <v>107.03694855399894</v>
      </c>
    </row>
    <row r="9819" spans="2:3" x14ac:dyDescent="0.75">
      <c r="B9819" s="249">
        <v>9756</v>
      </c>
      <c r="C9819" s="248">
        <v>119.60705530166653</v>
      </c>
    </row>
    <row r="9820" spans="2:3" x14ac:dyDescent="0.75">
      <c r="B9820" s="249">
        <v>9757</v>
      </c>
      <c r="C9820" s="248">
        <v>140.63996933697788</v>
      </c>
    </row>
    <row r="9821" spans="2:3" x14ac:dyDescent="0.75">
      <c r="B9821" s="249">
        <v>9758</v>
      </c>
      <c r="C9821" s="248">
        <v>91.172766587659751</v>
      </c>
    </row>
    <row r="9822" spans="2:3" x14ac:dyDescent="0.75">
      <c r="B9822" s="249">
        <v>9759</v>
      </c>
      <c r="C9822" s="248">
        <v>177.09025472569962</v>
      </c>
    </row>
    <row r="9823" spans="2:3" x14ac:dyDescent="0.75">
      <c r="B9823" s="249">
        <v>9760</v>
      </c>
      <c r="C9823" s="248">
        <v>111.05061002587253</v>
      </c>
    </row>
    <row r="9824" spans="2:3" x14ac:dyDescent="0.75">
      <c r="B9824" s="249">
        <v>9761</v>
      </c>
      <c r="C9824" s="248">
        <v>130.605928470631</v>
      </c>
    </row>
    <row r="9825" spans="2:3" x14ac:dyDescent="0.75">
      <c r="B9825" s="249">
        <v>9762</v>
      </c>
      <c r="C9825" s="248">
        <v>110.16221734511407</v>
      </c>
    </row>
    <row r="9826" spans="2:3" x14ac:dyDescent="0.75">
      <c r="B9826" s="249">
        <v>9763</v>
      </c>
      <c r="C9826" s="248">
        <v>63.121933727957838</v>
      </c>
    </row>
    <row r="9827" spans="2:3" x14ac:dyDescent="0.75">
      <c r="B9827" s="249">
        <v>9764</v>
      </c>
      <c r="C9827" s="248">
        <v>174.12879470907001</v>
      </c>
    </row>
    <row r="9828" spans="2:3" x14ac:dyDescent="0.75">
      <c r="B9828" s="249">
        <v>9765</v>
      </c>
      <c r="C9828" s="248">
        <v>106.23919379996671</v>
      </c>
    </row>
    <row r="9829" spans="2:3" x14ac:dyDescent="0.75">
      <c r="B9829" s="249">
        <v>9766</v>
      </c>
      <c r="C9829" s="248">
        <v>80.337420471876655</v>
      </c>
    </row>
    <row r="9830" spans="2:3" x14ac:dyDescent="0.75">
      <c r="B9830" s="249">
        <v>9767</v>
      </c>
      <c r="C9830" s="248">
        <v>148.90278569385447</v>
      </c>
    </row>
    <row r="9831" spans="2:3" x14ac:dyDescent="0.75">
      <c r="B9831" s="249">
        <v>9768</v>
      </c>
      <c r="C9831" s="248">
        <v>123.8444985568385</v>
      </c>
    </row>
    <row r="9832" spans="2:3" x14ac:dyDescent="0.75">
      <c r="B9832" s="249">
        <v>9769</v>
      </c>
      <c r="C9832" s="248">
        <v>118.4023979979162</v>
      </c>
    </row>
    <row r="9833" spans="2:3" x14ac:dyDescent="0.75">
      <c r="B9833" s="249">
        <v>9770</v>
      </c>
      <c r="C9833" s="248">
        <v>145.98227112153614</v>
      </c>
    </row>
    <row r="9834" spans="2:3" x14ac:dyDescent="0.75">
      <c r="B9834" s="249">
        <v>9771</v>
      </c>
      <c r="C9834" s="248">
        <v>81.108913178837298</v>
      </c>
    </row>
    <row r="9835" spans="2:3" x14ac:dyDescent="0.75">
      <c r="B9835" s="249">
        <v>9772</v>
      </c>
      <c r="C9835" s="248">
        <v>106.53095552051893</v>
      </c>
    </row>
    <row r="9836" spans="2:3" x14ac:dyDescent="0.75">
      <c r="B9836" s="249">
        <v>9773</v>
      </c>
      <c r="C9836" s="248">
        <v>122.31282636919077</v>
      </c>
    </row>
    <row r="9837" spans="2:3" x14ac:dyDescent="0.75">
      <c r="B9837" s="249">
        <v>9774</v>
      </c>
      <c r="C9837" s="248">
        <v>146.47543231467816</v>
      </c>
    </row>
    <row r="9838" spans="2:3" x14ac:dyDescent="0.75">
      <c r="B9838" s="249">
        <v>9775</v>
      </c>
      <c r="C9838" s="248">
        <v>74.850181357110273</v>
      </c>
    </row>
    <row r="9839" spans="2:3" x14ac:dyDescent="0.75">
      <c r="B9839" s="249">
        <v>9776</v>
      </c>
      <c r="C9839" s="248">
        <v>109.4234486180048</v>
      </c>
    </row>
    <row r="9840" spans="2:3" x14ac:dyDescent="0.75">
      <c r="B9840" s="249">
        <v>9777</v>
      </c>
      <c r="C9840" s="248">
        <v>117.78251135664139</v>
      </c>
    </row>
    <row r="9841" spans="2:3" x14ac:dyDescent="0.75">
      <c r="B9841" s="249">
        <v>9778</v>
      </c>
      <c r="C9841" s="248">
        <v>99.843591186226277</v>
      </c>
    </row>
    <row r="9842" spans="2:3" x14ac:dyDescent="0.75">
      <c r="B9842" s="249">
        <v>9779</v>
      </c>
      <c r="C9842" s="248">
        <v>113.71155365091592</v>
      </c>
    </row>
    <row r="9843" spans="2:3" x14ac:dyDescent="0.75">
      <c r="B9843" s="249">
        <v>9780</v>
      </c>
      <c r="C9843" s="248">
        <v>137.55622732878169</v>
      </c>
    </row>
    <row r="9844" spans="2:3" x14ac:dyDescent="0.75">
      <c r="B9844" s="249">
        <v>9781</v>
      </c>
      <c r="C9844" s="248">
        <v>155.46593333453399</v>
      </c>
    </row>
    <row r="9845" spans="2:3" x14ac:dyDescent="0.75">
      <c r="B9845" s="249">
        <v>9782</v>
      </c>
      <c r="C9845" s="248">
        <v>164.67988620335387</v>
      </c>
    </row>
    <row r="9846" spans="2:3" x14ac:dyDescent="0.75">
      <c r="B9846" s="249">
        <v>9783</v>
      </c>
      <c r="C9846" s="248">
        <v>116.5931427853675</v>
      </c>
    </row>
    <row r="9847" spans="2:3" x14ac:dyDescent="0.75">
      <c r="B9847" s="249">
        <v>9784</v>
      </c>
      <c r="C9847" s="248">
        <v>134.05656837482937</v>
      </c>
    </row>
    <row r="9848" spans="2:3" x14ac:dyDescent="0.75">
      <c r="B9848" s="249">
        <v>9785</v>
      </c>
      <c r="C9848" s="248">
        <v>111.2484868298729</v>
      </c>
    </row>
    <row r="9849" spans="2:3" x14ac:dyDescent="0.75">
      <c r="B9849" s="249">
        <v>9786</v>
      </c>
      <c r="C9849" s="248">
        <v>143.0962070186703</v>
      </c>
    </row>
    <row r="9850" spans="2:3" x14ac:dyDescent="0.75">
      <c r="B9850" s="249">
        <v>9787</v>
      </c>
      <c r="C9850" s="248">
        <v>102.03414479505011</v>
      </c>
    </row>
    <row r="9851" spans="2:3" x14ac:dyDescent="0.75">
      <c r="B9851" s="249">
        <v>9788</v>
      </c>
      <c r="C9851" s="248">
        <v>82.283626881757812</v>
      </c>
    </row>
    <row r="9852" spans="2:3" x14ac:dyDescent="0.75">
      <c r="B9852" s="249">
        <v>9789</v>
      </c>
      <c r="C9852" s="248">
        <v>84.838978444386697</v>
      </c>
    </row>
    <row r="9853" spans="2:3" x14ac:dyDescent="0.75">
      <c r="B9853" s="249">
        <v>9790</v>
      </c>
      <c r="C9853" s="248">
        <v>68.065472730116724</v>
      </c>
    </row>
    <row r="9854" spans="2:3" x14ac:dyDescent="0.75">
      <c r="B9854" s="249">
        <v>9791</v>
      </c>
      <c r="C9854" s="248">
        <v>111.88253479193361</v>
      </c>
    </row>
    <row r="9855" spans="2:3" x14ac:dyDescent="0.75">
      <c r="B9855" s="249">
        <v>9792</v>
      </c>
      <c r="C9855" s="248">
        <v>113.80152615064785</v>
      </c>
    </row>
    <row r="9856" spans="2:3" x14ac:dyDescent="0.75">
      <c r="B9856" s="249">
        <v>9793</v>
      </c>
      <c r="C9856" s="248">
        <v>121.75103559838644</v>
      </c>
    </row>
    <row r="9857" spans="2:3" x14ac:dyDescent="0.75">
      <c r="B9857" s="249">
        <v>9794</v>
      </c>
      <c r="C9857" s="248">
        <v>133.13737093493734</v>
      </c>
    </row>
    <row r="9858" spans="2:3" x14ac:dyDescent="0.75">
      <c r="B9858" s="249">
        <v>9795</v>
      </c>
      <c r="C9858" s="248">
        <v>83.616176747307506</v>
      </c>
    </row>
    <row r="9859" spans="2:3" x14ac:dyDescent="0.75">
      <c r="B9859" s="249">
        <v>9796</v>
      </c>
      <c r="C9859" s="248">
        <v>99.256784726296672</v>
      </c>
    </row>
    <row r="9860" spans="2:3" x14ac:dyDescent="0.75">
      <c r="B9860" s="249">
        <v>9797</v>
      </c>
      <c r="C9860" s="248">
        <v>129.28238073899118</v>
      </c>
    </row>
    <row r="9861" spans="2:3" x14ac:dyDescent="0.75">
      <c r="B9861" s="249">
        <v>9798</v>
      </c>
      <c r="C9861" s="248">
        <v>135.46517833881231</v>
      </c>
    </row>
    <row r="9862" spans="2:3" x14ac:dyDescent="0.75">
      <c r="B9862" s="249">
        <v>9799</v>
      </c>
      <c r="C9862" s="248">
        <v>87.821353833792216</v>
      </c>
    </row>
    <row r="9863" spans="2:3" x14ac:dyDescent="0.75">
      <c r="B9863" s="249">
        <v>9800</v>
      </c>
      <c r="C9863" s="248">
        <v>131.74588835022388</v>
      </c>
    </row>
    <row r="9864" spans="2:3" x14ac:dyDescent="0.75">
      <c r="B9864" s="249">
        <v>9801</v>
      </c>
      <c r="C9864" s="248">
        <v>90.076693213998411</v>
      </c>
    </row>
    <row r="9865" spans="2:3" x14ac:dyDescent="0.75">
      <c r="B9865" s="249">
        <v>9802</v>
      </c>
      <c r="C9865" s="248">
        <v>135.2176985635933</v>
      </c>
    </row>
    <row r="9866" spans="2:3" x14ac:dyDescent="0.75">
      <c r="B9866" s="249">
        <v>9803</v>
      </c>
      <c r="C9866" s="248">
        <v>97.244626521596217</v>
      </c>
    </row>
    <row r="9867" spans="2:3" x14ac:dyDescent="0.75">
      <c r="B9867" s="249">
        <v>9804</v>
      </c>
      <c r="C9867" s="248">
        <v>149.6122052608394</v>
      </c>
    </row>
    <row r="9868" spans="2:3" x14ac:dyDescent="0.75">
      <c r="B9868" s="249">
        <v>9805</v>
      </c>
      <c r="C9868" s="248">
        <v>140.86853965610854</v>
      </c>
    </row>
    <row r="9869" spans="2:3" x14ac:dyDescent="0.75">
      <c r="B9869" s="249">
        <v>9806</v>
      </c>
      <c r="C9869" s="248">
        <v>129.28208785140268</v>
      </c>
    </row>
    <row r="9870" spans="2:3" x14ac:dyDescent="0.75">
      <c r="B9870" s="249">
        <v>9807</v>
      </c>
      <c r="C9870" s="248">
        <v>105.68306486218896</v>
      </c>
    </row>
    <row r="9871" spans="2:3" x14ac:dyDescent="0.75">
      <c r="B9871" s="249">
        <v>9808</v>
      </c>
      <c r="C9871" s="248">
        <v>112.01893049690446</v>
      </c>
    </row>
    <row r="9872" spans="2:3" x14ac:dyDescent="0.75">
      <c r="B9872" s="249">
        <v>9809</v>
      </c>
      <c r="C9872" s="248">
        <v>105.93567565696625</v>
      </c>
    </row>
    <row r="9873" spans="2:3" x14ac:dyDescent="0.75">
      <c r="B9873" s="249">
        <v>9810</v>
      </c>
      <c r="C9873" s="248">
        <v>130.50773172744604</v>
      </c>
    </row>
    <row r="9874" spans="2:3" x14ac:dyDescent="0.75">
      <c r="B9874" s="249">
        <v>9811</v>
      </c>
      <c r="C9874" s="248">
        <v>91.715694524860595</v>
      </c>
    </row>
    <row r="9875" spans="2:3" x14ac:dyDescent="0.75">
      <c r="B9875" s="249">
        <v>9812</v>
      </c>
      <c r="C9875" s="248">
        <v>92.098547179241365</v>
      </c>
    </row>
    <row r="9876" spans="2:3" x14ac:dyDescent="0.75">
      <c r="B9876" s="249">
        <v>9813</v>
      </c>
      <c r="C9876" s="248">
        <v>90.445540083470647</v>
      </c>
    </row>
    <row r="9877" spans="2:3" x14ac:dyDescent="0.75">
      <c r="B9877" s="249">
        <v>9814</v>
      </c>
      <c r="C9877" s="248">
        <v>139.56915865625379</v>
      </c>
    </row>
    <row r="9878" spans="2:3" x14ac:dyDescent="0.75">
      <c r="B9878" s="249">
        <v>9815</v>
      </c>
      <c r="C9878" s="248">
        <v>108.58547062075002</v>
      </c>
    </row>
    <row r="9879" spans="2:3" x14ac:dyDescent="0.75">
      <c r="B9879" s="249">
        <v>9816</v>
      </c>
      <c r="C9879" s="248">
        <v>135.41119206132169</v>
      </c>
    </row>
    <row r="9880" spans="2:3" x14ac:dyDescent="0.75">
      <c r="B9880" s="249">
        <v>9817</v>
      </c>
      <c r="C9880" s="248">
        <v>144.23547320520103</v>
      </c>
    </row>
    <row r="9881" spans="2:3" x14ac:dyDescent="0.75">
      <c r="B9881" s="249">
        <v>9818</v>
      </c>
      <c r="C9881" s="248">
        <v>178.85301447314413</v>
      </c>
    </row>
    <row r="9882" spans="2:3" x14ac:dyDescent="0.75">
      <c r="B9882" s="249">
        <v>9819</v>
      </c>
      <c r="C9882" s="248">
        <v>103.10704009600425</v>
      </c>
    </row>
    <row r="9883" spans="2:3" x14ac:dyDescent="0.75">
      <c r="B9883" s="249">
        <v>9820</v>
      </c>
      <c r="C9883" s="248">
        <v>108.26295941656505</v>
      </c>
    </row>
    <row r="9884" spans="2:3" x14ac:dyDescent="0.75">
      <c r="B9884" s="249">
        <v>9821</v>
      </c>
      <c r="C9884" s="248">
        <v>126.13508642271628</v>
      </c>
    </row>
    <row r="9885" spans="2:3" x14ac:dyDescent="0.75">
      <c r="B9885" s="249">
        <v>9822</v>
      </c>
      <c r="C9885" s="248">
        <v>107.63572331175583</v>
      </c>
    </row>
    <row r="9886" spans="2:3" x14ac:dyDescent="0.75">
      <c r="B9886" s="249">
        <v>9823</v>
      </c>
      <c r="C9886" s="248">
        <v>155.97706480683038</v>
      </c>
    </row>
    <row r="9887" spans="2:3" x14ac:dyDescent="0.75">
      <c r="B9887" s="249">
        <v>9824</v>
      </c>
      <c r="C9887" s="248">
        <v>111.09858957826144</v>
      </c>
    </row>
    <row r="9888" spans="2:3" x14ac:dyDescent="0.75">
      <c r="B9888" s="249">
        <v>9825</v>
      </c>
      <c r="C9888" s="248">
        <v>107.56332519407643</v>
      </c>
    </row>
    <row r="9889" spans="2:3" x14ac:dyDescent="0.75">
      <c r="B9889" s="249">
        <v>9826</v>
      </c>
      <c r="C9889" s="248">
        <v>110.58927608555547</v>
      </c>
    </row>
    <row r="9890" spans="2:3" x14ac:dyDescent="0.75">
      <c r="B9890" s="249">
        <v>9827</v>
      </c>
      <c r="C9890" s="248">
        <v>91.525579043526818</v>
      </c>
    </row>
    <row r="9891" spans="2:3" x14ac:dyDescent="0.75">
      <c r="B9891" s="249">
        <v>9828</v>
      </c>
      <c r="C9891" s="248">
        <v>108.35115039261854</v>
      </c>
    </row>
    <row r="9892" spans="2:3" x14ac:dyDescent="0.75">
      <c r="B9892" s="249">
        <v>9829</v>
      </c>
      <c r="C9892" s="248">
        <v>134.38030711612438</v>
      </c>
    </row>
    <row r="9893" spans="2:3" x14ac:dyDescent="0.75">
      <c r="B9893" s="249">
        <v>9830</v>
      </c>
      <c r="C9893" s="248">
        <v>102.79822283244999</v>
      </c>
    </row>
    <row r="9894" spans="2:3" x14ac:dyDescent="0.75">
      <c r="B9894" s="249">
        <v>9831</v>
      </c>
      <c r="C9894" s="248">
        <v>103.64120819657293</v>
      </c>
    </row>
    <row r="9895" spans="2:3" x14ac:dyDescent="0.75">
      <c r="B9895" s="249">
        <v>9832</v>
      </c>
      <c r="C9895" s="248">
        <v>150.49337410444502</v>
      </c>
    </row>
    <row r="9896" spans="2:3" x14ac:dyDescent="0.75">
      <c r="B9896" s="249">
        <v>9833</v>
      </c>
      <c r="C9896" s="248">
        <v>157.48664755017654</v>
      </c>
    </row>
    <row r="9897" spans="2:3" x14ac:dyDescent="0.75">
      <c r="B9897" s="249">
        <v>9834</v>
      </c>
      <c r="C9897" s="248">
        <v>96.958385988630923</v>
      </c>
    </row>
    <row r="9898" spans="2:3" x14ac:dyDescent="0.75">
      <c r="B9898" s="249">
        <v>9835</v>
      </c>
      <c r="C9898" s="248">
        <v>96.908635424598032</v>
      </c>
    </row>
    <row r="9899" spans="2:3" x14ac:dyDescent="0.75">
      <c r="B9899" s="249">
        <v>9836</v>
      </c>
      <c r="C9899" s="248">
        <v>132.37459118520033</v>
      </c>
    </row>
    <row r="9900" spans="2:3" x14ac:dyDescent="0.75">
      <c r="B9900" s="249">
        <v>9837</v>
      </c>
      <c r="C9900" s="248">
        <v>108.1645363952782</v>
      </c>
    </row>
    <row r="9901" spans="2:3" x14ac:dyDescent="0.75">
      <c r="B9901" s="249">
        <v>9838</v>
      </c>
      <c r="C9901" s="248">
        <v>112.2790528748059</v>
      </c>
    </row>
    <row r="9902" spans="2:3" x14ac:dyDescent="0.75">
      <c r="B9902" s="249">
        <v>9839</v>
      </c>
      <c r="C9902" s="248">
        <v>119.02722105028984</v>
      </c>
    </row>
    <row r="9903" spans="2:3" x14ac:dyDescent="0.75">
      <c r="B9903" s="249">
        <v>9840</v>
      </c>
      <c r="C9903" s="248">
        <v>127.50867441043671</v>
      </c>
    </row>
    <row r="9904" spans="2:3" x14ac:dyDescent="0.75">
      <c r="B9904" s="249">
        <v>9841</v>
      </c>
      <c r="C9904" s="248">
        <v>112.71205631338117</v>
      </c>
    </row>
    <row r="9905" spans="2:3" x14ac:dyDescent="0.75">
      <c r="B9905" s="249">
        <v>9842</v>
      </c>
      <c r="C9905" s="248">
        <v>109.23451511030638</v>
      </c>
    </row>
    <row r="9906" spans="2:3" x14ac:dyDescent="0.75">
      <c r="B9906" s="249">
        <v>9843</v>
      </c>
      <c r="C9906" s="248">
        <v>128.51813193745511</v>
      </c>
    </row>
    <row r="9907" spans="2:3" x14ac:dyDescent="0.75">
      <c r="B9907" s="249">
        <v>9844</v>
      </c>
      <c r="C9907" s="248">
        <v>165.41155960241389</v>
      </c>
    </row>
    <row r="9908" spans="2:3" x14ac:dyDescent="0.75">
      <c r="B9908" s="249">
        <v>9845</v>
      </c>
      <c r="C9908" s="248">
        <v>87.801110843230973</v>
      </c>
    </row>
    <row r="9909" spans="2:3" x14ac:dyDescent="0.75">
      <c r="B9909" s="249">
        <v>9846</v>
      </c>
      <c r="C9909" s="248">
        <v>131.60004146034339</v>
      </c>
    </row>
    <row r="9910" spans="2:3" x14ac:dyDescent="0.75">
      <c r="B9910" s="249">
        <v>9847</v>
      </c>
      <c r="C9910" s="248">
        <v>111.57492672654446</v>
      </c>
    </row>
    <row r="9911" spans="2:3" x14ac:dyDescent="0.75">
      <c r="B9911" s="249">
        <v>9848</v>
      </c>
      <c r="C9911" s="248">
        <v>122.82336372344949</v>
      </c>
    </row>
    <row r="9912" spans="2:3" x14ac:dyDescent="0.75">
      <c r="B9912" s="249">
        <v>9849</v>
      </c>
      <c r="C9912" s="248">
        <v>120.68406741878729</v>
      </c>
    </row>
    <row r="9913" spans="2:3" x14ac:dyDescent="0.75">
      <c r="B9913" s="249">
        <v>9850</v>
      </c>
      <c r="C9913" s="248">
        <v>80.652499358720405</v>
      </c>
    </row>
    <row r="9914" spans="2:3" x14ac:dyDescent="0.75">
      <c r="B9914" s="249">
        <v>9851</v>
      </c>
      <c r="C9914" s="248">
        <v>114.78642557772682</v>
      </c>
    </row>
    <row r="9915" spans="2:3" x14ac:dyDescent="0.75">
      <c r="B9915" s="249">
        <v>9852</v>
      </c>
      <c r="C9915" s="248">
        <v>127.57643945692821</v>
      </c>
    </row>
    <row r="9916" spans="2:3" x14ac:dyDescent="0.75">
      <c r="B9916" s="249">
        <v>9853</v>
      </c>
      <c r="C9916" s="248">
        <v>135.13153058979361</v>
      </c>
    </row>
    <row r="9917" spans="2:3" x14ac:dyDescent="0.75">
      <c r="B9917" s="249">
        <v>9854</v>
      </c>
      <c r="C9917" s="248">
        <v>96.609658557565183</v>
      </c>
    </row>
    <row r="9918" spans="2:3" x14ac:dyDescent="0.75">
      <c r="B9918" s="249">
        <v>9855</v>
      </c>
      <c r="C9918" s="248">
        <v>118.94881751369995</v>
      </c>
    </row>
    <row r="9919" spans="2:3" x14ac:dyDescent="0.75">
      <c r="B9919" s="249">
        <v>9856</v>
      </c>
      <c r="C9919" s="248">
        <v>134.14456270651218</v>
      </c>
    </row>
    <row r="9920" spans="2:3" x14ac:dyDescent="0.75">
      <c r="B9920" s="249">
        <v>9857</v>
      </c>
      <c r="C9920" s="248">
        <v>139.91069023481461</v>
      </c>
    </row>
    <row r="9921" spans="2:3" x14ac:dyDescent="0.75">
      <c r="B9921" s="249">
        <v>9858</v>
      </c>
      <c r="C9921" s="248">
        <v>85.847647423737584</v>
      </c>
    </row>
    <row r="9922" spans="2:3" x14ac:dyDescent="0.75">
      <c r="B9922" s="249">
        <v>9859</v>
      </c>
      <c r="C9922" s="248">
        <v>108.83177236580573</v>
      </c>
    </row>
    <row r="9923" spans="2:3" x14ac:dyDescent="0.75">
      <c r="B9923" s="249">
        <v>9860</v>
      </c>
      <c r="C9923" s="248">
        <v>106.402802683315</v>
      </c>
    </row>
    <row r="9924" spans="2:3" x14ac:dyDescent="0.75">
      <c r="B9924" s="249">
        <v>9861</v>
      </c>
      <c r="C9924" s="248">
        <v>87.103110944344053</v>
      </c>
    </row>
    <row r="9925" spans="2:3" x14ac:dyDescent="0.75">
      <c r="B9925" s="249">
        <v>9862</v>
      </c>
      <c r="C9925" s="248">
        <v>126.13632990654158</v>
      </c>
    </row>
    <row r="9926" spans="2:3" x14ac:dyDescent="0.75">
      <c r="B9926" s="249">
        <v>9863</v>
      </c>
      <c r="C9926" s="248">
        <v>103.06207945375414</v>
      </c>
    </row>
    <row r="9927" spans="2:3" x14ac:dyDescent="0.75">
      <c r="B9927" s="249">
        <v>9864</v>
      </c>
      <c r="C9927" s="248">
        <v>146.05952841978896</v>
      </c>
    </row>
    <row r="9928" spans="2:3" x14ac:dyDescent="0.75">
      <c r="B9928" s="249">
        <v>9865</v>
      </c>
      <c r="C9928" s="248">
        <v>142.9214797529558</v>
      </c>
    </row>
    <row r="9929" spans="2:3" x14ac:dyDescent="0.75">
      <c r="B9929" s="249">
        <v>9866</v>
      </c>
      <c r="C9929" s="248">
        <v>188.41311122773317</v>
      </c>
    </row>
    <row r="9930" spans="2:3" x14ac:dyDescent="0.75">
      <c r="B9930" s="249">
        <v>9867</v>
      </c>
      <c r="C9930" s="248">
        <v>139.41067647593403</v>
      </c>
    </row>
    <row r="9931" spans="2:3" x14ac:dyDescent="0.75">
      <c r="B9931" s="249">
        <v>9868</v>
      </c>
      <c r="C9931" s="248">
        <v>168.42523064644328</v>
      </c>
    </row>
    <row r="9932" spans="2:3" x14ac:dyDescent="0.75">
      <c r="B9932" s="249">
        <v>9869</v>
      </c>
      <c r="C9932" s="248">
        <v>145.76778317975285</v>
      </c>
    </row>
    <row r="9933" spans="2:3" x14ac:dyDescent="0.75">
      <c r="B9933" s="249">
        <v>9870</v>
      </c>
      <c r="C9933" s="248">
        <v>134.1139914030914</v>
      </c>
    </row>
    <row r="9934" spans="2:3" x14ac:dyDescent="0.75">
      <c r="B9934" s="249">
        <v>9871</v>
      </c>
      <c r="C9934" s="248">
        <v>109.40815357561478</v>
      </c>
    </row>
    <row r="9935" spans="2:3" x14ac:dyDescent="0.75">
      <c r="B9935" s="249">
        <v>9872</v>
      </c>
      <c r="C9935" s="248">
        <v>88.539791992810507</v>
      </c>
    </row>
    <row r="9936" spans="2:3" x14ac:dyDescent="0.75">
      <c r="B9936" s="249">
        <v>9873</v>
      </c>
      <c r="C9936" s="248">
        <v>153.30051973852778</v>
      </c>
    </row>
    <row r="9937" spans="2:3" x14ac:dyDescent="0.75">
      <c r="B9937" s="249">
        <v>9874</v>
      </c>
      <c r="C9937" s="248">
        <v>135.57718391642322</v>
      </c>
    </row>
    <row r="9938" spans="2:3" x14ac:dyDescent="0.75">
      <c r="B9938" s="249">
        <v>9875</v>
      </c>
      <c r="C9938" s="248">
        <v>129.88989545090561</v>
      </c>
    </row>
    <row r="9939" spans="2:3" x14ac:dyDescent="0.75">
      <c r="B9939" s="249">
        <v>9876</v>
      </c>
      <c r="C9939" s="248">
        <v>121.17168389077271</v>
      </c>
    </row>
    <row r="9940" spans="2:3" x14ac:dyDescent="0.75">
      <c r="B9940" s="249">
        <v>9877</v>
      </c>
      <c r="C9940" s="248">
        <v>121.28057779106851</v>
      </c>
    </row>
    <row r="9941" spans="2:3" x14ac:dyDescent="0.75">
      <c r="B9941" s="249">
        <v>9878</v>
      </c>
      <c r="C9941" s="248">
        <v>91.918493358308169</v>
      </c>
    </row>
    <row r="9942" spans="2:3" x14ac:dyDescent="0.75">
      <c r="B9942" s="249">
        <v>9879</v>
      </c>
      <c r="C9942" s="248">
        <v>136.52522146959285</v>
      </c>
    </row>
    <row r="9943" spans="2:3" x14ac:dyDescent="0.75">
      <c r="B9943" s="249">
        <v>9880</v>
      </c>
      <c r="C9943" s="248">
        <v>71.380106002155514</v>
      </c>
    </row>
    <row r="9944" spans="2:3" x14ac:dyDescent="0.75">
      <c r="B9944" s="249">
        <v>9881</v>
      </c>
      <c r="C9944" s="248">
        <v>113.08457608201304</v>
      </c>
    </row>
    <row r="9945" spans="2:3" x14ac:dyDescent="0.75">
      <c r="B9945" s="249">
        <v>9882</v>
      </c>
      <c r="C9945" s="248">
        <v>182.63840961284859</v>
      </c>
    </row>
    <row r="9946" spans="2:3" x14ac:dyDescent="0.75">
      <c r="B9946" s="249">
        <v>9883</v>
      </c>
      <c r="C9946" s="248">
        <v>99.706625577102386</v>
      </c>
    </row>
    <row r="9947" spans="2:3" x14ac:dyDescent="0.75">
      <c r="B9947" s="249">
        <v>9884</v>
      </c>
      <c r="C9947" s="248">
        <v>98.831167882361257</v>
      </c>
    </row>
    <row r="9948" spans="2:3" x14ac:dyDescent="0.75">
      <c r="B9948" s="249">
        <v>9885</v>
      </c>
      <c r="C9948" s="248">
        <v>121.05010620624812</v>
      </c>
    </row>
    <row r="9949" spans="2:3" x14ac:dyDescent="0.75">
      <c r="B9949" s="249">
        <v>9886</v>
      </c>
      <c r="C9949" s="248">
        <v>134.78862352182267</v>
      </c>
    </row>
    <row r="9950" spans="2:3" x14ac:dyDescent="0.75">
      <c r="B9950" s="249">
        <v>9887</v>
      </c>
      <c r="C9950" s="248">
        <v>142.49085688981961</v>
      </c>
    </row>
    <row r="9951" spans="2:3" x14ac:dyDescent="0.75">
      <c r="B9951" s="249">
        <v>9888</v>
      </c>
      <c r="C9951" s="248">
        <v>129.2667662755986</v>
      </c>
    </row>
    <row r="9952" spans="2:3" x14ac:dyDescent="0.75">
      <c r="B9952" s="249">
        <v>9889</v>
      </c>
      <c r="C9952" s="248">
        <v>117.94101017808886</v>
      </c>
    </row>
    <row r="9953" spans="2:3" x14ac:dyDescent="0.75">
      <c r="B9953" s="249">
        <v>9890</v>
      </c>
      <c r="C9953" s="248">
        <v>117.08582839054311</v>
      </c>
    </row>
    <row r="9954" spans="2:3" x14ac:dyDescent="0.75">
      <c r="B9954" s="249">
        <v>9891</v>
      </c>
      <c r="C9954" s="248">
        <v>122.2855928999313</v>
      </c>
    </row>
    <row r="9955" spans="2:3" x14ac:dyDescent="0.75">
      <c r="B9955" s="249">
        <v>9892</v>
      </c>
      <c r="C9955" s="248">
        <v>118.82868950773593</v>
      </c>
    </row>
    <row r="9956" spans="2:3" x14ac:dyDescent="0.75">
      <c r="B9956" s="249">
        <v>9893</v>
      </c>
      <c r="C9956" s="248">
        <v>137.14074990665225</v>
      </c>
    </row>
    <row r="9957" spans="2:3" x14ac:dyDescent="0.75">
      <c r="B9957" s="249">
        <v>9894</v>
      </c>
      <c r="C9957" s="248">
        <v>138.27813773008103</v>
      </c>
    </row>
    <row r="9958" spans="2:3" x14ac:dyDescent="0.75">
      <c r="B9958" s="249">
        <v>9895</v>
      </c>
      <c r="C9958" s="248">
        <v>106.95210030906622</v>
      </c>
    </row>
    <row r="9959" spans="2:3" x14ac:dyDescent="0.75">
      <c r="B9959" s="249">
        <v>9896</v>
      </c>
      <c r="C9959" s="248">
        <v>139.39416454308798</v>
      </c>
    </row>
    <row r="9960" spans="2:3" x14ac:dyDescent="0.75">
      <c r="B9960" s="249">
        <v>9897</v>
      </c>
      <c r="C9960" s="248">
        <v>140.51280587545335</v>
      </c>
    </row>
    <row r="9961" spans="2:3" x14ac:dyDescent="0.75">
      <c r="B9961" s="249">
        <v>9898</v>
      </c>
      <c r="C9961" s="248">
        <v>131.74427881466735</v>
      </c>
    </row>
    <row r="9962" spans="2:3" x14ac:dyDescent="0.75">
      <c r="B9962" s="249">
        <v>9899</v>
      </c>
      <c r="C9962" s="248">
        <v>141.58836980129215</v>
      </c>
    </row>
    <row r="9963" spans="2:3" x14ac:dyDescent="0.75">
      <c r="B9963" s="249">
        <v>9900</v>
      </c>
      <c r="C9963" s="248">
        <v>122.87429572971138</v>
      </c>
    </row>
    <row r="9964" spans="2:3" x14ac:dyDescent="0.75">
      <c r="B9964" s="249">
        <v>9901</v>
      </c>
      <c r="C9964" s="248">
        <v>100.29635546235252</v>
      </c>
    </row>
    <row r="9965" spans="2:3" x14ac:dyDescent="0.75">
      <c r="B9965" s="249">
        <v>9902</v>
      </c>
      <c r="C9965" s="248">
        <v>127.23736135616129</v>
      </c>
    </row>
    <row r="9966" spans="2:3" x14ac:dyDescent="0.75">
      <c r="B9966" s="249">
        <v>9903</v>
      </c>
      <c r="C9966" s="248">
        <v>130.02509030974329</v>
      </c>
    </row>
    <row r="9967" spans="2:3" x14ac:dyDescent="0.75">
      <c r="B9967" s="249">
        <v>9904</v>
      </c>
      <c r="C9967" s="248">
        <v>133.1156233349719</v>
      </c>
    </row>
    <row r="9968" spans="2:3" x14ac:dyDescent="0.75">
      <c r="B9968" s="249">
        <v>9905</v>
      </c>
      <c r="C9968" s="248">
        <v>128.40743754247529</v>
      </c>
    </row>
    <row r="9969" spans="2:3" x14ac:dyDescent="0.75">
      <c r="B9969" s="249">
        <v>9906</v>
      </c>
      <c r="C9969" s="248">
        <v>123.02736393827568</v>
      </c>
    </row>
    <row r="9970" spans="2:3" x14ac:dyDescent="0.75">
      <c r="B9970" s="249">
        <v>9907</v>
      </c>
      <c r="C9970" s="248">
        <v>145.55674708623613</v>
      </c>
    </row>
    <row r="9971" spans="2:3" x14ac:dyDescent="0.75">
      <c r="B9971" s="249">
        <v>9908</v>
      </c>
      <c r="C9971" s="248">
        <v>97.300990965050119</v>
      </c>
    </row>
    <row r="9972" spans="2:3" x14ac:dyDescent="0.75">
      <c r="B9972" s="249">
        <v>9909</v>
      </c>
      <c r="C9972" s="248">
        <v>92.588435988222486</v>
      </c>
    </row>
    <row r="9973" spans="2:3" x14ac:dyDescent="0.75">
      <c r="B9973" s="249">
        <v>9910</v>
      </c>
      <c r="C9973" s="248">
        <v>141.17198790542176</v>
      </c>
    </row>
    <row r="9974" spans="2:3" x14ac:dyDescent="0.75">
      <c r="B9974" s="249">
        <v>9911</v>
      </c>
      <c r="C9974" s="248">
        <v>140.0662465533519</v>
      </c>
    </row>
    <row r="9975" spans="2:3" x14ac:dyDescent="0.75">
      <c r="B9975" s="249">
        <v>9912</v>
      </c>
      <c r="C9975" s="248">
        <v>134.3519059520211</v>
      </c>
    </row>
    <row r="9976" spans="2:3" x14ac:dyDescent="0.75">
      <c r="B9976" s="249">
        <v>9913</v>
      </c>
      <c r="C9976" s="248">
        <v>120.78563018038405</v>
      </c>
    </row>
    <row r="9977" spans="2:3" x14ac:dyDescent="0.75">
      <c r="B9977" s="249">
        <v>9914</v>
      </c>
      <c r="C9977" s="248">
        <v>117.82315496026351</v>
      </c>
    </row>
    <row r="9978" spans="2:3" x14ac:dyDescent="0.75">
      <c r="B9978" s="249">
        <v>9915</v>
      </c>
      <c r="C9978" s="248">
        <v>135.18645153085029</v>
      </c>
    </row>
    <row r="9979" spans="2:3" x14ac:dyDescent="0.75">
      <c r="B9979" s="249">
        <v>9916</v>
      </c>
      <c r="C9979" s="248">
        <v>101.93956224956261</v>
      </c>
    </row>
    <row r="9980" spans="2:3" x14ac:dyDescent="0.75">
      <c r="B9980" s="249">
        <v>9917</v>
      </c>
      <c r="C9980" s="248">
        <v>83.825906000414008</v>
      </c>
    </row>
    <row r="9981" spans="2:3" x14ac:dyDescent="0.75">
      <c r="B9981" s="249">
        <v>9918</v>
      </c>
      <c r="C9981" s="248">
        <v>100.10761344397841</v>
      </c>
    </row>
    <row r="9982" spans="2:3" x14ac:dyDescent="0.75">
      <c r="B9982" s="249">
        <v>9919</v>
      </c>
      <c r="C9982" s="248">
        <v>103.89027338733756</v>
      </c>
    </row>
    <row r="9983" spans="2:3" x14ac:dyDescent="0.75">
      <c r="B9983" s="249">
        <v>9920</v>
      </c>
      <c r="C9983" s="248">
        <v>145.19943828113742</v>
      </c>
    </row>
    <row r="9984" spans="2:3" x14ac:dyDescent="0.75">
      <c r="B9984" s="249">
        <v>9921</v>
      </c>
      <c r="C9984" s="248">
        <v>89.453967190276558</v>
      </c>
    </row>
    <row r="9985" spans="2:3" x14ac:dyDescent="0.75">
      <c r="B9985" s="249">
        <v>9922</v>
      </c>
      <c r="C9985" s="248">
        <v>166.50556567582609</v>
      </c>
    </row>
    <row r="9986" spans="2:3" x14ac:dyDescent="0.75">
      <c r="B9986" s="249">
        <v>9923</v>
      </c>
      <c r="C9986" s="248">
        <v>134.45064895218121</v>
      </c>
    </row>
    <row r="9987" spans="2:3" x14ac:dyDescent="0.75">
      <c r="B9987" s="249">
        <v>9924</v>
      </c>
      <c r="C9987" s="248">
        <v>81.603409784342531</v>
      </c>
    </row>
    <row r="9988" spans="2:3" x14ac:dyDescent="0.75">
      <c r="B9988" s="249">
        <v>9925</v>
      </c>
      <c r="C9988" s="248">
        <v>110.01621404934541</v>
      </c>
    </row>
    <row r="9989" spans="2:3" x14ac:dyDescent="0.75">
      <c r="B9989" s="249">
        <v>9926</v>
      </c>
      <c r="C9989" s="248">
        <v>146.39415623814074</v>
      </c>
    </row>
    <row r="9990" spans="2:3" x14ac:dyDescent="0.75">
      <c r="B9990" s="249">
        <v>9927</v>
      </c>
      <c r="C9990" s="248">
        <v>157.9888388621477</v>
      </c>
    </row>
    <row r="9991" spans="2:3" x14ac:dyDescent="0.75">
      <c r="B9991" s="249">
        <v>9928</v>
      </c>
      <c r="C9991" s="248">
        <v>126.74222658056669</v>
      </c>
    </row>
    <row r="9992" spans="2:3" x14ac:dyDescent="0.75">
      <c r="B9992" s="249">
        <v>9929</v>
      </c>
      <c r="C9992" s="248">
        <v>158.85574675579272</v>
      </c>
    </row>
    <row r="9993" spans="2:3" x14ac:dyDescent="0.75">
      <c r="B9993" s="249">
        <v>9930</v>
      </c>
      <c r="C9993" s="248">
        <v>122.34144934228597</v>
      </c>
    </row>
    <row r="9994" spans="2:3" x14ac:dyDescent="0.75">
      <c r="B9994" s="249">
        <v>9931</v>
      </c>
      <c r="C9994" s="248">
        <v>162.88752446913517</v>
      </c>
    </row>
    <row r="9995" spans="2:3" x14ac:dyDescent="0.75">
      <c r="B9995" s="249">
        <v>9932</v>
      </c>
      <c r="C9995" s="248">
        <v>108.27865272841927</v>
      </c>
    </row>
    <row r="9996" spans="2:3" x14ac:dyDescent="0.75">
      <c r="B9996" s="249">
        <v>9933</v>
      </c>
      <c r="C9996" s="248">
        <v>106.22450397350428</v>
      </c>
    </row>
    <row r="9997" spans="2:3" x14ac:dyDescent="0.75">
      <c r="B9997" s="249">
        <v>9934</v>
      </c>
      <c r="C9997" s="248">
        <v>118.77450736364194</v>
      </c>
    </row>
    <row r="9998" spans="2:3" x14ac:dyDescent="0.75">
      <c r="B9998" s="249">
        <v>9935</v>
      </c>
      <c r="C9998" s="248">
        <v>132.8097892385361</v>
      </c>
    </row>
    <row r="9999" spans="2:3" x14ac:dyDescent="0.75">
      <c r="B9999" s="249">
        <v>9936</v>
      </c>
      <c r="C9999" s="248">
        <v>154.39401582149367</v>
      </c>
    </row>
    <row r="10000" spans="2:3" x14ac:dyDescent="0.75">
      <c r="B10000" s="249">
        <v>9937</v>
      </c>
      <c r="C10000" s="248">
        <v>83.351692994132691</v>
      </c>
    </row>
    <row r="10001" spans="2:3" x14ac:dyDescent="0.75">
      <c r="B10001" s="249">
        <v>9938</v>
      </c>
      <c r="C10001" s="248">
        <v>69.918157047840083</v>
      </c>
    </row>
    <row r="10002" spans="2:3" x14ac:dyDescent="0.75">
      <c r="B10002" s="249">
        <v>9939</v>
      </c>
      <c r="C10002" s="248">
        <v>134.69372211942172</v>
      </c>
    </row>
    <row r="10003" spans="2:3" x14ac:dyDescent="0.75">
      <c r="B10003" s="249">
        <v>9940</v>
      </c>
      <c r="C10003" s="248">
        <v>126.06910551638782</v>
      </c>
    </row>
    <row r="10004" spans="2:3" x14ac:dyDescent="0.75">
      <c r="B10004" s="249">
        <v>9941</v>
      </c>
      <c r="C10004" s="248">
        <v>117.16375027603756</v>
      </c>
    </row>
    <row r="10005" spans="2:3" x14ac:dyDescent="0.75">
      <c r="B10005" s="249">
        <v>9942</v>
      </c>
      <c r="C10005" s="248">
        <v>87.363011515209365</v>
      </c>
    </row>
    <row r="10006" spans="2:3" x14ac:dyDescent="0.75">
      <c r="B10006" s="249">
        <v>9943</v>
      </c>
      <c r="C10006" s="248">
        <v>108.39495958187354</v>
      </c>
    </row>
    <row r="10007" spans="2:3" x14ac:dyDescent="0.75">
      <c r="B10007" s="249">
        <v>9944</v>
      </c>
      <c r="C10007" s="248">
        <v>128.35667911970589</v>
      </c>
    </row>
    <row r="10008" spans="2:3" x14ac:dyDescent="0.75">
      <c r="B10008" s="249">
        <v>9945</v>
      </c>
      <c r="C10008" s="248">
        <v>123.54275028590108</v>
      </c>
    </row>
    <row r="10009" spans="2:3" x14ac:dyDescent="0.75">
      <c r="B10009" s="249">
        <v>9946</v>
      </c>
      <c r="C10009" s="248">
        <v>143.43006923373315</v>
      </c>
    </row>
    <row r="10010" spans="2:3" x14ac:dyDescent="0.75">
      <c r="B10010" s="249">
        <v>9947</v>
      </c>
      <c r="C10010" s="248">
        <v>111.64147796670571</v>
      </c>
    </row>
    <row r="10011" spans="2:3" x14ac:dyDescent="0.75">
      <c r="B10011" s="249">
        <v>9948</v>
      </c>
      <c r="C10011" s="248">
        <v>176.77802606666438</v>
      </c>
    </row>
    <row r="10012" spans="2:3" x14ac:dyDescent="0.75">
      <c r="B10012" s="249">
        <v>9949</v>
      </c>
      <c r="C10012" s="248">
        <v>79.271732917092791</v>
      </c>
    </row>
    <row r="10013" spans="2:3" x14ac:dyDescent="0.75">
      <c r="B10013" s="249">
        <v>9950</v>
      </c>
      <c r="C10013" s="248">
        <v>157.48846204524696</v>
      </c>
    </row>
    <row r="10014" spans="2:3" x14ac:dyDescent="0.75">
      <c r="B10014" s="249">
        <v>9951</v>
      </c>
      <c r="C10014" s="248">
        <v>128.00716001729637</v>
      </c>
    </row>
    <row r="10015" spans="2:3" x14ac:dyDescent="0.75">
      <c r="B10015" s="249">
        <v>9952</v>
      </c>
      <c r="C10015" s="248">
        <v>135.97667936181853</v>
      </c>
    </row>
    <row r="10016" spans="2:3" x14ac:dyDescent="0.75">
      <c r="B10016" s="249">
        <v>9953</v>
      </c>
      <c r="C10016" s="248">
        <v>146.54795039182576</v>
      </c>
    </row>
    <row r="10017" spans="2:3" x14ac:dyDescent="0.75">
      <c r="B10017" s="249">
        <v>9954</v>
      </c>
      <c r="C10017" s="248">
        <v>78.217650411183271</v>
      </c>
    </row>
    <row r="10018" spans="2:3" x14ac:dyDescent="0.75">
      <c r="B10018" s="249">
        <v>9955</v>
      </c>
      <c r="C10018" s="248">
        <v>98.086151608653154</v>
      </c>
    </row>
    <row r="10019" spans="2:3" x14ac:dyDescent="0.75">
      <c r="B10019" s="249">
        <v>9956</v>
      </c>
      <c r="C10019" s="248">
        <v>93.601538287220293</v>
      </c>
    </row>
    <row r="10020" spans="2:3" x14ac:dyDescent="0.75">
      <c r="B10020" s="249">
        <v>9957</v>
      </c>
      <c r="C10020" s="248">
        <v>125.03385194315415</v>
      </c>
    </row>
    <row r="10021" spans="2:3" x14ac:dyDescent="0.75">
      <c r="B10021" s="249">
        <v>9958</v>
      </c>
      <c r="C10021" s="248">
        <v>134.74269921323022</v>
      </c>
    </row>
    <row r="10022" spans="2:3" x14ac:dyDescent="0.75">
      <c r="B10022" s="249">
        <v>9959</v>
      </c>
      <c r="C10022" s="248">
        <v>139.83955877477592</v>
      </c>
    </row>
    <row r="10023" spans="2:3" x14ac:dyDescent="0.75">
      <c r="B10023" s="249">
        <v>9960</v>
      </c>
      <c r="C10023" s="248">
        <v>101.83622199673954</v>
      </c>
    </row>
    <row r="10024" spans="2:3" x14ac:dyDescent="0.75">
      <c r="B10024" s="249">
        <v>9961</v>
      </c>
      <c r="C10024" s="248">
        <v>126.11323335991126</v>
      </c>
    </row>
    <row r="10025" spans="2:3" x14ac:dyDescent="0.75">
      <c r="B10025" s="249">
        <v>9962</v>
      </c>
      <c r="C10025" s="248">
        <v>165.2404778341101</v>
      </c>
    </row>
    <row r="10026" spans="2:3" x14ac:dyDescent="0.75">
      <c r="B10026" s="249">
        <v>9963</v>
      </c>
      <c r="C10026" s="248">
        <v>105.62620050532803</v>
      </c>
    </row>
    <row r="10027" spans="2:3" x14ac:dyDescent="0.75">
      <c r="B10027" s="249">
        <v>9964</v>
      </c>
      <c r="C10027" s="248">
        <v>98.604345181191903</v>
      </c>
    </row>
    <row r="10028" spans="2:3" x14ac:dyDescent="0.75">
      <c r="B10028" s="249">
        <v>9965</v>
      </c>
      <c r="C10028" s="248">
        <v>136.74678224171925</v>
      </c>
    </row>
    <row r="10029" spans="2:3" x14ac:dyDescent="0.75">
      <c r="B10029" s="249">
        <v>9966</v>
      </c>
      <c r="C10029" s="248">
        <v>137.22794791351799</v>
      </c>
    </row>
    <row r="10030" spans="2:3" x14ac:dyDescent="0.75">
      <c r="B10030" s="249">
        <v>9967</v>
      </c>
      <c r="C10030" s="248">
        <v>120.90043809238496</v>
      </c>
    </row>
    <row r="10031" spans="2:3" x14ac:dyDescent="0.75">
      <c r="B10031" s="249">
        <v>9968</v>
      </c>
      <c r="C10031" s="248">
        <v>143.15035611280078</v>
      </c>
    </row>
    <row r="10032" spans="2:3" x14ac:dyDescent="0.75">
      <c r="B10032" s="249">
        <v>9969</v>
      </c>
      <c r="C10032" s="248">
        <v>133.80273152316016</v>
      </c>
    </row>
    <row r="10033" spans="2:3" x14ac:dyDescent="0.75">
      <c r="B10033" s="249">
        <v>9970</v>
      </c>
      <c r="C10033" s="248">
        <v>151.64540170615766</v>
      </c>
    </row>
    <row r="10034" spans="2:3" x14ac:dyDescent="0.75">
      <c r="B10034" s="249">
        <v>9971</v>
      </c>
      <c r="C10034" s="248">
        <v>80.749050536589252</v>
      </c>
    </row>
    <row r="10035" spans="2:3" x14ac:dyDescent="0.75">
      <c r="B10035" s="249">
        <v>9972</v>
      </c>
      <c r="C10035" s="248">
        <v>62.89323269772013</v>
      </c>
    </row>
    <row r="10036" spans="2:3" x14ac:dyDescent="0.75">
      <c r="B10036" s="249">
        <v>9973</v>
      </c>
      <c r="C10036" s="248">
        <v>88.296988214802582</v>
      </c>
    </row>
    <row r="10037" spans="2:3" x14ac:dyDescent="0.75">
      <c r="B10037" s="249">
        <v>9974</v>
      </c>
      <c r="C10037" s="248">
        <v>82.493527040130957</v>
      </c>
    </row>
    <row r="10038" spans="2:3" x14ac:dyDescent="0.75">
      <c r="B10038" s="249">
        <v>9975</v>
      </c>
      <c r="C10038" s="248">
        <v>105.08458071139728</v>
      </c>
    </row>
    <row r="10039" spans="2:3" x14ac:dyDescent="0.75">
      <c r="B10039" s="249">
        <v>9976</v>
      </c>
      <c r="C10039" s="248">
        <v>119.45635193941719</v>
      </c>
    </row>
    <row r="10040" spans="2:3" x14ac:dyDescent="0.75">
      <c r="B10040" s="249">
        <v>9977</v>
      </c>
      <c r="C10040" s="248">
        <v>86.643749315975185</v>
      </c>
    </row>
    <row r="10041" spans="2:3" x14ac:dyDescent="0.75">
      <c r="B10041" s="249">
        <v>9978</v>
      </c>
      <c r="C10041" s="248">
        <v>81.67398793363499</v>
      </c>
    </row>
    <row r="10042" spans="2:3" x14ac:dyDescent="0.75">
      <c r="B10042" s="249">
        <v>9979</v>
      </c>
      <c r="C10042" s="248">
        <v>119.3233944713146</v>
      </c>
    </row>
    <row r="10043" spans="2:3" x14ac:dyDescent="0.75">
      <c r="B10043" s="249">
        <v>9980</v>
      </c>
      <c r="C10043" s="248">
        <v>100.8621871653784</v>
      </c>
    </row>
    <row r="10044" spans="2:3" x14ac:dyDescent="0.75">
      <c r="B10044" s="249">
        <v>9981</v>
      </c>
      <c r="C10044" s="248">
        <v>101.47905816367961</v>
      </c>
    </row>
    <row r="10045" spans="2:3" x14ac:dyDescent="0.75">
      <c r="B10045" s="249">
        <v>9982</v>
      </c>
      <c r="C10045" s="248">
        <v>120.5875453820575</v>
      </c>
    </row>
    <row r="10046" spans="2:3" x14ac:dyDescent="0.75">
      <c r="B10046" s="249">
        <v>9983</v>
      </c>
      <c r="C10046" s="248">
        <v>137.26987841418776</v>
      </c>
    </row>
    <row r="10047" spans="2:3" x14ac:dyDescent="0.75">
      <c r="B10047" s="249">
        <v>9984</v>
      </c>
      <c r="C10047" s="248">
        <v>90.780912529088539</v>
      </c>
    </row>
    <row r="10048" spans="2:3" x14ac:dyDescent="0.75">
      <c r="B10048" s="249">
        <v>9985</v>
      </c>
      <c r="C10048" s="248">
        <v>122.36800307330583</v>
      </c>
    </row>
    <row r="10049" spans="2:3" x14ac:dyDescent="0.75">
      <c r="B10049" s="249">
        <v>9986</v>
      </c>
      <c r="C10049" s="248">
        <v>122.67613196293976</v>
      </c>
    </row>
    <row r="10050" spans="2:3" x14ac:dyDescent="0.75">
      <c r="B10050" s="249">
        <v>9987</v>
      </c>
      <c r="C10050" s="248">
        <v>82.731189003852478</v>
      </c>
    </row>
    <row r="10051" spans="2:3" x14ac:dyDescent="0.75">
      <c r="B10051" s="249">
        <v>9988</v>
      </c>
      <c r="C10051" s="248">
        <v>120.20177468466788</v>
      </c>
    </row>
    <row r="10052" spans="2:3" x14ac:dyDescent="0.75">
      <c r="B10052" s="249">
        <v>9989</v>
      </c>
      <c r="C10052" s="248">
        <v>129.66689201982908</v>
      </c>
    </row>
    <row r="10053" spans="2:3" x14ac:dyDescent="0.75">
      <c r="B10053" s="249">
        <v>9990</v>
      </c>
      <c r="C10053" s="248">
        <v>130.20535551988948</v>
      </c>
    </row>
    <row r="10054" spans="2:3" x14ac:dyDescent="0.75">
      <c r="B10054" s="249">
        <v>9991</v>
      </c>
      <c r="C10054" s="248">
        <v>166.14678971654351</v>
      </c>
    </row>
    <row r="10055" spans="2:3" x14ac:dyDescent="0.75">
      <c r="B10055" s="249">
        <v>9992</v>
      </c>
      <c r="C10055" s="248">
        <v>94.812589085582772</v>
      </c>
    </row>
    <row r="10056" spans="2:3" x14ac:dyDescent="0.75">
      <c r="B10056" s="249">
        <v>9993</v>
      </c>
      <c r="C10056" s="248">
        <v>127.78101084480575</v>
      </c>
    </row>
    <row r="10057" spans="2:3" x14ac:dyDescent="0.75">
      <c r="B10057" s="249">
        <v>9994</v>
      </c>
      <c r="C10057" s="248">
        <v>136.17984587855909</v>
      </c>
    </row>
    <row r="10058" spans="2:3" x14ac:dyDescent="0.75">
      <c r="B10058" s="249">
        <v>9995</v>
      </c>
      <c r="C10058" s="248">
        <v>144.32394608431511</v>
      </c>
    </row>
    <row r="10059" spans="2:3" x14ac:dyDescent="0.75">
      <c r="B10059" s="249">
        <v>9996</v>
      </c>
      <c r="C10059" s="248">
        <v>128.10233712886617</v>
      </c>
    </row>
    <row r="10060" spans="2:3" x14ac:dyDescent="0.75">
      <c r="B10060" s="249">
        <v>9997</v>
      </c>
      <c r="C10060" s="248">
        <v>130.95422806097113</v>
      </c>
    </row>
    <row r="10061" spans="2:3" x14ac:dyDescent="0.75">
      <c r="B10061" s="249">
        <v>9998</v>
      </c>
      <c r="C10061" s="248">
        <v>92.313570596287079</v>
      </c>
    </row>
    <row r="10062" spans="2:3" x14ac:dyDescent="0.75">
      <c r="B10062" s="249">
        <v>9999</v>
      </c>
      <c r="C10062" s="248">
        <v>71.819639367791979</v>
      </c>
    </row>
    <row r="10063" spans="2:3" x14ac:dyDescent="0.75">
      <c r="B10063" s="249">
        <v>10000</v>
      </c>
      <c r="C10063" s="248">
        <v>54.505765252573582</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816</v>
      </c>
      <c r="C1" s="343"/>
      <c r="D1" s="342"/>
      <c r="E1" s="343"/>
      <c r="F1" s="318"/>
      <c r="G1" s="5"/>
      <c r="H1" s="5"/>
      <c r="I1" s="5"/>
      <c r="J1" s="5"/>
      <c r="K1" s="5"/>
      <c r="L1" s="5"/>
      <c r="M1" s="5"/>
      <c r="N1" s="5"/>
      <c r="O1" s="5"/>
      <c r="P1" s="5"/>
      <c r="Q1" s="160"/>
      <c r="R1" s="228" t="s">
        <v>216</v>
      </c>
      <c r="S1" s="228" t="s">
        <v>217</v>
      </c>
      <c r="T1" s="228" t="s">
        <v>218</v>
      </c>
    </row>
    <row r="2" spans="1:21" x14ac:dyDescent="0.75">
      <c r="A2" s="2"/>
      <c r="B2" s="5"/>
      <c r="C2" s="229" t="s">
        <v>216</v>
      </c>
      <c r="D2" s="229" t="s">
        <v>217</v>
      </c>
      <c r="E2" s="229" t="s">
        <v>218</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228</v>
      </c>
    </row>
    <row r="3" spans="1:21" x14ac:dyDescent="0.75">
      <c r="A3" s="5"/>
      <c r="B3" s="161" t="s">
        <v>913</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145</v>
      </c>
      <c r="C4" s="233">
        <v>2</v>
      </c>
      <c r="D4" s="234"/>
      <c r="E4" s="234"/>
      <c r="F4" s="162" t="s">
        <v>146</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147</v>
      </c>
      <c r="C5" s="235">
        <v>18</v>
      </c>
      <c r="D5" s="236"/>
      <c r="E5" s="236"/>
      <c r="F5" s="162" t="s">
        <v>160</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148</v>
      </c>
      <c r="C6" s="266" t="s">
        <v>1</v>
      </c>
      <c r="D6" s="267"/>
      <c r="E6" s="267"/>
      <c r="F6" s="162" t="s">
        <v>149</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150</v>
      </c>
      <c r="C7" s="233">
        <v>10</v>
      </c>
      <c r="D7" s="234"/>
      <c r="E7" s="234"/>
      <c r="F7" s="162" t="s">
        <v>161</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151</v>
      </c>
      <c r="C8" s="233">
        <v>30</v>
      </c>
      <c r="D8" s="234"/>
      <c r="E8" s="234"/>
      <c r="F8" s="162" t="s">
        <v>162</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220</v>
      </c>
      <c r="C9" s="235">
        <v>200</v>
      </c>
      <c r="D9" s="236"/>
      <c r="E9" s="236"/>
      <c r="F9" s="162" t="s">
        <v>163</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221</v>
      </c>
      <c r="C10" s="237">
        <v>0.5</v>
      </c>
      <c r="D10" s="238">
        <v>0.8</v>
      </c>
      <c r="E10" s="238">
        <v>0.9</v>
      </c>
      <c r="F10" s="162" t="s">
        <v>222</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166</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167</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152</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164</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153</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165</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766</v>
      </c>
      <c r="C14" s="350"/>
      <c r="D14" s="350"/>
      <c r="E14" s="350"/>
      <c r="F14" s="284" t="s">
        <v>771</v>
      </c>
      <c r="G14" s="5"/>
      <c r="H14" s="5"/>
      <c r="I14" s="5"/>
      <c r="J14" s="5"/>
      <c r="K14" s="5"/>
      <c r="L14" s="5"/>
      <c r="M14" s="5"/>
      <c r="N14" s="5"/>
      <c r="O14" s="5"/>
      <c r="P14" s="5"/>
      <c r="Q14" s="160"/>
      <c r="R14" s="20"/>
      <c r="S14" s="20"/>
      <c r="T14" s="20"/>
    </row>
    <row r="15" spans="1:21" x14ac:dyDescent="0.75">
      <c r="A15" s="5"/>
      <c r="B15" s="161" t="s">
        <v>154</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914</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155</v>
      </c>
      <c r="C16" s="351">
        <f>IF(OR(C9="",C15=""),"",C9/C15)</f>
        <v>10.714285714285714</v>
      </c>
      <c r="D16" s="352">
        <f>IF(OR($C$9="",$C$15=""),"",IF(ISBLANK(D9),$C$9,D9)/IF(ISBLANK(D15),$C$15,D15))</f>
        <v>13.071740159582699</v>
      </c>
      <c r="E16" s="352">
        <f>IF(OR($C$9="",$C$15=""),"",IF(ISBLANK(E9),$C$9,E9)/IF(ISBLANK(E15),$C$15,E15))</f>
        <v>14.770546497348485</v>
      </c>
      <c r="F16" s="162" t="s">
        <v>219</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826</v>
      </c>
      <c r="C17" s="350">
        <v>0.3</v>
      </c>
      <c r="D17" s="350"/>
      <c r="E17" s="350"/>
      <c r="F17" s="284" t="s">
        <v>825</v>
      </c>
      <c r="G17" s="5"/>
      <c r="H17" s="5"/>
      <c r="I17" s="5"/>
      <c r="J17" s="5"/>
      <c r="K17" s="5"/>
      <c r="L17" s="5"/>
      <c r="M17" s="5"/>
      <c r="N17" s="5"/>
      <c r="O17" s="5"/>
      <c r="P17" s="5"/>
      <c r="Q17" s="160"/>
      <c r="R17" s="20"/>
      <c r="S17" s="20"/>
      <c r="T17" s="20"/>
    </row>
    <row r="18" spans="1:20" x14ac:dyDescent="0.75">
      <c r="A18" s="5"/>
      <c r="B18" s="161" t="s">
        <v>156</v>
      </c>
      <c r="C18" s="241">
        <f>IF(OR(C4="",C16=""),"",C4*ROUND(C16+C17,0))</f>
        <v>22</v>
      </c>
      <c r="D18" s="242">
        <f>IF(OR($C$4="",$C$16=""),"",IF(ISBLANK(D4),$C$4,D4)*ROUND(IF(ISBLANK(D16),$C$16,D16)+(IF(ISBLANK(D17),$C$17,D17)),0))</f>
        <v>26</v>
      </c>
      <c r="E18" s="242">
        <f>IF(OR($C$4="",$C$16=""),"",IF(ISBLANK(E4),$C$4,E4)*ROUND(IF(ISBLANK(E16),$C$16,E16)+(IF(ISBLANK(E17),$C$17,E17)),0))</f>
        <v>30</v>
      </c>
      <c r="F18" s="162" t="s">
        <v>157</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823</v>
      </c>
      <c r="C19" s="234"/>
      <c r="D19" s="234"/>
      <c r="E19" s="234"/>
      <c r="F19" s="284" t="s">
        <v>824</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158</v>
      </c>
      <c r="C20" s="243">
        <f>IF(C18="","",C18*7+C19)</f>
        <v>154</v>
      </c>
      <c r="D20" s="244">
        <f>IF($C$18="","",IF(ISBLANK(D18),$C$18,D18)*7+IF(ISBLANK(D19),$C$19,D19))</f>
        <v>182</v>
      </c>
      <c r="E20" s="244">
        <f>IF($C$18="","",IF(ISBLANK(E18),$C$18,E18)*7+IF(ISBLANK(E19),$C$19,E19))</f>
        <v>210</v>
      </c>
      <c r="F20" s="164" t="s">
        <v>159</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223</v>
      </c>
      <c r="C21" s="349">
        <f>IF(OR(C3="",C20=""),"",C3+C20)</f>
        <v>44837</v>
      </c>
      <c r="D21" s="349">
        <f>IF(OR($C$3="",$C$20=""),"",IF(ISBLANK(D3),$C$3,D3)+IF(ISBLANK(D20),$C$20,D20))</f>
        <v>44865</v>
      </c>
      <c r="E21" s="349">
        <f>IF(OR($C$3="",$C$20=""),"",IF(ISBLANK(E3),$C$3,E3)+IF(ISBLANK(E20),$C$20,E20))</f>
        <v>44893</v>
      </c>
      <c r="F21" s="162" t="s">
        <v>853</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939</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5.0.1a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13" t="s">
        <v>137</v>
      </c>
      <c r="C24" s="413"/>
      <c r="D24" s="413"/>
      <c r="E24" s="413"/>
      <c r="F24" s="413"/>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13" t="s">
        <v>138</v>
      </c>
      <c r="C25" s="413"/>
      <c r="D25" s="413"/>
      <c r="E25" s="413"/>
      <c r="F25" s="413"/>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13" t="s">
        <v>92</v>
      </c>
      <c r="C26" s="413"/>
      <c r="D26" s="413"/>
      <c r="E26" s="413"/>
      <c r="F26" s="413"/>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13" t="s">
        <v>212</v>
      </c>
      <c r="C27" s="413"/>
      <c r="D27" s="413"/>
      <c r="E27" s="413"/>
      <c r="F27" s="413"/>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13" t="s">
        <v>829</v>
      </c>
      <c r="C28" s="413"/>
      <c r="D28" s="413"/>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207</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90</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206</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208</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750</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751</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752</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89</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32" t="s">
        <v>757</v>
      </c>
      <c r="C38" s="432"/>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947</v>
      </c>
      <c r="C1" s="54"/>
      <c r="D1" s="5"/>
      <c r="E1" s="5"/>
      <c r="F1" s="2"/>
      <c r="G1" s="2"/>
      <c r="H1" s="2"/>
      <c r="I1" s="2"/>
      <c r="J1" s="2"/>
      <c r="K1" s="2"/>
      <c r="L1" s="5"/>
      <c r="M1" s="2"/>
      <c r="N1" s="2"/>
      <c r="O1" s="5"/>
      <c r="P1" s="5"/>
      <c r="Q1" s="5"/>
      <c r="R1" s="5"/>
      <c r="S1" s="5"/>
      <c r="T1" s="5"/>
      <c r="U1" s="5"/>
      <c r="V1" s="5"/>
      <c r="W1" s="5"/>
      <c r="X1" s="5"/>
      <c r="Y1" s="5"/>
      <c r="Z1" s="5"/>
    </row>
    <row r="2" spans="1:26" x14ac:dyDescent="0.75">
      <c r="A2" s="452" t="s">
        <v>5</v>
      </c>
      <c r="B2" s="452" t="s">
        <v>818</v>
      </c>
      <c r="C2" s="455" t="s">
        <v>849</v>
      </c>
      <c r="D2" s="452" t="s">
        <v>794</v>
      </c>
      <c r="E2" s="452" t="s">
        <v>819</v>
      </c>
      <c r="F2" s="455" t="s">
        <v>796</v>
      </c>
      <c r="G2" s="455" t="s">
        <v>817</v>
      </c>
      <c r="H2" s="455" t="s">
        <v>820</v>
      </c>
      <c r="I2" s="455" t="s">
        <v>820</v>
      </c>
      <c r="J2" s="455" t="s">
        <v>795</v>
      </c>
      <c r="K2" s="455" t="s">
        <v>795</v>
      </c>
      <c r="L2" s="326" t="s">
        <v>832</v>
      </c>
      <c r="M2" s="326" t="s">
        <v>793</v>
      </c>
      <c r="O2" s="454" t="s">
        <v>797</v>
      </c>
      <c r="P2" s="454" t="s">
        <v>798</v>
      </c>
    </row>
    <row r="3" spans="1:26" x14ac:dyDescent="0.75">
      <c r="A3" s="453"/>
      <c r="B3" s="453"/>
      <c r="C3" s="456"/>
      <c r="D3" s="453"/>
      <c r="E3" s="453"/>
      <c r="F3" s="456"/>
      <c r="G3" s="456"/>
      <c r="H3" s="456"/>
      <c r="I3" s="456"/>
      <c r="J3" s="456"/>
      <c r="K3" s="456"/>
      <c r="L3" s="328">
        <v>0.15</v>
      </c>
      <c r="M3" s="328">
        <v>0.85</v>
      </c>
      <c r="O3" s="454"/>
      <c r="P3" s="454"/>
    </row>
    <row r="4" spans="1:26" x14ac:dyDescent="0.75">
      <c r="A4" s="453"/>
      <c r="B4" s="453"/>
      <c r="C4" s="456"/>
      <c r="D4" s="453"/>
      <c r="E4" s="453"/>
      <c r="F4" s="456"/>
      <c r="G4" s="456"/>
      <c r="H4" s="456"/>
      <c r="I4" s="456"/>
      <c r="J4" s="456"/>
      <c r="K4" s="456"/>
      <c r="L4" s="340">
        <f ca="1">IFERROR(_xlfn.NORM.INV(1-L3,$O$20,$P$20),"")</f>
        <v>47.183839733347298</v>
      </c>
      <c r="M4" s="340">
        <f ca="1">IFERROR(_xlfn.NORM.INV(1-M3,$O$20,$P$20),"")</f>
        <v>21.566160266652698</v>
      </c>
      <c r="O4" s="454"/>
      <c r="P4" s="454"/>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55" t="s">
        <v>827</v>
      </c>
      <c r="P7" s="455" t="s">
        <v>799</v>
      </c>
      <c r="Q7" s="455" t="s">
        <v>800</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56"/>
      <c r="P8" s="456"/>
      <c r="Q8" s="456"/>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57"/>
      <c r="P9" s="457"/>
      <c r="Q9" s="457"/>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55" t="s">
        <v>803</v>
      </c>
      <c r="P12" s="455" t="s">
        <v>804</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56"/>
      <c r="P13" s="456"/>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57"/>
      <c r="P14" s="457"/>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55" t="s">
        <v>802</v>
      </c>
      <c r="P17" s="455" t="s">
        <v>801</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56"/>
      <c r="P18" s="456"/>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57"/>
      <c r="P19" s="457"/>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831</v>
      </c>
      <c r="B57" s="1"/>
      <c r="C57" s="1"/>
      <c r="J57" s="324"/>
      <c r="K57" s="324"/>
      <c r="L57" s="367" t="s">
        <v>939</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5.0.1a – © 2015-2021, William W. Davis, MSPM, PMP</v>
      </c>
      <c r="C78" s="19"/>
      <c r="D78" s="5"/>
      <c r="E78" s="5"/>
      <c r="F78" s="5"/>
      <c r="G78" s="5"/>
    </row>
    <row r="79" spans="1:11" x14ac:dyDescent="0.75">
      <c r="A79" s="2"/>
      <c r="B79" s="413" t="s">
        <v>137</v>
      </c>
      <c r="C79" s="413"/>
      <c r="D79" s="413"/>
      <c r="E79" s="413"/>
      <c r="F79" s="413"/>
      <c r="G79" s="413"/>
      <c r="H79" s="413"/>
      <c r="I79" s="413"/>
      <c r="J79" s="413"/>
      <c r="K79" s="413"/>
    </row>
    <row r="80" spans="1:11" x14ac:dyDescent="0.75">
      <c r="A80" s="2"/>
      <c r="B80" s="413" t="s">
        <v>138</v>
      </c>
      <c r="C80" s="413"/>
      <c r="D80" s="413"/>
      <c r="E80" s="413"/>
      <c r="F80" s="413"/>
      <c r="G80" s="413"/>
      <c r="H80" s="353"/>
      <c r="I80" s="353"/>
    </row>
    <row r="81" spans="1:12" x14ac:dyDescent="0.75">
      <c r="A81" s="2"/>
      <c r="B81" s="413" t="s">
        <v>92</v>
      </c>
      <c r="C81" s="413"/>
      <c r="D81" s="413"/>
      <c r="E81" s="413"/>
      <c r="F81" s="353"/>
      <c r="G81" s="353"/>
    </row>
    <row r="82" spans="1:12" x14ac:dyDescent="0.75">
      <c r="A82" s="2"/>
      <c r="B82" s="413" t="s">
        <v>212</v>
      </c>
      <c r="C82" s="413"/>
      <c r="D82" s="413"/>
      <c r="E82" s="413"/>
      <c r="F82" s="413"/>
      <c r="G82" s="413"/>
      <c r="H82" s="353"/>
      <c r="I82" s="353"/>
    </row>
    <row r="83" spans="1:12" x14ac:dyDescent="0.75">
      <c r="A83" s="2"/>
      <c r="B83" s="413" t="s">
        <v>829</v>
      </c>
      <c r="C83" s="413"/>
      <c r="D83" s="413"/>
      <c r="E83" s="413"/>
      <c r="F83" s="413"/>
      <c r="G83" s="413"/>
      <c r="H83" s="413"/>
      <c r="I83" s="413"/>
      <c r="J83" s="413"/>
      <c r="K83" s="413"/>
    </row>
    <row r="84" spans="1:12" x14ac:dyDescent="0.75">
      <c r="A84" s="2"/>
      <c r="B84" s="154" t="s">
        <v>207</v>
      </c>
      <c r="C84" s="154"/>
      <c r="D84" s="5"/>
      <c r="E84" s="5"/>
      <c r="F84" s="5"/>
      <c r="G84" s="5"/>
    </row>
    <row r="85" spans="1:12" x14ac:dyDescent="0.75">
      <c r="A85" s="2"/>
      <c r="B85" s="154" t="s">
        <v>90</v>
      </c>
      <c r="C85" s="154"/>
      <c r="D85" s="5"/>
      <c r="E85" s="5"/>
      <c r="F85" s="5"/>
      <c r="G85" s="5"/>
    </row>
    <row r="86" spans="1:12" x14ac:dyDescent="0.75">
      <c r="A86" s="19"/>
      <c r="B86" s="154" t="s">
        <v>206</v>
      </c>
      <c r="C86" s="154"/>
      <c r="D86" s="5"/>
      <c r="E86" s="5"/>
      <c r="F86" s="5"/>
      <c r="G86" s="5"/>
    </row>
    <row r="87" spans="1:12" x14ac:dyDescent="0.75">
      <c r="A87" s="19"/>
      <c r="B87" s="154" t="s">
        <v>208</v>
      </c>
      <c r="C87" s="154"/>
      <c r="D87" s="5"/>
      <c r="E87" s="5"/>
      <c r="F87" s="5"/>
      <c r="G87" s="5"/>
    </row>
    <row r="88" spans="1:12" x14ac:dyDescent="0.75">
      <c r="A88" s="19"/>
      <c r="B88" s="154" t="s">
        <v>750</v>
      </c>
      <c r="C88" s="154"/>
      <c r="D88" s="5"/>
      <c r="E88" s="5"/>
      <c r="F88" s="5"/>
      <c r="G88" s="5"/>
    </row>
    <row r="89" spans="1:12" x14ac:dyDescent="0.75">
      <c r="A89" s="19"/>
      <c r="B89" s="154" t="s">
        <v>751</v>
      </c>
      <c r="C89" s="154"/>
      <c r="D89" s="5"/>
      <c r="E89" s="5"/>
      <c r="F89" s="5"/>
      <c r="G89" s="5"/>
    </row>
    <row r="90" spans="1:12" x14ac:dyDescent="0.75">
      <c r="A90" s="2"/>
      <c r="B90" s="154"/>
      <c r="C90" s="154"/>
      <c r="D90" s="5"/>
      <c r="E90" s="5"/>
      <c r="F90" s="5"/>
      <c r="G90" s="5"/>
    </row>
    <row r="91" spans="1:12" x14ac:dyDescent="0.75">
      <c r="A91" s="2"/>
      <c r="B91" s="154" t="s">
        <v>752</v>
      </c>
      <c r="C91" s="154"/>
      <c r="D91" s="5"/>
      <c r="E91" s="5"/>
      <c r="F91" s="5"/>
      <c r="G91" s="5"/>
    </row>
    <row r="92" spans="1:12" x14ac:dyDescent="0.75">
      <c r="A92" s="2"/>
      <c r="B92" s="154" t="s">
        <v>89</v>
      </c>
      <c r="C92" s="154"/>
      <c r="D92" s="5"/>
      <c r="E92" s="5"/>
      <c r="F92" s="5"/>
      <c r="G92" s="5"/>
    </row>
    <row r="93" spans="1:12" x14ac:dyDescent="0.75">
      <c r="A93" s="1"/>
      <c r="B93" s="432" t="s">
        <v>757</v>
      </c>
      <c r="C93" s="432"/>
      <c r="D93" s="432"/>
      <c r="E93" s="432"/>
      <c r="F93" s="432"/>
      <c r="G93" s="432"/>
      <c r="H93" s="432"/>
      <c r="I93" s="37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906</v>
      </c>
    </row>
    <row r="2" spans="1:23" x14ac:dyDescent="0.75">
      <c r="A2" s="458" t="s">
        <v>904</v>
      </c>
      <c r="B2" s="458" t="s">
        <v>15</v>
      </c>
      <c r="C2" s="458" t="s">
        <v>859</v>
      </c>
      <c r="D2" s="458" t="s">
        <v>921</v>
      </c>
      <c r="E2" s="458" t="s">
        <v>922</v>
      </c>
      <c r="F2" s="458" t="s">
        <v>920</v>
      </c>
      <c r="G2" s="458" t="s">
        <v>860</v>
      </c>
      <c r="H2" s="458" t="s">
        <v>889</v>
      </c>
      <c r="I2" s="458" t="s">
        <v>890</v>
      </c>
      <c r="J2" s="458" t="s">
        <v>891</v>
      </c>
      <c r="K2" s="458" t="s">
        <v>892</v>
      </c>
      <c r="L2" s="458" t="s">
        <v>893</v>
      </c>
      <c r="M2" s="458" t="s">
        <v>894</v>
      </c>
      <c r="N2" s="458" t="s">
        <v>895</v>
      </c>
      <c r="O2" s="458" t="s">
        <v>896</v>
      </c>
      <c r="P2" s="458" t="s">
        <v>897</v>
      </c>
      <c r="Q2" s="458" t="s">
        <v>898</v>
      </c>
      <c r="R2" s="458" t="s">
        <v>899</v>
      </c>
      <c r="S2" s="458" t="s">
        <v>900</v>
      </c>
      <c r="T2" s="458" t="s">
        <v>901</v>
      </c>
      <c r="U2" s="458" t="s">
        <v>902</v>
      </c>
      <c r="V2" s="458" t="s">
        <v>903</v>
      </c>
      <c r="W2" s="408"/>
    </row>
    <row r="3" spans="1:23" x14ac:dyDescent="0.75">
      <c r="A3" s="458"/>
      <c r="B3" s="458"/>
      <c r="C3" s="458"/>
      <c r="D3" s="458"/>
      <c r="E3" s="458"/>
      <c r="F3" s="458"/>
      <c r="G3" s="458"/>
      <c r="H3" s="458"/>
      <c r="I3" s="458"/>
      <c r="J3" s="458"/>
      <c r="K3" s="458"/>
      <c r="L3" s="458"/>
      <c r="M3" s="458"/>
      <c r="N3" s="458"/>
      <c r="O3" s="458"/>
      <c r="P3" s="458"/>
      <c r="Q3" s="458"/>
      <c r="R3" s="458"/>
      <c r="S3" s="458"/>
      <c r="T3" s="458"/>
      <c r="U3" s="458"/>
      <c r="V3" s="458"/>
      <c r="W3" s="408" t="s">
        <v>940</v>
      </c>
    </row>
    <row r="4" spans="1:23" x14ac:dyDescent="0.75">
      <c r="A4" s="458"/>
      <c r="B4" s="458"/>
      <c r="C4" s="458"/>
      <c r="D4" s="458"/>
      <c r="E4" s="458"/>
      <c r="F4" s="458"/>
      <c r="G4" s="458"/>
      <c r="H4" s="458"/>
      <c r="I4" s="458"/>
      <c r="J4" s="458"/>
      <c r="K4" s="458"/>
      <c r="L4" s="458"/>
      <c r="M4" s="458"/>
      <c r="N4" s="458"/>
      <c r="O4" s="458"/>
      <c r="P4" s="458"/>
      <c r="Q4" s="458"/>
      <c r="R4" s="458"/>
      <c r="S4" s="458"/>
      <c r="T4" s="458"/>
      <c r="U4" s="458"/>
      <c r="V4" s="458"/>
      <c r="W4" s="408" t="s">
        <v>962</v>
      </c>
    </row>
    <row r="5" spans="1:23" x14ac:dyDescent="0.75">
      <c r="A5" s="459" t="s">
        <v>905</v>
      </c>
      <c r="B5" s="460"/>
      <c r="C5" s="460"/>
      <c r="D5" s="460"/>
      <c r="E5" s="460"/>
      <c r="F5" s="460"/>
      <c r="G5" s="461"/>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939</v>
      </c>
    </row>
    <row r="306" spans="1:23" x14ac:dyDescent="0.75">
      <c r="A306" s="410" t="s">
        <v>963</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73" t="s">
        <v>965</v>
      </c>
    </row>
    <row r="325" spans="1:23" x14ac:dyDescent="0.75">
      <c r="A325" s="382"/>
      <c r="W325" s="473" t="s">
        <v>964</v>
      </c>
    </row>
    <row r="326" spans="1:23" x14ac:dyDescent="0.75">
      <c r="A326" s="382"/>
      <c r="W326" s="473" t="s">
        <v>961</v>
      </c>
    </row>
    <row r="327" spans="1:23" x14ac:dyDescent="0.75">
      <c r="A327" s="382"/>
    </row>
    <row r="328" spans="1:23" x14ac:dyDescent="0.75">
      <c r="A328" s="382"/>
      <c r="B328" s="19" t="str">
        <f>CONCATENATE("Version ",'Change Log'!$B$3," – © 2015-",YEAR('Change Log'!$A$3),", William W. Davis, MSPM, PMP")</f>
        <v>Version 5.0.1a – © 2015-2021, William W. Davis, MSPM, PMP</v>
      </c>
      <c r="C328" s="19"/>
      <c r="D328" s="5"/>
      <c r="E328" s="5"/>
      <c r="F328" s="5"/>
      <c r="G328" s="5"/>
    </row>
    <row r="329" spans="1:23" x14ac:dyDescent="0.75">
      <c r="A329" s="382"/>
      <c r="B329" s="413" t="s">
        <v>137</v>
      </c>
      <c r="C329" s="413"/>
      <c r="D329" s="413"/>
      <c r="E329" s="413"/>
      <c r="F329" s="413"/>
      <c r="G329" s="413"/>
      <c r="H329" s="413"/>
      <c r="I329" s="413"/>
      <c r="J329" s="413"/>
      <c r="K329" s="413"/>
    </row>
    <row r="330" spans="1:23" x14ac:dyDescent="0.75">
      <c r="A330" s="382"/>
      <c r="B330" s="413" t="s">
        <v>138</v>
      </c>
      <c r="C330" s="413"/>
      <c r="D330" s="413"/>
      <c r="E330" s="413"/>
      <c r="F330" s="413"/>
      <c r="G330" s="413"/>
      <c r="H330" s="353"/>
      <c r="I330" s="353"/>
    </row>
    <row r="331" spans="1:23" x14ac:dyDescent="0.75">
      <c r="A331" s="382"/>
      <c r="B331" s="413" t="s">
        <v>92</v>
      </c>
      <c r="C331" s="413"/>
      <c r="D331" s="413"/>
      <c r="E331" s="413"/>
      <c r="F331" s="353"/>
      <c r="G331" s="353"/>
    </row>
    <row r="332" spans="1:23" x14ac:dyDescent="0.75">
      <c r="A332" s="382"/>
      <c r="B332" s="413" t="s">
        <v>212</v>
      </c>
      <c r="C332" s="413"/>
      <c r="D332" s="413"/>
      <c r="E332" s="413"/>
      <c r="F332" s="413"/>
      <c r="G332" s="413"/>
      <c r="H332" s="353"/>
      <c r="I332" s="353"/>
    </row>
    <row r="333" spans="1:23" x14ac:dyDescent="0.75">
      <c r="A333" s="382"/>
      <c r="B333" s="413" t="s">
        <v>829</v>
      </c>
      <c r="C333" s="413"/>
      <c r="D333" s="413"/>
      <c r="E333" s="413"/>
      <c r="F333" s="413"/>
      <c r="G333" s="413"/>
      <c r="H333" s="413"/>
      <c r="I333" s="413"/>
      <c r="J333" s="413"/>
      <c r="K333" s="413"/>
    </row>
    <row r="334" spans="1:23" x14ac:dyDescent="0.75">
      <c r="A334" s="382"/>
      <c r="B334" s="154" t="s">
        <v>207</v>
      </c>
      <c r="C334" s="154"/>
      <c r="D334" s="5"/>
      <c r="E334" s="5"/>
      <c r="F334" s="5"/>
      <c r="G334" s="5"/>
    </row>
    <row r="335" spans="1:23" x14ac:dyDescent="0.75">
      <c r="A335" s="382"/>
      <c r="B335" s="154" t="s">
        <v>90</v>
      </c>
      <c r="C335" s="154"/>
      <c r="D335" s="5"/>
      <c r="E335" s="5"/>
      <c r="F335" s="5"/>
      <c r="G335" s="5"/>
    </row>
    <row r="336" spans="1:23" x14ac:dyDescent="0.75">
      <c r="A336" s="382"/>
      <c r="B336" s="154" t="s">
        <v>206</v>
      </c>
      <c r="C336" s="154"/>
      <c r="D336" s="5"/>
      <c r="E336" s="5"/>
      <c r="F336" s="5"/>
      <c r="G336" s="5"/>
    </row>
    <row r="337" spans="1:12" x14ac:dyDescent="0.75">
      <c r="A337" s="382"/>
      <c r="B337" s="154" t="s">
        <v>208</v>
      </c>
      <c r="C337" s="154"/>
      <c r="D337" s="5"/>
      <c r="E337" s="5"/>
      <c r="F337" s="5"/>
      <c r="G337" s="5"/>
    </row>
    <row r="338" spans="1:12" x14ac:dyDescent="0.75">
      <c r="A338" s="382"/>
      <c r="B338" s="154" t="s">
        <v>750</v>
      </c>
      <c r="C338" s="154"/>
      <c r="D338" s="5"/>
      <c r="E338" s="5"/>
      <c r="F338" s="5"/>
      <c r="G338" s="5"/>
    </row>
    <row r="339" spans="1:12" x14ac:dyDescent="0.75">
      <c r="A339" s="382"/>
      <c r="B339" s="154" t="s">
        <v>751</v>
      </c>
      <c r="C339" s="154"/>
      <c r="D339" s="5"/>
      <c r="E339" s="5"/>
      <c r="F339" s="5"/>
      <c r="G339" s="5"/>
    </row>
    <row r="340" spans="1:12" x14ac:dyDescent="0.75">
      <c r="A340" s="382"/>
      <c r="B340" s="154"/>
      <c r="C340" s="154"/>
      <c r="D340" s="5"/>
      <c r="E340" s="5"/>
      <c r="F340" s="5"/>
      <c r="G340" s="5"/>
    </row>
    <row r="341" spans="1:12" x14ac:dyDescent="0.75">
      <c r="A341" s="382"/>
      <c r="B341" s="154" t="s">
        <v>752</v>
      </c>
      <c r="C341" s="154"/>
      <c r="D341" s="5"/>
      <c r="E341" s="5"/>
      <c r="F341" s="5"/>
      <c r="G341" s="5"/>
    </row>
    <row r="342" spans="1:12" x14ac:dyDescent="0.75">
      <c r="A342" s="382"/>
      <c r="B342" s="154" t="s">
        <v>89</v>
      </c>
      <c r="C342" s="154"/>
      <c r="D342" s="5"/>
      <c r="E342" s="5"/>
      <c r="F342" s="5"/>
      <c r="G342" s="5"/>
    </row>
    <row r="343" spans="1:12" x14ac:dyDescent="0.75">
      <c r="A343" s="382"/>
      <c r="B343" s="432" t="s">
        <v>757</v>
      </c>
      <c r="C343" s="432"/>
      <c r="D343" s="432"/>
      <c r="E343" s="432"/>
      <c r="F343" s="432"/>
      <c r="G343" s="432"/>
      <c r="H343" s="432"/>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785</v>
      </c>
    </row>
    <row r="3" spans="1:17" x14ac:dyDescent="0.75">
      <c r="A3" s="55" t="s">
        <v>39</v>
      </c>
      <c r="B3" s="56" t="s">
        <v>40</v>
      </c>
      <c r="C3" s="57" t="s">
        <v>50</v>
      </c>
      <c r="D3" s="57" t="s">
        <v>6</v>
      </c>
      <c r="E3" s="57" t="s">
        <v>51</v>
      </c>
    </row>
    <row r="4" spans="1:17" x14ac:dyDescent="0.75">
      <c r="A4" s="308" t="s">
        <v>13</v>
      </c>
      <c r="B4" s="218">
        <v>7.0710678118654752E-2</v>
      </c>
      <c r="C4" s="58">
        <v>1</v>
      </c>
      <c r="D4" s="58">
        <v>98</v>
      </c>
      <c r="E4" s="58">
        <v>1</v>
      </c>
    </row>
    <row r="5" spans="1:17" x14ac:dyDescent="0.75">
      <c r="A5" s="308" t="s">
        <v>786</v>
      </c>
      <c r="B5" s="218">
        <v>0.1</v>
      </c>
      <c r="C5" s="58">
        <v>2</v>
      </c>
      <c r="D5" s="58">
        <v>96</v>
      </c>
      <c r="E5" s="58">
        <v>2</v>
      </c>
      <c r="G5" s="307"/>
      <c r="H5" s="312" t="s">
        <v>59</v>
      </c>
      <c r="I5" s="59"/>
      <c r="J5" s="59"/>
      <c r="K5" s="59"/>
      <c r="L5" s="59"/>
      <c r="M5" s="59"/>
      <c r="N5" s="59"/>
      <c r="O5" s="59"/>
      <c r="P5" s="319"/>
      <c r="Q5" s="313"/>
    </row>
    <row r="6" spans="1:17" x14ac:dyDescent="0.75">
      <c r="A6" s="308" t="s">
        <v>0</v>
      </c>
      <c r="B6" s="218">
        <v>0.1414213562373095</v>
      </c>
      <c r="C6" s="58">
        <v>4</v>
      </c>
      <c r="D6" s="58">
        <v>92</v>
      </c>
      <c r="E6" s="58">
        <v>4</v>
      </c>
      <c r="G6" s="218"/>
      <c r="H6" s="314" t="s">
        <v>60</v>
      </c>
      <c r="I6" s="311"/>
      <c r="J6" s="311"/>
      <c r="K6" s="311"/>
      <c r="L6" s="311"/>
      <c r="M6" s="311"/>
      <c r="N6" s="311"/>
      <c r="O6" s="311"/>
      <c r="P6" s="318"/>
      <c r="Q6" s="315"/>
    </row>
    <row r="7" spans="1:17" x14ac:dyDescent="0.75">
      <c r="A7" s="308" t="s">
        <v>3</v>
      </c>
      <c r="B7" s="218">
        <v>0.17320508075688773</v>
      </c>
      <c r="C7" s="58">
        <v>6</v>
      </c>
      <c r="D7" s="58">
        <v>88</v>
      </c>
      <c r="E7" s="58">
        <v>6</v>
      </c>
      <c r="G7" s="58"/>
      <c r="H7" s="316" t="s">
        <v>789</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209</v>
      </c>
    </row>
    <row r="10" spans="1:17" x14ac:dyDescent="0.75">
      <c r="A10" s="308" t="s">
        <v>2</v>
      </c>
      <c r="B10" s="218">
        <v>0.27386127875258304</v>
      </c>
      <c r="C10" s="58">
        <v>15</v>
      </c>
      <c r="D10" s="58">
        <v>70</v>
      </c>
      <c r="E10" s="58">
        <v>15</v>
      </c>
      <c r="G10" s="219" t="s">
        <v>210</v>
      </c>
    </row>
    <row r="11" spans="1:17" x14ac:dyDescent="0.75">
      <c r="A11" s="308" t="s">
        <v>787</v>
      </c>
      <c r="B11" s="218">
        <v>0.31622776601683794</v>
      </c>
      <c r="C11" s="58">
        <v>20</v>
      </c>
      <c r="D11" s="58">
        <v>60</v>
      </c>
      <c r="E11" s="58">
        <v>20</v>
      </c>
      <c r="G11" s="219" t="s">
        <v>211</v>
      </c>
    </row>
    <row r="12" spans="1:17" x14ac:dyDescent="0.75">
      <c r="A12" s="308" t="s">
        <v>788</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2" t="s">
        <v>851</v>
      </c>
      <c r="B16" s="309">
        <v>-0.05</v>
      </c>
    </row>
    <row r="17" spans="1:2" x14ac:dyDescent="0.75">
      <c r="A17" s="463"/>
      <c r="B17" s="309">
        <v>-0.1</v>
      </c>
    </row>
    <row r="18" spans="1:2" x14ac:dyDescent="0.75">
      <c r="A18" s="463"/>
      <c r="B18" s="309">
        <v>-0.15</v>
      </c>
    </row>
    <row r="19" spans="1:2" x14ac:dyDescent="0.75">
      <c r="A19" s="463"/>
      <c r="B19" s="309">
        <v>-0.2</v>
      </c>
    </row>
    <row r="20" spans="1:2" x14ac:dyDescent="0.75">
      <c r="A20" s="463"/>
      <c r="B20" s="309">
        <v>-0.25</v>
      </c>
    </row>
    <row r="21" spans="1:2" x14ac:dyDescent="0.75">
      <c r="A21" s="463"/>
      <c r="B21" s="309">
        <v>-0.3</v>
      </c>
    </row>
    <row r="22" spans="1:2" x14ac:dyDescent="0.75">
      <c r="A22" s="463"/>
      <c r="B22" s="309">
        <v>-0.35</v>
      </c>
    </row>
    <row r="23" spans="1:2" x14ac:dyDescent="0.75">
      <c r="A23" s="463"/>
      <c r="B23" s="309">
        <v>-0.4</v>
      </c>
    </row>
    <row r="24" spans="1:2" x14ac:dyDescent="0.75">
      <c r="A24" s="463"/>
      <c r="B24" s="309">
        <v>-0.5</v>
      </c>
    </row>
    <row r="25" spans="1:2" x14ac:dyDescent="0.75">
      <c r="A25" s="463"/>
      <c r="B25" s="309">
        <v>-0.6</v>
      </c>
    </row>
    <row r="26" spans="1:2" x14ac:dyDescent="0.75">
      <c r="A26" s="464"/>
      <c r="B26" s="309">
        <v>-0.7</v>
      </c>
    </row>
    <row r="27" spans="1:2" x14ac:dyDescent="0.75">
      <c r="B27" s="51"/>
    </row>
    <row r="29" spans="1:2" x14ac:dyDescent="0.75">
      <c r="A29" s="465" t="s">
        <v>850</v>
      </c>
      <c r="B29" s="309">
        <v>0.1</v>
      </c>
    </row>
    <row r="30" spans="1:2" x14ac:dyDescent="0.75">
      <c r="A30" s="465"/>
      <c r="B30" s="309">
        <v>0.2</v>
      </c>
    </row>
    <row r="31" spans="1:2" x14ac:dyDescent="0.75">
      <c r="A31" s="465"/>
      <c r="B31" s="309">
        <v>0.3</v>
      </c>
    </row>
    <row r="32" spans="1:2" x14ac:dyDescent="0.75">
      <c r="A32" s="465"/>
      <c r="B32" s="309">
        <v>0.4</v>
      </c>
    </row>
    <row r="33" spans="1:21" x14ac:dyDescent="0.75">
      <c r="A33" s="465"/>
      <c r="B33" s="309">
        <v>0.5</v>
      </c>
    </row>
    <row r="34" spans="1:21" x14ac:dyDescent="0.75">
      <c r="A34" s="465"/>
      <c r="B34" s="309">
        <v>0.75</v>
      </c>
    </row>
    <row r="35" spans="1:21" x14ac:dyDescent="0.75">
      <c r="A35" s="465"/>
      <c r="B35" s="309">
        <v>1</v>
      </c>
    </row>
    <row r="36" spans="1:21" x14ac:dyDescent="0.75">
      <c r="A36" s="465"/>
      <c r="B36" s="309">
        <v>1.25</v>
      </c>
    </row>
    <row r="37" spans="1:21" x14ac:dyDescent="0.75">
      <c r="A37" s="465"/>
      <c r="B37" s="309">
        <v>1.5</v>
      </c>
    </row>
    <row r="38" spans="1:21" x14ac:dyDescent="0.75">
      <c r="A38" s="465"/>
      <c r="B38" s="309">
        <v>1.75</v>
      </c>
    </row>
    <row r="39" spans="1:21" x14ac:dyDescent="0.75">
      <c r="A39" s="465"/>
      <c r="B39" s="309">
        <v>2</v>
      </c>
    </row>
    <row r="42" spans="1:21" x14ac:dyDescent="0.75">
      <c r="A42" s="82" t="s">
        <v>85</v>
      </c>
      <c r="B42" s="81"/>
    </row>
    <row r="43" spans="1:21" x14ac:dyDescent="0.75">
      <c r="A43" s="308" t="s">
        <v>74</v>
      </c>
      <c r="B43" s="6" t="b">
        <f>FALSE</f>
        <v>0</v>
      </c>
      <c r="C43" s="65" t="s">
        <v>82</v>
      </c>
      <c r="D43" s="79"/>
      <c r="E43" s="79"/>
      <c r="F43" s="79"/>
      <c r="G43" s="79"/>
      <c r="H43" s="79"/>
      <c r="I43" s="79"/>
      <c r="J43" s="79"/>
      <c r="K43" s="79"/>
      <c r="L43" s="362" t="s">
        <v>844</v>
      </c>
      <c r="M43" s="79"/>
      <c r="N43" s="79"/>
      <c r="O43" s="79"/>
      <c r="P43" s="79"/>
      <c r="Q43" s="79"/>
      <c r="R43" s="79"/>
      <c r="S43" s="79"/>
      <c r="T43" s="79"/>
      <c r="U43" s="80"/>
    </row>
    <row r="44" spans="1:21" x14ac:dyDescent="0.75">
      <c r="A44" s="308" t="s">
        <v>73</v>
      </c>
      <c r="B44" s="6" t="b">
        <f>TRUE</f>
        <v>1</v>
      </c>
      <c r="C44" s="65" t="s">
        <v>100</v>
      </c>
      <c r="D44" s="79"/>
      <c r="E44" s="79"/>
      <c r="F44" s="79"/>
      <c r="G44" s="79"/>
      <c r="H44" s="79"/>
      <c r="I44" s="79"/>
      <c r="J44" s="79"/>
      <c r="K44" s="79"/>
      <c r="L44" s="362" t="s">
        <v>841</v>
      </c>
      <c r="M44" s="79"/>
      <c r="N44" s="79"/>
      <c r="O44" s="79"/>
      <c r="P44" s="79"/>
      <c r="Q44" s="79"/>
      <c r="R44" s="79"/>
      <c r="S44" s="79"/>
      <c r="T44" s="79"/>
      <c r="U44" s="80"/>
    </row>
    <row r="47" spans="1:21" x14ac:dyDescent="0.75">
      <c r="A47" s="82" t="s">
        <v>84</v>
      </c>
      <c r="B47" s="81"/>
    </row>
    <row r="48" spans="1:21" x14ac:dyDescent="0.75">
      <c r="A48" s="308" t="s">
        <v>76</v>
      </c>
      <c r="B48" s="6" t="b">
        <f>TRUE</f>
        <v>1</v>
      </c>
    </row>
    <row r="49" spans="1:2" x14ac:dyDescent="0.75">
      <c r="A49" s="308" t="s">
        <v>77</v>
      </c>
      <c r="B49" s="6" t="b">
        <f>FALSE</f>
        <v>0</v>
      </c>
    </row>
    <row r="50" spans="1:2" x14ac:dyDescent="0.75">
      <c r="A50" s="367" t="s">
        <v>939</v>
      </c>
    </row>
    <row r="51" spans="1:2" x14ac:dyDescent="0.75">
      <c r="A51" s="367"/>
    </row>
    <row r="52" spans="1:2" x14ac:dyDescent="0.75">
      <c r="A52" s="82" t="s">
        <v>948</v>
      </c>
      <c r="B52" s="81"/>
    </row>
    <row r="53" spans="1:2" x14ac:dyDescent="0.75">
      <c r="A53" s="467" t="s">
        <v>949</v>
      </c>
      <c r="B53" s="309">
        <v>0</v>
      </c>
    </row>
    <row r="54" spans="1:2" x14ac:dyDescent="0.75">
      <c r="A54" s="468"/>
      <c r="B54" s="309">
        <v>0.2</v>
      </c>
    </row>
    <row r="55" spans="1:2" x14ac:dyDescent="0.75">
      <c r="A55" s="468"/>
      <c r="B55" s="309">
        <v>0.3</v>
      </c>
    </row>
    <row r="56" spans="1:2" x14ac:dyDescent="0.75">
      <c r="A56" s="468"/>
      <c r="B56" s="309">
        <v>0.4</v>
      </c>
    </row>
    <row r="57" spans="1:2" x14ac:dyDescent="0.75">
      <c r="A57" s="468"/>
      <c r="B57" s="309">
        <v>0.5</v>
      </c>
    </row>
    <row r="58" spans="1:2" x14ac:dyDescent="0.75">
      <c r="A58" s="468"/>
      <c r="B58" s="309">
        <v>0.6</v>
      </c>
    </row>
    <row r="59" spans="1:2" x14ac:dyDescent="0.75">
      <c r="A59" s="468"/>
      <c r="B59" s="309">
        <v>0.7</v>
      </c>
    </row>
    <row r="60" spans="1:2" x14ac:dyDescent="0.75">
      <c r="A60" s="469"/>
      <c r="B60" s="309">
        <v>0.8</v>
      </c>
    </row>
    <row r="61" spans="1:2" x14ac:dyDescent="0.75">
      <c r="A61" s="367"/>
    </row>
    <row r="62" spans="1:2" x14ac:dyDescent="0.75">
      <c r="A62" s="367"/>
    </row>
    <row r="63" spans="1:2" x14ac:dyDescent="0.75">
      <c r="A63" s="82" t="s">
        <v>915</v>
      </c>
      <c r="B63" s="477"/>
    </row>
    <row r="64" spans="1:2" x14ac:dyDescent="0.75">
      <c r="A64" s="468" t="s">
        <v>969</v>
      </c>
      <c r="B64" s="476">
        <v>0.4</v>
      </c>
    </row>
    <row r="65" spans="1:2" x14ac:dyDescent="0.75">
      <c r="A65" s="468"/>
      <c r="B65" s="309">
        <v>0.5</v>
      </c>
    </row>
    <row r="66" spans="1:2" x14ac:dyDescent="0.75">
      <c r="A66" s="468"/>
      <c r="B66" s="309">
        <v>0.75</v>
      </c>
    </row>
    <row r="67" spans="1:2" x14ac:dyDescent="0.75">
      <c r="A67" s="468"/>
      <c r="B67" s="309">
        <v>1</v>
      </c>
    </row>
    <row r="68" spans="1:2" x14ac:dyDescent="0.75">
      <c r="A68" s="468"/>
      <c r="B68" s="309">
        <v>1.25</v>
      </c>
    </row>
    <row r="69" spans="1:2" x14ac:dyDescent="0.75">
      <c r="A69" s="468"/>
      <c r="B69" s="309">
        <v>1.5</v>
      </c>
    </row>
    <row r="70" spans="1:2" x14ac:dyDescent="0.75">
      <c r="A70" s="468"/>
      <c r="B70" s="309">
        <v>1.75</v>
      </c>
    </row>
    <row r="71" spans="1:2" x14ac:dyDescent="0.75">
      <c r="A71" s="469"/>
      <c r="B71" s="309">
        <v>2</v>
      </c>
    </row>
    <row r="72" spans="1:2" x14ac:dyDescent="0.75">
      <c r="A72" s="367"/>
    </row>
    <row r="73" spans="1:2" x14ac:dyDescent="0.75">
      <c r="A73" s="367"/>
    </row>
    <row r="74" spans="1:2" x14ac:dyDescent="0.75">
      <c r="A74" s="367"/>
    </row>
    <row r="75" spans="1:2" x14ac:dyDescent="0.75">
      <c r="A75" s="156" t="str">
        <f>CONCATENATE("Version ",'Change Log'!$B$3," – © 2015-",YEAR('Change Log'!$A$3),", William W. Davis, MSPM, PMP")</f>
        <v>Version 5.0.1a – © 2015-2021, William W. Davis, MSPM, PMP</v>
      </c>
    </row>
    <row r="77" spans="1:2" x14ac:dyDescent="0.75">
      <c r="A77" s="155" t="s">
        <v>207</v>
      </c>
    </row>
    <row r="78" spans="1:2" x14ac:dyDescent="0.75">
      <c r="A78" s="155" t="s">
        <v>90</v>
      </c>
    </row>
    <row r="79" spans="1:2" x14ac:dyDescent="0.75">
      <c r="A79" s="155" t="s">
        <v>206</v>
      </c>
    </row>
    <row r="80" spans="1:2" x14ac:dyDescent="0.75">
      <c r="A80" s="155" t="s">
        <v>208</v>
      </c>
    </row>
    <row r="81" spans="1:5" x14ac:dyDescent="0.75">
      <c r="A81" s="155" t="s">
        <v>750</v>
      </c>
    </row>
    <row r="82" spans="1:5" x14ac:dyDescent="0.75">
      <c r="A82" s="155" t="s">
        <v>751</v>
      </c>
    </row>
    <row r="83" spans="1:5" x14ac:dyDescent="0.75">
      <c r="A83" s="155"/>
    </row>
    <row r="84" spans="1:5" x14ac:dyDescent="0.75">
      <c r="A84" s="155" t="s">
        <v>752</v>
      </c>
    </row>
    <row r="85" spans="1:5" x14ac:dyDescent="0.75">
      <c r="A85" s="155" t="s">
        <v>89</v>
      </c>
    </row>
    <row r="86" spans="1:5" x14ac:dyDescent="0.75">
      <c r="A86" s="466" t="s">
        <v>757</v>
      </c>
      <c r="B86" s="466"/>
      <c r="C86" s="466"/>
      <c r="D86" s="466"/>
      <c r="E86" s="466"/>
    </row>
  </sheetData>
  <mergeCells count="5">
    <mergeCell ref="A16:A26"/>
    <mergeCell ref="A29:A39"/>
    <mergeCell ref="A86:E86"/>
    <mergeCell ref="A53:A60"/>
    <mergeCell ref="A64:A71"/>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777</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0" t="s">
        <v>68</v>
      </c>
      <c r="C3" s="470"/>
      <c r="D3" s="470"/>
      <c r="E3" s="5"/>
      <c r="F3" s="5"/>
      <c r="G3" s="470" t="s">
        <v>64</v>
      </c>
      <c r="H3" s="470"/>
      <c r="I3" s="470"/>
      <c r="J3" s="5"/>
      <c r="K3" s="5"/>
      <c r="L3" s="470" t="s">
        <v>69</v>
      </c>
      <c r="M3" s="470"/>
      <c r="N3" s="470"/>
      <c r="O3" s="5"/>
      <c r="P3" s="5"/>
      <c r="Q3" s="5"/>
    </row>
    <row r="4" spans="1:17" x14ac:dyDescent="0.75">
      <c r="A4" s="5"/>
      <c r="B4" s="5"/>
      <c r="C4" s="62" t="s">
        <v>790</v>
      </c>
      <c r="D4" s="21">
        <f>_xlfn.STDEV.P(B13:D112)</f>
        <v>8.4852813742385695</v>
      </c>
      <c r="E4" s="5"/>
      <c r="F4" s="5"/>
      <c r="G4" s="5"/>
      <c r="H4" s="62" t="s">
        <v>790</v>
      </c>
      <c r="I4" s="21">
        <f>_xlfn.STDEV.P(G13:I112)</f>
        <v>24</v>
      </c>
      <c r="J4" s="5"/>
      <c r="K4" s="5"/>
      <c r="L4" s="5"/>
      <c r="M4" s="62" t="s">
        <v>790</v>
      </c>
      <c r="N4" s="21">
        <f>_xlfn.STDEV.P(L13:N112)</f>
        <v>48.744230427815765</v>
      </c>
      <c r="O4" s="5"/>
      <c r="P4" s="5"/>
      <c r="Q4" s="5"/>
    </row>
    <row r="5" spans="1:17" x14ac:dyDescent="0.75">
      <c r="A5" s="5"/>
      <c r="B5" s="5"/>
      <c r="C5" s="62" t="s">
        <v>38</v>
      </c>
      <c r="D5" s="216">
        <f>D4/(D9-B9)</f>
        <v>7.0710678118654752E-2</v>
      </c>
      <c r="E5" s="5"/>
      <c r="F5" s="5"/>
      <c r="G5" s="5"/>
      <c r="H5" s="62" t="s">
        <v>38</v>
      </c>
      <c r="I5" s="217">
        <f>I4/(I9-G9)</f>
        <v>0.2</v>
      </c>
      <c r="J5" s="5"/>
      <c r="K5" s="5"/>
      <c r="L5" s="5"/>
      <c r="M5" s="62" t="s">
        <v>38</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41</v>
      </c>
      <c r="C8" s="57" t="s">
        <v>6</v>
      </c>
      <c r="D8" s="57" t="s">
        <v>42</v>
      </c>
      <c r="E8" s="5"/>
      <c r="F8" s="5"/>
      <c r="G8" s="57" t="s">
        <v>41</v>
      </c>
      <c r="H8" s="57" t="s">
        <v>6</v>
      </c>
      <c r="I8" s="57" t="s">
        <v>42</v>
      </c>
      <c r="J8" s="5"/>
      <c r="K8" s="5"/>
      <c r="L8" s="57" t="s">
        <v>41</v>
      </c>
      <c r="M8" s="57" t="s">
        <v>6</v>
      </c>
      <c r="N8" s="57" t="s">
        <v>42</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71" t="str">
        <f>IF(B10+C10+D10=100,"","Distribution not equal to 100")</f>
        <v/>
      </c>
      <c r="C11" s="471"/>
      <c r="D11" s="471"/>
      <c r="E11" s="5"/>
      <c r="F11" s="61"/>
      <c r="G11" s="471" t="str">
        <f>IF(G10+H10+I10=100,"","Distribution not equal to 100")</f>
        <v/>
      </c>
      <c r="H11" s="471"/>
      <c r="I11" s="471"/>
      <c r="J11" s="5"/>
      <c r="K11" s="61"/>
      <c r="L11" s="471" t="str">
        <f>IF(L10+M10+N10=100,"","Distribution not equal to 100")</f>
        <v/>
      </c>
      <c r="M11" s="471"/>
      <c r="N11" s="471"/>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939</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5.0.1a – © 2015-2021, William W. Davis, MSPM, PMP</v>
      </c>
      <c r="B114" s="5"/>
      <c r="C114" s="5"/>
      <c r="D114" s="2"/>
      <c r="E114" s="2"/>
      <c r="F114" s="5"/>
      <c r="G114" s="5"/>
      <c r="H114" s="5"/>
      <c r="I114" s="5"/>
      <c r="J114" s="2"/>
      <c r="K114" s="5"/>
      <c r="L114" s="5"/>
      <c r="M114" s="5"/>
      <c r="N114" s="5"/>
      <c r="O114" s="5"/>
      <c r="P114" s="5"/>
      <c r="Q114" s="5"/>
      <c r="R114" s="5"/>
    </row>
    <row r="115" spans="1:18" x14ac:dyDescent="0.75">
      <c r="A115" s="472" t="s">
        <v>137</v>
      </c>
      <c r="B115" s="472"/>
      <c r="C115" s="472"/>
      <c r="D115" s="472"/>
      <c r="E115" s="472"/>
      <c r="F115" s="472"/>
      <c r="G115" s="472"/>
      <c r="H115" s="5"/>
      <c r="I115" s="5"/>
      <c r="J115" s="2"/>
      <c r="K115" s="5"/>
      <c r="L115" s="5"/>
      <c r="M115" s="5"/>
      <c r="N115" s="5"/>
      <c r="O115" s="5"/>
      <c r="P115" s="5"/>
      <c r="Q115" s="5"/>
      <c r="R115" s="5"/>
    </row>
    <row r="116" spans="1:18" x14ac:dyDescent="0.75">
      <c r="A116" s="472" t="s">
        <v>138</v>
      </c>
      <c r="B116" s="472"/>
      <c r="C116" s="472"/>
      <c r="D116" s="472"/>
      <c r="E116" s="472"/>
      <c r="F116" s="472"/>
      <c r="G116" s="472"/>
      <c r="H116" s="5"/>
      <c r="I116" s="5"/>
      <c r="J116" s="2"/>
      <c r="K116" s="5"/>
      <c r="L116" s="5"/>
      <c r="M116" s="5"/>
      <c r="N116" s="5"/>
      <c r="O116" s="5"/>
      <c r="P116" s="5"/>
      <c r="Q116" s="5"/>
      <c r="R116" s="5"/>
    </row>
    <row r="117" spans="1:18" x14ac:dyDescent="0.75">
      <c r="A117" s="472" t="s">
        <v>92</v>
      </c>
      <c r="B117" s="472"/>
      <c r="C117" s="472"/>
      <c r="D117" s="472"/>
      <c r="E117" s="472"/>
      <c r="F117" s="472"/>
      <c r="G117" s="472"/>
      <c r="H117" s="5"/>
      <c r="I117" s="5"/>
      <c r="J117" s="2"/>
      <c r="K117" s="5"/>
      <c r="L117" s="5"/>
      <c r="M117" s="5"/>
      <c r="N117" s="5"/>
      <c r="O117" s="5"/>
      <c r="P117" s="5"/>
      <c r="Q117" s="5"/>
      <c r="R117" s="5"/>
    </row>
    <row r="118" spans="1:18" x14ac:dyDescent="0.75">
      <c r="A118" s="472" t="s">
        <v>212</v>
      </c>
      <c r="B118" s="472"/>
      <c r="C118" s="472"/>
      <c r="D118" s="472"/>
      <c r="E118" s="472"/>
      <c r="F118" s="472"/>
      <c r="G118" s="472"/>
      <c r="H118" s="5"/>
      <c r="I118" s="5"/>
      <c r="J118" s="2"/>
      <c r="K118" s="5"/>
      <c r="L118" s="5"/>
      <c r="M118" s="5"/>
      <c r="N118" s="5"/>
      <c r="O118" s="5"/>
      <c r="P118" s="5"/>
      <c r="Q118" s="5"/>
      <c r="R118" s="5"/>
    </row>
    <row r="119" spans="1:18" x14ac:dyDescent="0.75">
      <c r="A119" s="472" t="s">
        <v>829</v>
      </c>
      <c r="B119" s="472"/>
      <c r="C119" s="472"/>
      <c r="D119" s="472"/>
      <c r="E119" s="472"/>
      <c r="F119" s="472"/>
      <c r="G119" s="472"/>
      <c r="H119" s="472"/>
      <c r="I119" s="472"/>
      <c r="J119" s="2"/>
      <c r="K119" s="5"/>
      <c r="L119" s="5"/>
      <c r="M119" s="5"/>
      <c r="N119" s="5"/>
      <c r="O119" s="5"/>
      <c r="P119" s="5"/>
      <c r="Q119" s="5"/>
      <c r="R119" s="5"/>
    </row>
    <row r="120" spans="1:18" x14ac:dyDescent="0.75">
      <c r="A120" s="155" t="s">
        <v>207</v>
      </c>
      <c r="B120" s="5"/>
      <c r="C120" s="5"/>
      <c r="D120" s="2"/>
      <c r="E120" s="2"/>
      <c r="F120" s="5"/>
      <c r="G120" s="5"/>
      <c r="H120" s="5"/>
      <c r="I120" s="5"/>
      <c r="J120" s="2"/>
      <c r="K120" s="5"/>
      <c r="L120" s="5"/>
      <c r="M120" s="5"/>
      <c r="N120" s="5"/>
      <c r="O120" s="5"/>
      <c r="P120" s="5"/>
      <c r="Q120" s="5"/>
      <c r="R120" s="5"/>
    </row>
    <row r="121" spans="1:18" x14ac:dyDescent="0.75">
      <c r="A121" s="155" t="s">
        <v>90</v>
      </c>
      <c r="B121" s="5"/>
      <c r="C121" s="5"/>
      <c r="D121" s="2"/>
      <c r="E121" s="2"/>
      <c r="F121" s="5"/>
      <c r="G121" s="5"/>
      <c r="H121" s="5"/>
      <c r="I121" s="5"/>
      <c r="J121" s="2"/>
      <c r="K121" s="5"/>
      <c r="L121" s="5"/>
      <c r="M121" s="5"/>
      <c r="N121" s="5"/>
      <c r="O121" s="5"/>
      <c r="P121" s="5"/>
      <c r="Q121" s="5"/>
      <c r="R121" s="5"/>
    </row>
    <row r="122" spans="1:18" x14ac:dyDescent="0.75">
      <c r="A122" s="155" t="s">
        <v>206</v>
      </c>
      <c r="B122" s="5"/>
      <c r="C122" s="5"/>
      <c r="D122" s="2"/>
      <c r="E122" s="2"/>
      <c r="F122" s="5"/>
      <c r="G122" s="5"/>
      <c r="H122" s="5"/>
      <c r="I122" s="5"/>
      <c r="J122" s="2"/>
      <c r="K122" s="5"/>
      <c r="L122" s="5"/>
      <c r="M122" s="5"/>
      <c r="N122" s="5"/>
      <c r="O122" s="5"/>
      <c r="P122" s="5"/>
      <c r="Q122" s="5"/>
      <c r="R122" s="5"/>
    </row>
    <row r="123" spans="1:18" x14ac:dyDescent="0.75">
      <c r="A123" s="155" t="s">
        <v>208</v>
      </c>
      <c r="B123" s="5"/>
      <c r="C123" s="5"/>
      <c r="D123" s="2"/>
      <c r="E123" s="2"/>
      <c r="F123" s="5"/>
      <c r="G123" s="5"/>
      <c r="H123" s="5"/>
      <c r="I123" s="5"/>
      <c r="J123" s="2"/>
      <c r="K123" s="5"/>
      <c r="L123" s="5"/>
      <c r="M123" s="5"/>
      <c r="N123" s="5"/>
      <c r="O123" s="5"/>
      <c r="P123" s="5"/>
      <c r="Q123" s="5"/>
      <c r="R123" s="5"/>
    </row>
    <row r="124" spans="1:18" x14ac:dyDescent="0.75">
      <c r="A124" s="155" t="s">
        <v>750</v>
      </c>
      <c r="B124" s="5"/>
      <c r="C124" s="5"/>
      <c r="D124" s="2"/>
      <c r="E124" s="2"/>
      <c r="F124" s="5"/>
      <c r="G124" s="5"/>
      <c r="H124" s="5"/>
      <c r="I124" s="5"/>
      <c r="J124" s="2"/>
      <c r="K124" s="5"/>
      <c r="L124" s="5"/>
      <c r="M124" s="5"/>
      <c r="N124" s="5"/>
      <c r="O124" s="5"/>
      <c r="P124" s="5"/>
      <c r="Q124" s="5"/>
    </row>
    <row r="125" spans="1:18" x14ac:dyDescent="0.75">
      <c r="A125" s="155" t="s">
        <v>751</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752</v>
      </c>
    </row>
    <row r="128" spans="1:18" x14ac:dyDescent="0.75">
      <c r="A128" s="155" t="s">
        <v>89</v>
      </c>
    </row>
    <row r="129" spans="1:7" x14ac:dyDescent="0.75">
      <c r="A129" s="466" t="s">
        <v>757</v>
      </c>
      <c r="B129" s="466"/>
      <c r="C129" s="466"/>
      <c r="D129" s="466"/>
      <c r="E129" s="466"/>
      <c r="F129" s="466"/>
      <c r="G129" s="466"/>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761</v>
      </c>
    </row>
    <row r="3" spans="1:5" x14ac:dyDescent="0.75">
      <c r="E3" s="214" t="s">
        <v>193</v>
      </c>
    </row>
    <row r="4" spans="1:5" ht="16" x14ac:dyDescent="0.8">
      <c r="E4" s="214" t="s">
        <v>756</v>
      </c>
    </row>
    <row r="5" spans="1:5" x14ac:dyDescent="0.75">
      <c r="E5" s="214"/>
    </row>
    <row r="6" spans="1:5" x14ac:dyDescent="0.75">
      <c r="E6" s="214" t="s">
        <v>204</v>
      </c>
    </row>
    <row r="7" spans="1:5" x14ac:dyDescent="0.75">
      <c r="E7" s="214" t="s">
        <v>194</v>
      </c>
    </row>
    <row r="8" spans="1:5" x14ac:dyDescent="0.75">
      <c r="E8" s="214" t="s">
        <v>195</v>
      </c>
    </row>
    <row r="9" spans="1:5" x14ac:dyDescent="0.75">
      <c r="E9" s="214" t="s">
        <v>196</v>
      </c>
    </row>
    <row r="10" spans="1:5" x14ac:dyDescent="0.75">
      <c r="E10" s="214"/>
    </row>
    <row r="11" spans="1:5" x14ac:dyDescent="0.75">
      <c r="E11" s="214" t="s">
        <v>197</v>
      </c>
    </row>
    <row r="12" spans="1:5" x14ac:dyDescent="0.75">
      <c r="E12" s="214" t="s">
        <v>203</v>
      </c>
    </row>
    <row r="13" spans="1:5" x14ac:dyDescent="0.75">
      <c r="E13" s="214" t="s">
        <v>200</v>
      </c>
    </row>
    <row r="14" spans="1:5" x14ac:dyDescent="0.75">
      <c r="E14" s="214" t="s">
        <v>201</v>
      </c>
    </row>
    <row r="15" spans="1:5" x14ac:dyDescent="0.75">
      <c r="E15" s="215" t="s">
        <v>202</v>
      </c>
    </row>
    <row r="16" spans="1:5" x14ac:dyDescent="0.75">
      <c r="E16" s="214"/>
    </row>
    <row r="17" spans="1:7" x14ac:dyDescent="0.75">
      <c r="E17" s="412" t="s">
        <v>198</v>
      </c>
      <c r="F17" s="412"/>
      <c r="G17" s="412"/>
    </row>
    <row r="18" spans="1:7" x14ac:dyDescent="0.75">
      <c r="E18" s="214" t="s">
        <v>199</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762</v>
      </c>
    </row>
    <row r="31" spans="1:7" x14ac:dyDescent="0.75">
      <c r="A31" s="276" t="s">
        <v>763</v>
      </c>
    </row>
    <row r="32" spans="1:7" x14ac:dyDescent="0.75">
      <c r="A32" s="276" t="s">
        <v>764</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4"/>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778</v>
      </c>
    </row>
    <row r="2" spans="1:4" x14ac:dyDescent="0.75">
      <c r="A2" s="27" t="s">
        <v>15</v>
      </c>
      <c r="B2" s="28" t="s">
        <v>16</v>
      </c>
      <c r="C2" s="28" t="s">
        <v>945</v>
      </c>
      <c r="D2" s="29" t="s">
        <v>17</v>
      </c>
    </row>
    <row r="3" spans="1:4" x14ac:dyDescent="0.75">
      <c r="A3" s="375">
        <v>44354</v>
      </c>
      <c r="B3" s="376" t="s">
        <v>959</v>
      </c>
      <c r="C3" s="376" t="s">
        <v>946</v>
      </c>
      <c r="D3" s="377" t="s">
        <v>960</v>
      </c>
    </row>
    <row r="4" spans="1:4" x14ac:dyDescent="0.75">
      <c r="A4" s="375">
        <v>44352</v>
      </c>
      <c r="B4" s="376" t="s">
        <v>943</v>
      </c>
      <c r="C4" s="376" t="s">
        <v>946</v>
      </c>
      <c r="D4" s="377" t="s">
        <v>944</v>
      </c>
    </row>
    <row r="5" spans="1:4" x14ac:dyDescent="0.75">
      <c r="A5" s="277">
        <v>44310</v>
      </c>
      <c r="B5" s="278" t="s">
        <v>856</v>
      </c>
      <c r="C5" s="278" t="s">
        <v>946</v>
      </c>
      <c r="D5" s="279" t="s">
        <v>950</v>
      </c>
    </row>
    <row r="6" spans="1:4" x14ac:dyDescent="0.75">
      <c r="A6" s="277">
        <v>44134</v>
      </c>
      <c r="B6" s="278" t="s">
        <v>852</v>
      </c>
      <c r="C6" s="278" t="s">
        <v>946</v>
      </c>
      <c r="D6" s="279" t="s">
        <v>855</v>
      </c>
    </row>
    <row r="7" spans="1:4" x14ac:dyDescent="0.75">
      <c r="A7" s="277">
        <v>43985</v>
      </c>
      <c r="B7" s="278" t="s">
        <v>848</v>
      </c>
      <c r="C7" s="278" t="s">
        <v>946</v>
      </c>
      <c r="D7" s="279" t="s">
        <v>951</v>
      </c>
    </row>
    <row r="8" spans="1:4" x14ac:dyDescent="0.75">
      <c r="A8" s="277">
        <v>43984</v>
      </c>
      <c r="B8" s="278" t="s">
        <v>847</v>
      </c>
      <c r="C8" s="278" t="s">
        <v>946</v>
      </c>
      <c r="D8" s="279" t="s">
        <v>952</v>
      </c>
    </row>
    <row r="9" spans="1:4" x14ac:dyDescent="0.75">
      <c r="A9" s="277">
        <v>43977</v>
      </c>
      <c r="B9" s="278" t="s">
        <v>846</v>
      </c>
      <c r="C9" s="278" t="s">
        <v>946</v>
      </c>
      <c r="D9" s="279" t="s">
        <v>953</v>
      </c>
    </row>
    <row r="10" spans="1:4" x14ac:dyDescent="0.75">
      <c r="A10" s="277">
        <v>43974</v>
      </c>
      <c r="B10" s="278" t="s">
        <v>845</v>
      </c>
      <c r="C10" s="278" t="s">
        <v>946</v>
      </c>
      <c r="D10" s="279" t="s">
        <v>954</v>
      </c>
    </row>
    <row r="11" spans="1:4" x14ac:dyDescent="0.75">
      <c r="A11" s="277">
        <v>43961</v>
      </c>
      <c r="B11" s="278" t="s">
        <v>836</v>
      </c>
      <c r="C11" s="278" t="s">
        <v>946</v>
      </c>
      <c r="D11" s="279" t="s">
        <v>837</v>
      </c>
    </row>
    <row r="12" spans="1:4" x14ac:dyDescent="0.75">
      <c r="A12" s="277">
        <v>43947</v>
      </c>
      <c r="B12" s="278" t="s">
        <v>835</v>
      </c>
      <c r="C12" s="278" t="s">
        <v>946</v>
      </c>
      <c r="D12" s="279" t="s">
        <v>834</v>
      </c>
    </row>
    <row r="13" spans="1:4" x14ac:dyDescent="0.75">
      <c r="A13" s="277">
        <v>43944</v>
      </c>
      <c r="B13" s="278" t="s">
        <v>830</v>
      </c>
      <c r="C13" s="278" t="s">
        <v>946</v>
      </c>
      <c r="D13" s="279" t="s">
        <v>833</v>
      </c>
    </row>
    <row r="14" spans="1:4" x14ac:dyDescent="0.75">
      <c r="A14" s="277">
        <v>43832</v>
      </c>
      <c r="B14" s="278" t="s">
        <v>828</v>
      </c>
      <c r="C14" s="278" t="s">
        <v>946</v>
      </c>
      <c r="D14" s="279" t="s">
        <v>955</v>
      </c>
    </row>
    <row r="15" spans="1:4" x14ac:dyDescent="0.75">
      <c r="A15" s="209">
        <v>43658</v>
      </c>
      <c r="B15" s="210" t="s">
        <v>759</v>
      </c>
      <c r="C15" s="210" t="s">
        <v>946</v>
      </c>
      <c r="D15" s="211" t="s">
        <v>760</v>
      </c>
    </row>
    <row r="16" spans="1:4" x14ac:dyDescent="0.75">
      <c r="A16" s="209">
        <v>43655</v>
      </c>
      <c r="B16" s="210" t="s">
        <v>755</v>
      </c>
      <c r="C16" s="210" t="s">
        <v>946</v>
      </c>
      <c r="D16" s="211" t="s">
        <v>758</v>
      </c>
    </row>
    <row r="17" spans="1:4" x14ac:dyDescent="0.75">
      <c r="A17" s="209">
        <v>43646</v>
      </c>
      <c r="B17" s="210" t="s">
        <v>235</v>
      </c>
      <c r="C17" s="210" t="s">
        <v>946</v>
      </c>
      <c r="D17" s="211" t="s">
        <v>236</v>
      </c>
    </row>
    <row r="18" spans="1:4" x14ac:dyDescent="0.75">
      <c r="A18" s="209">
        <v>43534</v>
      </c>
      <c r="B18" s="210" t="s">
        <v>233</v>
      </c>
      <c r="C18" s="210" t="s">
        <v>946</v>
      </c>
      <c r="D18" s="211" t="s">
        <v>234</v>
      </c>
    </row>
    <row r="19" spans="1:4" x14ac:dyDescent="0.75">
      <c r="A19" s="86">
        <v>43421</v>
      </c>
      <c r="B19" s="87" t="s">
        <v>214</v>
      </c>
      <c r="C19" s="87" t="s">
        <v>946</v>
      </c>
      <c r="D19" s="88" t="s">
        <v>215</v>
      </c>
    </row>
    <row r="20" spans="1:4" x14ac:dyDescent="0.75">
      <c r="A20" s="86">
        <v>43365</v>
      </c>
      <c r="B20" s="87" t="s">
        <v>144</v>
      </c>
      <c r="C20" s="87" t="s">
        <v>946</v>
      </c>
      <c r="D20" s="88" t="s">
        <v>168</v>
      </c>
    </row>
    <row r="21" spans="1:4" x14ac:dyDescent="0.75">
      <c r="A21" s="86">
        <v>42795</v>
      </c>
      <c r="B21" s="87" t="s">
        <v>105</v>
      </c>
      <c r="C21" s="87" t="s">
        <v>946</v>
      </c>
      <c r="D21" s="88" t="s">
        <v>110</v>
      </c>
    </row>
    <row r="22" spans="1:4" x14ac:dyDescent="0.75">
      <c r="A22" s="86">
        <v>42769</v>
      </c>
      <c r="B22" s="87" t="s">
        <v>97</v>
      </c>
      <c r="C22" s="87" t="s">
        <v>946</v>
      </c>
      <c r="D22" s="88" t="s">
        <v>98</v>
      </c>
    </row>
    <row r="23" spans="1:4" x14ac:dyDescent="0.75">
      <c r="A23" s="86">
        <v>42747</v>
      </c>
      <c r="B23" s="87" t="s">
        <v>95</v>
      </c>
      <c r="C23" s="87" t="s">
        <v>946</v>
      </c>
      <c r="D23" s="88" t="s">
        <v>96</v>
      </c>
    </row>
    <row r="24" spans="1:4" x14ac:dyDescent="0.75">
      <c r="A24" s="86">
        <v>42738</v>
      </c>
      <c r="B24" s="87" t="s">
        <v>94</v>
      </c>
      <c r="C24" s="87" t="s">
        <v>946</v>
      </c>
      <c r="D24" s="88" t="s">
        <v>143</v>
      </c>
    </row>
    <row r="25" spans="1:4" x14ac:dyDescent="0.75">
      <c r="A25" s="86">
        <v>42736</v>
      </c>
      <c r="B25" s="87" t="s">
        <v>58</v>
      </c>
      <c r="C25" s="87" t="s">
        <v>946</v>
      </c>
      <c r="D25" s="88" t="s">
        <v>75</v>
      </c>
    </row>
    <row r="26" spans="1:4" x14ac:dyDescent="0.75">
      <c r="A26" s="83">
        <v>42649</v>
      </c>
      <c r="B26" s="84" t="s">
        <v>56</v>
      </c>
      <c r="C26" s="84" t="s">
        <v>946</v>
      </c>
      <c r="D26" s="85" t="s">
        <v>57</v>
      </c>
    </row>
    <row r="27" spans="1:4" x14ac:dyDescent="0.75">
      <c r="A27" s="83">
        <v>42646</v>
      </c>
      <c r="B27" s="84" t="s">
        <v>52</v>
      </c>
      <c r="C27" s="84" t="s">
        <v>946</v>
      </c>
      <c r="D27" s="85" t="s">
        <v>55</v>
      </c>
    </row>
    <row r="28" spans="1:4" x14ac:dyDescent="0.75">
      <c r="A28" s="83">
        <v>42634</v>
      </c>
      <c r="B28" s="84" t="s">
        <v>48</v>
      </c>
      <c r="C28" s="84" t="s">
        <v>946</v>
      </c>
      <c r="D28" s="85" t="s">
        <v>49</v>
      </c>
    </row>
    <row r="29" spans="1:4" x14ac:dyDescent="0.75">
      <c r="A29" s="83">
        <v>42623</v>
      </c>
      <c r="B29" s="84" t="s">
        <v>31</v>
      </c>
      <c r="C29" s="84" t="s">
        <v>946</v>
      </c>
      <c r="D29" s="85" t="s">
        <v>35</v>
      </c>
    </row>
    <row r="30" spans="1:4" x14ac:dyDescent="0.75">
      <c r="A30" s="83">
        <v>42560</v>
      </c>
      <c r="B30" s="84" t="s">
        <v>27</v>
      </c>
      <c r="C30" s="84" t="s">
        <v>946</v>
      </c>
      <c r="D30" s="85" t="s">
        <v>28</v>
      </c>
    </row>
    <row r="31" spans="1:4" x14ac:dyDescent="0.75">
      <c r="A31" s="83">
        <v>42554</v>
      </c>
      <c r="B31" s="84" t="s">
        <v>25</v>
      </c>
      <c r="C31" s="84" t="s">
        <v>946</v>
      </c>
      <c r="D31" s="85" t="s">
        <v>26</v>
      </c>
    </row>
    <row r="32" spans="1:4" x14ac:dyDescent="0.75">
      <c r="A32" s="83">
        <v>42286</v>
      </c>
      <c r="B32" s="84" t="s">
        <v>22</v>
      </c>
      <c r="C32" s="84" t="s">
        <v>946</v>
      </c>
      <c r="D32" s="85" t="s">
        <v>23</v>
      </c>
    </row>
    <row r="33" spans="1:4" x14ac:dyDescent="0.75">
      <c r="A33" s="83">
        <v>42264</v>
      </c>
      <c r="B33" s="84" t="s">
        <v>20</v>
      </c>
      <c r="C33" s="84" t="s">
        <v>946</v>
      </c>
      <c r="D33" s="85" t="s">
        <v>21</v>
      </c>
    </row>
    <row r="34" spans="1:4" x14ac:dyDescent="0.75">
      <c r="A34" s="83">
        <v>42216</v>
      </c>
      <c r="B34" s="84" t="s">
        <v>18</v>
      </c>
      <c r="C34" s="84" t="s">
        <v>946</v>
      </c>
      <c r="D34"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749</v>
      </c>
    </row>
    <row r="2" spans="1:1" x14ac:dyDescent="0.75">
      <c r="A2" s="262" t="s">
        <v>237</v>
      </c>
    </row>
    <row r="3" spans="1:1" x14ac:dyDescent="0.75">
      <c r="A3" s="262"/>
    </row>
    <row r="4" spans="1:1" x14ac:dyDescent="0.75">
      <c r="A4" s="262" t="s">
        <v>238</v>
      </c>
    </row>
    <row r="5" spans="1:1" x14ac:dyDescent="0.75">
      <c r="A5" s="262" t="s">
        <v>239</v>
      </c>
    </row>
    <row r="6" spans="1:1" x14ac:dyDescent="0.75">
      <c r="A6" s="262" t="s">
        <v>240</v>
      </c>
    </row>
    <row r="7" spans="1:1" x14ac:dyDescent="0.75">
      <c r="A7" s="262"/>
    </row>
    <row r="8" spans="1:1" x14ac:dyDescent="0.75">
      <c r="A8" s="262" t="s">
        <v>241</v>
      </c>
    </row>
    <row r="9" spans="1:1" x14ac:dyDescent="0.75">
      <c r="A9" s="262"/>
    </row>
    <row r="10" spans="1:1" x14ac:dyDescent="0.75">
      <c r="A10" s="262" t="s">
        <v>242</v>
      </c>
    </row>
    <row r="11" spans="1:1" x14ac:dyDescent="0.75">
      <c r="A11" s="262" t="s">
        <v>243</v>
      </c>
    </row>
    <row r="12" spans="1:1" x14ac:dyDescent="0.75">
      <c r="A12" s="262"/>
    </row>
    <row r="13" spans="1:1" x14ac:dyDescent="0.75">
      <c r="A13" s="262" t="s">
        <v>244</v>
      </c>
    </row>
    <row r="14" spans="1:1" x14ac:dyDescent="0.75">
      <c r="A14" s="262" t="s">
        <v>245</v>
      </c>
    </row>
    <row r="15" spans="1:1" x14ac:dyDescent="0.75">
      <c r="A15" s="262" t="s">
        <v>246</v>
      </c>
    </row>
    <row r="16" spans="1:1" x14ac:dyDescent="0.75">
      <c r="A16" s="262" t="s">
        <v>247</v>
      </c>
    </row>
    <row r="17" spans="1:1" x14ac:dyDescent="0.75">
      <c r="A17" s="262" t="s">
        <v>248</v>
      </c>
    </row>
    <row r="18" spans="1:1" x14ac:dyDescent="0.75">
      <c r="A18" s="262" t="s">
        <v>249</v>
      </c>
    </row>
    <row r="19" spans="1:1" x14ac:dyDescent="0.75">
      <c r="A19" s="262" t="s">
        <v>250</v>
      </c>
    </row>
    <row r="20" spans="1:1" x14ac:dyDescent="0.75">
      <c r="A20" s="262" t="s">
        <v>251</v>
      </c>
    </row>
    <row r="21" spans="1:1" x14ac:dyDescent="0.75">
      <c r="A21" s="262"/>
    </row>
    <row r="22" spans="1:1" x14ac:dyDescent="0.75">
      <c r="A22" s="262" t="s">
        <v>252</v>
      </c>
    </row>
    <row r="23" spans="1:1" x14ac:dyDescent="0.75">
      <c r="A23" s="262" t="s">
        <v>253</v>
      </c>
    </row>
    <row r="24" spans="1:1" x14ac:dyDescent="0.75">
      <c r="A24" s="262" t="s">
        <v>254</v>
      </c>
    </row>
    <row r="25" spans="1:1" x14ac:dyDescent="0.75">
      <c r="A25" s="262" t="s">
        <v>255</v>
      </c>
    </row>
    <row r="26" spans="1:1" x14ac:dyDescent="0.75">
      <c r="A26" s="262" t="s">
        <v>256</v>
      </c>
    </row>
    <row r="27" spans="1:1" x14ac:dyDescent="0.75">
      <c r="A27" s="262" t="s">
        <v>257</v>
      </c>
    </row>
    <row r="28" spans="1:1" x14ac:dyDescent="0.75">
      <c r="A28" s="262"/>
    </row>
    <row r="29" spans="1:1" x14ac:dyDescent="0.75">
      <c r="A29" s="262" t="s">
        <v>258</v>
      </c>
    </row>
    <row r="30" spans="1:1" x14ac:dyDescent="0.75">
      <c r="A30" s="262" t="s">
        <v>259</v>
      </c>
    </row>
    <row r="31" spans="1:1" x14ac:dyDescent="0.75">
      <c r="A31" s="262" t="s">
        <v>260</v>
      </c>
    </row>
    <row r="32" spans="1:1" x14ac:dyDescent="0.75">
      <c r="A32" s="262" t="s">
        <v>261</v>
      </c>
    </row>
    <row r="33" spans="1:1" x14ac:dyDescent="0.75">
      <c r="A33" s="262"/>
    </row>
    <row r="34" spans="1:1" x14ac:dyDescent="0.75">
      <c r="A34" s="262" t="s">
        <v>262</v>
      </c>
    </row>
    <row r="35" spans="1:1" x14ac:dyDescent="0.75">
      <c r="A35" s="262" t="s">
        <v>263</v>
      </c>
    </row>
    <row r="36" spans="1:1" x14ac:dyDescent="0.75">
      <c r="A36" s="262" t="s">
        <v>264</v>
      </c>
    </row>
    <row r="37" spans="1:1" x14ac:dyDescent="0.75">
      <c r="A37" s="262" t="s">
        <v>265</v>
      </c>
    </row>
    <row r="38" spans="1:1" x14ac:dyDescent="0.75">
      <c r="A38" s="262" t="s">
        <v>266</v>
      </c>
    </row>
    <row r="39" spans="1:1" x14ac:dyDescent="0.75">
      <c r="A39" s="262"/>
    </row>
    <row r="40" spans="1:1" x14ac:dyDescent="0.75">
      <c r="A40" s="262" t="s">
        <v>267</v>
      </c>
    </row>
    <row r="41" spans="1:1" x14ac:dyDescent="0.75">
      <c r="A41" s="262" t="s">
        <v>268</v>
      </c>
    </row>
    <row r="42" spans="1:1" x14ac:dyDescent="0.75">
      <c r="A42" s="262" t="s">
        <v>269</v>
      </c>
    </row>
    <row r="43" spans="1:1" x14ac:dyDescent="0.75">
      <c r="A43" s="262"/>
    </row>
    <row r="44" spans="1:1" x14ac:dyDescent="0.75">
      <c r="A44" s="262" t="s">
        <v>270</v>
      </c>
    </row>
    <row r="45" spans="1:1" x14ac:dyDescent="0.75">
      <c r="A45" s="262" t="s">
        <v>271</v>
      </c>
    </row>
    <row r="46" spans="1:1" x14ac:dyDescent="0.75">
      <c r="A46" s="262" t="s">
        <v>272</v>
      </c>
    </row>
    <row r="47" spans="1:1" x14ac:dyDescent="0.75">
      <c r="A47" s="262" t="s">
        <v>273</v>
      </c>
    </row>
    <row r="48" spans="1:1" x14ac:dyDescent="0.75">
      <c r="A48" s="262" t="s">
        <v>274</v>
      </c>
    </row>
    <row r="49" spans="1:1" x14ac:dyDescent="0.75">
      <c r="A49" s="262"/>
    </row>
    <row r="50" spans="1:1" x14ac:dyDescent="0.75">
      <c r="A50" s="262" t="s">
        <v>275</v>
      </c>
    </row>
    <row r="51" spans="1:1" x14ac:dyDescent="0.75">
      <c r="A51" s="262" t="s">
        <v>276</v>
      </c>
    </row>
    <row r="52" spans="1:1" x14ac:dyDescent="0.75">
      <c r="A52" s="262" t="s">
        <v>277</v>
      </c>
    </row>
    <row r="53" spans="1:1" x14ac:dyDescent="0.75">
      <c r="A53" s="262" t="s">
        <v>278</v>
      </c>
    </row>
    <row r="54" spans="1:1" x14ac:dyDescent="0.75">
      <c r="A54" s="262" t="s">
        <v>279</v>
      </c>
    </row>
    <row r="55" spans="1:1" x14ac:dyDescent="0.75">
      <c r="A55" s="262" t="s">
        <v>280</v>
      </c>
    </row>
    <row r="56" spans="1:1" x14ac:dyDescent="0.75">
      <c r="A56" s="262" t="s">
        <v>281</v>
      </c>
    </row>
    <row r="57" spans="1:1" x14ac:dyDescent="0.75">
      <c r="A57" s="262" t="s">
        <v>282</v>
      </c>
    </row>
    <row r="58" spans="1:1" x14ac:dyDescent="0.75">
      <c r="A58" s="262" t="s">
        <v>283</v>
      </c>
    </row>
    <row r="59" spans="1:1" x14ac:dyDescent="0.75">
      <c r="A59" s="262" t="s">
        <v>284</v>
      </c>
    </row>
    <row r="60" spans="1:1" x14ac:dyDescent="0.75">
      <c r="A60" s="262"/>
    </row>
    <row r="61" spans="1:1" x14ac:dyDescent="0.75">
      <c r="A61" s="262" t="s">
        <v>285</v>
      </c>
    </row>
    <row r="62" spans="1:1" x14ac:dyDescent="0.75">
      <c r="A62" s="262" t="s">
        <v>286</v>
      </c>
    </row>
    <row r="63" spans="1:1" x14ac:dyDescent="0.75">
      <c r="A63" s="262" t="s">
        <v>287</v>
      </c>
    </row>
    <row r="64" spans="1:1" x14ac:dyDescent="0.75">
      <c r="A64" s="262" t="s">
        <v>288</v>
      </c>
    </row>
    <row r="65" spans="1:1" x14ac:dyDescent="0.75">
      <c r="A65" s="262" t="s">
        <v>289</v>
      </c>
    </row>
    <row r="66" spans="1:1" x14ac:dyDescent="0.75">
      <c r="A66" s="262" t="s">
        <v>290</v>
      </c>
    </row>
    <row r="67" spans="1:1" x14ac:dyDescent="0.75">
      <c r="A67" s="262"/>
    </row>
    <row r="68" spans="1:1" x14ac:dyDescent="0.75">
      <c r="A68" s="262" t="s">
        <v>291</v>
      </c>
    </row>
    <row r="69" spans="1:1" x14ac:dyDescent="0.75">
      <c r="A69" s="262" t="s">
        <v>292</v>
      </c>
    </row>
    <row r="70" spans="1:1" x14ac:dyDescent="0.75">
      <c r="A70" s="262"/>
    </row>
    <row r="71" spans="1:1" x14ac:dyDescent="0.75">
      <c r="A71" s="262" t="s">
        <v>293</v>
      </c>
    </row>
    <row r="72" spans="1:1" x14ac:dyDescent="0.75">
      <c r="A72" s="262"/>
    </row>
    <row r="73" spans="1:1" x14ac:dyDescent="0.75">
      <c r="A73" s="262" t="s">
        <v>294</v>
      </c>
    </row>
    <row r="74" spans="1:1" x14ac:dyDescent="0.75">
      <c r="A74" s="262"/>
    </row>
    <row r="75" spans="1:1" x14ac:dyDescent="0.75">
      <c r="A75" s="262" t="s">
        <v>295</v>
      </c>
    </row>
    <row r="76" spans="1:1" x14ac:dyDescent="0.75">
      <c r="A76" s="262"/>
    </row>
    <row r="77" spans="1:1" x14ac:dyDescent="0.75">
      <c r="A77" s="262" t="s">
        <v>296</v>
      </c>
    </row>
    <row r="78" spans="1:1" x14ac:dyDescent="0.75">
      <c r="A78" s="262" t="s">
        <v>297</v>
      </c>
    </row>
    <row r="79" spans="1:1" x14ac:dyDescent="0.75">
      <c r="A79" s="262"/>
    </row>
    <row r="80" spans="1:1" x14ac:dyDescent="0.75">
      <c r="A80" s="262" t="s">
        <v>298</v>
      </c>
    </row>
    <row r="81" spans="1:1" x14ac:dyDescent="0.75">
      <c r="A81" s="262" t="s">
        <v>299</v>
      </c>
    </row>
    <row r="82" spans="1:1" x14ac:dyDescent="0.75">
      <c r="A82" s="262" t="s">
        <v>300</v>
      </c>
    </row>
    <row r="83" spans="1:1" x14ac:dyDescent="0.75">
      <c r="A83" s="262"/>
    </row>
    <row r="84" spans="1:1" x14ac:dyDescent="0.75">
      <c r="A84" s="262" t="s">
        <v>301</v>
      </c>
    </row>
    <row r="85" spans="1:1" x14ac:dyDescent="0.75">
      <c r="A85" s="262" t="s">
        <v>302</v>
      </c>
    </row>
    <row r="86" spans="1:1" x14ac:dyDescent="0.75">
      <c r="A86" s="262" t="s">
        <v>303</v>
      </c>
    </row>
    <row r="87" spans="1:1" x14ac:dyDescent="0.75">
      <c r="A87" s="262" t="s">
        <v>304</v>
      </c>
    </row>
    <row r="88" spans="1:1" x14ac:dyDescent="0.75">
      <c r="A88" s="262"/>
    </row>
    <row r="89" spans="1:1" x14ac:dyDescent="0.75">
      <c r="A89" s="262" t="s">
        <v>305</v>
      </c>
    </row>
    <row r="90" spans="1:1" x14ac:dyDescent="0.75">
      <c r="A90" s="262" t="s">
        <v>306</v>
      </c>
    </row>
    <row r="91" spans="1:1" x14ac:dyDescent="0.75">
      <c r="A91" s="262"/>
    </row>
    <row r="92" spans="1:1" x14ac:dyDescent="0.75">
      <c r="A92" s="262" t="s">
        <v>307</v>
      </c>
    </row>
    <row r="93" spans="1:1" x14ac:dyDescent="0.75">
      <c r="A93" s="262" t="s">
        <v>308</v>
      </c>
    </row>
    <row r="94" spans="1:1" x14ac:dyDescent="0.75">
      <c r="A94" s="262" t="s">
        <v>309</v>
      </c>
    </row>
    <row r="95" spans="1:1" x14ac:dyDescent="0.75">
      <c r="A95" s="262" t="s">
        <v>310</v>
      </c>
    </row>
    <row r="96" spans="1:1" x14ac:dyDescent="0.75">
      <c r="A96" s="262" t="s">
        <v>311</v>
      </c>
    </row>
    <row r="97" spans="1:1" x14ac:dyDescent="0.75">
      <c r="A97" s="262" t="s">
        <v>312</v>
      </c>
    </row>
    <row r="98" spans="1:1" x14ac:dyDescent="0.75">
      <c r="A98" s="262"/>
    </row>
    <row r="99" spans="1:1" x14ac:dyDescent="0.75">
      <c r="A99" s="262" t="s">
        <v>313</v>
      </c>
    </row>
    <row r="100" spans="1:1" x14ac:dyDescent="0.75">
      <c r="A100" s="262" t="s">
        <v>314</v>
      </c>
    </row>
    <row r="101" spans="1:1" x14ac:dyDescent="0.75">
      <c r="A101" s="262" t="s">
        <v>315</v>
      </c>
    </row>
    <row r="102" spans="1:1" x14ac:dyDescent="0.75">
      <c r="A102" s="262"/>
    </row>
    <row r="103" spans="1:1" x14ac:dyDescent="0.75">
      <c r="A103" s="262" t="s">
        <v>316</v>
      </c>
    </row>
    <row r="104" spans="1:1" x14ac:dyDescent="0.75">
      <c r="A104" s="262" t="s">
        <v>317</v>
      </c>
    </row>
    <row r="105" spans="1:1" x14ac:dyDescent="0.75">
      <c r="A105" s="262" t="s">
        <v>318</v>
      </c>
    </row>
    <row r="106" spans="1:1" x14ac:dyDescent="0.75">
      <c r="A106" s="262" t="s">
        <v>319</v>
      </c>
    </row>
    <row r="107" spans="1:1" x14ac:dyDescent="0.75">
      <c r="A107" s="262" t="s">
        <v>320</v>
      </c>
    </row>
    <row r="108" spans="1:1" x14ac:dyDescent="0.75">
      <c r="A108" s="262" t="s">
        <v>321</v>
      </c>
    </row>
    <row r="109" spans="1:1" x14ac:dyDescent="0.75">
      <c r="A109" s="262" t="s">
        <v>322</v>
      </c>
    </row>
    <row r="110" spans="1:1" x14ac:dyDescent="0.75">
      <c r="A110" s="262" t="s">
        <v>323</v>
      </c>
    </row>
    <row r="111" spans="1:1" x14ac:dyDescent="0.75">
      <c r="A111" s="262"/>
    </row>
    <row r="112" spans="1:1" x14ac:dyDescent="0.75">
      <c r="A112" s="262" t="s">
        <v>324</v>
      </c>
    </row>
    <row r="113" spans="1:1" x14ac:dyDescent="0.75">
      <c r="A113" s="262"/>
    </row>
    <row r="114" spans="1:1" x14ac:dyDescent="0.75">
      <c r="A114" s="262" t="s">
        <v>325</v>
      </c>
    </row>
    <row r="115" spans="1:1" x14ac:dyDescent="0.75">
      <c r="A115" s="262" t="s">
        <v>326</v>
      </c>
    </row>
    <row r="116" spans="1:1" x14ac:dyDescent="0.75">
      <c r="A116" s="262" t="s">
        <v>327</v>
      </c>
    </row>
    <row r="117" spans="1:1" x14ac:dyDescent="0.75">
      <c r="A117" s="262"/>
    </row>
    <row r="118" spans="1:1" x14ac:dyDescent="0.75">
      <c r="A118" s="262" t="s">
        <v>328</v>
      </c>
    </row>
    <row r="119" spans="1:1" x14ac:dyDescent="0.75">
      <c r="A119" s="262" t="s">
        <v>329</v>
      </c>
    </row>
    <row r="120" spans="1:1" x14ac:dyDescent="0.75">
      <c r="A120" s="262" t="s">
        <v>330</v>
      </c>
    </row>
    <row r="121" spans="1:1" x14ac:dyDescent="0.75">
      <c r="A121" s="262" t="s">
        <v>331</v>
      </c>
    </row>
    <row r="122" spans="1:1" x14ac:dyDescent="0.75">
      <c r="A122" s="262"/>
    </row>
    <row r="123" spans="1:1" x14ac:dyDescent="0.75">
      <c r="A123" s="262" t="s">
        <v>332</v>
      </c>
    </row>
    <row r="124" spans="1:1" x14ac:dyDescent="0.75">
      <c r="A124" s="262" t="s">
        <v>333</v>
      </c>
    </row>
    <row r="125" spans="1:1" x14ac:dyDescent="0.75">
      <c r="A125" s="262" t="s">
        <v>334</v>
      </c>
    </row>
    <row r="126" spans="1:1" x14ac:dyDescent="0.75">
      <c r="A126" s="262" t="s">
        <v>335</v>
      </c>
    </row>
    <row r="127" spans="1:1" x14ac:dyDescent="0.75">
      <c r="A127" s="262" t="s">
        <v>336</v>
      </c>
    </row>
    <row r="128" spans="1:1" x14ac:dyDescent="0.75">
      <c r="A128" s="262" t="s">
        <v>337</v>
      </c>
    </row>
    <row r="129" spans="1:1" x14ac:dyDescent="0.75">
      <c r="A129" s="262" t="s">
        <v>338</v>
      </c>
    </row>
    <row r="130" spans="1:1" x14ac:dyDescent="0.75">
      <c r="A130" s="262" t="s">
        <v>339</v>
      </c>
    </row>
    <row r="131" spans="1:1" x14ac:dyDescent="0.75">
      <c r="A131" s="262" t="s">
        <v>340</v>
      </c>
    </row>
    <row r="132" spans="1:1" x14ac:dyDescent="0.75">
      <c r="A132" s="262" t="s">
        <v>341</v>
      </c>
    </row>
    <row r="133" spans="1:1" x14ac:dyDescent="0.75">
      <c r="A133" s="262"/>
    </row>
    <row r="134" spans="1:1" x14ac:dyDescent="0.75">
      <c r="A134" s="262" t="s">
        <v>342</v>
      </c>
    </row>
    <row r="135" spans="1:1" x14ac:dyDescent="0.75">
      <c r="A135" s="262" t="s">
        <v>343</v>
      </c>
    </row>
    <row r="136" spans="1:1" x14ac:dyDescent="0.75">
      <c r="A136" s="262" t="s">
        <v>344</v>
      </c>
    </row>
    <row r="137" spans="1:1" x14ac:dyDescent="0.75">
      <c r="A137" s="262" t="s">
        <v>345</v>
      </c>
    </row>
    <row r="138" spans="1:1" x14ac:dyDescent="0.75">
      <c r="A138" s="262" t="s">
        <v>346</v>
      </c>
    </row>
    <row r="139" spans="1:1" x14ac:dyDescent="0.75">
      <c r="A139" s="262" t="s">
        <v>347</v>
      </c>
    </row>
    <row r="140" spans="1:1" x14ac:dyDescent="0.75">
      <c r="A140" s="262" t="s">
        <v>348</v>
      </c>
    </row>
    <row r="141" spans="1:1" x14ac:dyDescent="0.75">
      <c r="A141" s="262" t="s">
        <v>349</v>
      </c>
    </row>
    <row r="142" spans="1:1" x14ac:dyDescent="0.75">
      <c r="A142" s="262" t="s">
        <v>350</v>
      </c>
    </row>
    <row r="143" spans="1:1" x14ac:dyDescent="0.75">
      <c r="A143" s="262" t="s">
        <v>351</v>
      </c>
    </row>
    <row r="144" spans="1:1" x14ac:dyDescent="0.75">
      <c r="A144" s="262" t="s">
        <v>352</v>
      </c>
    </row>
    <row r="145" spans="1:1" x14ac:dyDescent="0.75">
      <c r="A145" s="262" t="s">
        <v>353</v>
      </c>
    </row>
    <row r="146" spans="1:1" x14ac:dyDescent="0.75">
      <c r="A146" s="262"/>
    </row>
    <row r="147" spans="1:1" x14ac:dyDescent="0.75">
      <c r="A147" s="262" t="s">
        <v>354</v>
      </c>
    </row>
    <row r="148" spans="1:1" x14ac:dyDescent="0.75">
      <c r="A148" s="262" t="s">
        <v>355</v>
      </c>
    </row>
    <row r="149" spans="1:1" x14ac:dyDescent="0.75">
      <c r="A149" s="262" t="s">
        <v>356</v>
      </c>
    </row>
    <row r="150" spans="1:1" x14ac:dyDescent="0.75">
      <c r="A150" s="262"/>
    </row>
    <row r="151" spans="1:1" x14ac:dyDescent="0.75">
      <c r="A151" s="262" t="s">
        <v>357</v>
      </c>
    </row>
    <row r="152" spans="1:1" x14ac:dyDescent="0.75">
      <c r="A152" s="262" t="s">
        <v>358</v>
      </c>
    </row>
    <row r="153" spans="1:1" x14ac:dyDescent="0.75">
      <c r="A153" s="262"/>
    </row>
    <row r="154" spans="1:1" x14ac:dyDescent="0.75">
      <c r="A154" s="262" t="s">
        <v>359</v>
      </c>
    </row>
    <row r="155" spans="1:1" x14ac:dyDescent="0.75">
      <c r="A155" s="262"/>
    </row>
    <row r="156" spans="1:1" x14ac:dyDescent="0.75">
      <c r="A156" s="262" t="s">
        <v>360</v>
      </c>
    </row>
    <row r="157" spans="1:1" x14ac:dyDescent="0.75">
      <c r="A157" s="262" t="s">
        <v>361</v>
      </c>
    </row>
    <row r="158" spans="1:1" x14ac:dyDescent="0.75">
      <c r="A158" s="262" t="s">
        <v>362</v>
      </c>
    </row>
    <row r="159" spans="1:1" x14ac:dyDescent="0.75">
      <c r="A159" s="262" t="s">
        <v>363</v>
      </c>
    </row>
    <row r="160" spans="1:1" x14ac:dyDescent="0.75">
      <c r="A160" s="262" t="s">
        <v>364</v>
      </c>
    </row>
    <row r="161" spans="1:1" x14ac:dyDescent="0.75">
      <c r="A161" s="262" t="s">
        <v>365</v>
      </c>
    </row>
    <row r="162" spans="1:1" x14ac:dyDescent="0.75">
      <c r="A162" s="262" t="s">
        <v>366</v>
      </c>
    </row>
    <row r="163" spans="1:1" x14ac:dyDescent="0.75">
      <c r="A163" s="262"/>
    </row>
    <row r="164" spans="1:1" x14ac:dyDescent="0.75">
      <c r="A164" s="262" t="s">
        <v>367</v>
      </c>
    </row>
    <row r="165" spans="1:1" x14ac:dyDescent="0.75">
      <c r="A165" s="262" t="s">
        <v>368</v>
      </c>
    </row>
    <row r="166" spans="1:1" x14ac:dyDescent="0.75">
      <c r="A166" s="262" t="s">
        <v>369</v>
      </c>
    </row>
    <row r="167" spans="1:1" x14ac:dyDescent="0.75">
      <c r="A167" s="262" t="s">
        <v>370</v>
      </c>
    </row>
    <row r="168" spans="1:1" x14ac:dyDescent="0.75">
      <c r="A168" s="262" t="s">
        <v>371</v>
      </c>
    </row>
    <row r="169" spans="1:1" x14ac:dyDescent="0.75">
      <c r="A169" s="262" t="s">
        <v>372</v>
      </c>
    </row>
    <row r="170" spans="1:1" x14ac:dyDescent="0.75">
      <c r="A170" s="262" t="s">
        <v>373</v>
      </c>
    </row>
    <row r="171" spans="1:1" x14ac:dyDescent="0.75">
      <c r="A171" s="262" t="s">
        <v>374</v>
      </c>
    </row>
    <row r="172" spans="1:1" x14ac:dyDescent="0.75">
      <c r="A172" s="262" t="s">
        <v>375</v>
      </c>
    </row>
    <row r="173" spans="1:1" x14ac:dyDescent="0.75">
      <c r="A173" s="262" t="s">
        <v>376</v>
      </c>
    </row>
    <row r="174" spans="1:1" x14ac:dyDescent="0.75">
      <c r="A174" s="262"/>
    </row>
    <row r="175" spans="1:1" x14ac:dyDescent="0.75">
      <c r="A175" s="262" t="s">
        <v>377</v>
      </c>
    </row>
    <row r="176" spans="1:1" x14ac:dyDescent="0.75">
      <c r="A176" s="262" t="s">
        <v>378</v>
      </c>
    </row>
    <row r="177" spans="1:1" x14ac:dyDescent="0.75">
      <c r="A177" s="262" t="s">
        <v>379</v>
      </c>
    </row>
    <row r="178" spans="1:1" x14ac:dyDescent="0.75">
      <c r="A178" s="262"/>
    </row>
    <row r="179" spans="1:1" x14ac:dyDescent="0.75">
      <c r="A179" s="262" t="s">
        <v>380</v>
      </c>
    </row>
    <row r="180" spans="1:1" x14ac:dyDescent="0.75">
      <c r="A180" s="262"/>
    </row>
    <row r="181" spans="1:1" x14ac:dyDescent="0.75">
      <c r="A181" s="262" t="s">
        <v>381</v>
      </c>
    </row>
    <row r="182" spans="1:1" x14ac:dyDescent="0.75">
      <c r="A182" s="262" t="s">
        <v>382</v>
      </c>
    </row>
    <row r="183" spans="1:1" x14ac:dyDescent="0.75">
      <c r="A183" s="262" t="s">
        <v>383</v>
      </c>
    </row>
    <row r="184" spans="1:1" x14ac:dyDescent="0.75">
      <c r="A184" s="262" t="s">
        <v>384</v>
      </c>
    </row>
    <row r="185" spans="1:1" x14ac:dyDescent="0.75">
      <c r="A185" s="262" t="s">
        <v>385</v>
      </c>
    </row>
    <row r="186" spans="1:1" x14ac:dyDescent="0.75">
      <c r="A186" s="262"/>
    </row>
    <row r="187" spans="1:1" x14ac:dyDescent="0.75">
      <c r="A187" s="262" t="s">
        <v>386</v>
      </c>
    </row>
    <row r="188" spans="1:1" x14ac:dyDescent="0.75">
      <c r="A188" s="262" t="s">
        <v>387</v>
      </c>
    </row>
    <row r="189" spans="1:1" x14ac:dyDescent="0.75">
      <c r="A189" s="262" t="s">
        <v>388</v>
      </c>
    </row>
    <row r="190" spans="1:1" x14ac:dyDescent="0.75">
      <c r="A190" s="262" t="s">
        <v>389</v>
      </c>
    </row>
    <row r="191" spans="1:1" x14ac:dyDescent="0.75">
      <c r="A191" s="262" t="s">
        <v>390</v>
      </c>
    </row>
    <row r="192" spans="1:1" x14ac:dyDescent="0.75">
      <c r="A192" s="262" t="s">
        <v>391</v>
      </c>
    </row>
    <row r="193" spans="1:1" x14ac:dyDescent="0.75">
      <c r="A193" s="262" t="s">
        <v>392</v>
      </c>
    </row>
    <row r="194" spans="1:1" x14ac:dyDescent="0.75">
      <c r="A194" s="262"/>
    </row>
    <row r="195" spans="1:1" x14ac:dyDescent="0.75">
      <c r="A195" s="262" t="s">
        <v>393</v>
      </c>
    </row>
    <row r="196" spans="1:1" x14ac:dyDescent="0.75">
      <c r="A196" s="262"/>
    </row>
    <row r="197" spans="1:1" x14ac:dyDescent="0.75">
      <c r="A197" s="262" t="s">
        <v>394</v>
      </c>
    </row>
    <row r="198" spans="1:1" x14ac:dyDescent="0.75">
      <c r="A198" s="262" t="s">
        <v>395</v>
      </c>
    </row>
    <row r="199" spans="1:1" x14ac:dyDescent="0.75">
      <c r="A199" s="262" t="s">
        <v>396</v>
      </c>
    </row>
    <row r="200" spans="1:1" x14ac:dyDescent="0.75">
      <c r="A200" s="262" t="s">
        <v>397</v>
      </c>
    </row>
    <row r="201" spans="1:1" x14ac:dyDescent="0.75">
      <c r="A201" s="262" t="s">
        <v>398</v>
      </c>
    </row>
    <row r="202" spans="1:1" x14ac:dyDescent="0.75">
      <c r="A202" s="262" t="s">
        <v>399</v>
      </c>
    </row>
    <row r="203" spans="1:1" x14ac:dyDescent="0.75">
      <c r="A203" s="262" t="s">
        <v>400</v>
      </c>
    </row>
    <row r="204" spans="1:1" x14ac:dyDescent="0.75">
      <c r="A204" s="262"/>
    </row>
    <row r="205" spans="1:1" x14ac:dyDescent="0.75">
      <c r="A205" s="262" t="s">
        <v>401</v>
      </c>
    </row>
    <row r="206" spans="1:1" x14ac:dyDescent="0.75">
      <c r="A206" s="262" t="s">
        <v>402</v>
      </c>
    </row>
    <row r="207" spans="1:1" x14ac:dyDescent="0.75">
      <c r="A207" s="262"/>
    </row>
    <row r="208" spans="1:1" x14ac:dyDescent="0.75">
      <c r="A208" s="262" t="s">
        <v>403</v>
      </c>
    </row>
    <row r="209" spans="1:1" x14ac:dyDescent="0.75">
      <c r="A209" s="262"/>
    </row>
    <row r="210" spans="1:1" x14ac:dyDescent="0.75">
      <c r="A210" s="262" t="s">
        <v>404</v>
      </c>
    </row>
    <row r="211" spans="1:1" x14ac:dyDescent="0.75">
      <c r="A211" s="262" t="s">
        <v>405</v>
      </c>
    </row>
    <row r="212" spans="1:1" x14ac:dyDescent="0.75">
      <c r="A212" s="262" t="s">
        <v>406</v>
      </c>
    </row>
    <row r="213" spans="1:1" x14ac:dyDescent="0.75">
      <c r="A213" s="262"/>
    </row>
    <row r="214" spans="1:1" x14ac:dyDescent="0.75">
      <c r="A214" s="262" t="s">
        <v>407</v>
      </c>
    </row>
    <row r="215" spans="1:1" x14ac:dyDescent="0.75">
      <c r="A215" s="262" t="s">
        <v>408</v>
      </c>
    </row>
    <row r="216" spans="1:1" x14ac:dyDescent="0.75">
      <c r="A216" s="262"/>
    </row>
    <row r="217" spans="1:1" x14ac:dyDescent="0.75">
      <c r="A217" s="262" t="s">
        <v>409</v>
      </c>
    </row>
    <row r="218" spans="1:1" x14ac:dyDescent="0.75">
      <c r="A218" s="262" t="s">
        <v>410</v>
      </c>
    </row>
    <row r="219" spans="1:1" x14ac:dyDescent="0.75">
      <c r="A219" s="262" t="s">
        <v>411</v>
      </c>
    </row>
    <row r="220" spans="1:1" x14ac:dyDescent="0.75">
      <c r="A220" s="262" t="s">
        <v>412</v>
      </c>
    </row>
    <row r="221" spans="1:1" x14ac:dyDescent="0.75">
      <c r="A221" s="262"/>
    </row>
    <row r="222" spans="1:1" x14ac:dyDescent="0.75">
      <c r="A222" s="262" t="s">
        <v>413</v>
      </c>
    </row>
    <row r="223" spans="1:1" x14ac:dyDescent="0.75">
      <c r="A223" s="262" t="s">
        <v>414</v>
      </c>
    </row>
    <row r="224" spans="1:1" x14ac:dyDescent="0.75">
      <c r="A224" s="262" t="s">
        <v>415</v>
      </c>
    </row>
    <row r="225" spans="1:1" x14ac:dyDescent="0.75">
      <c r="A225" s="262" t="s">
        <v>416</v>
      </c>
    </row>
    <row r="226" spans="1:1" x14ac:dyDescent="0.75">
      <c r="A226" s="262" t="s">
        <v>417</v>
      </c>
    </row>
    <row r="227" spans="1:1" x14ac:dyDescent="0.75">
      <c r="A227" s="262" t="s">
        <v>418</v>
      </c>
    </row>
    <row r="228" spans="1:1" x14ac:dyDescent="0.75">
      <c r="A228" s="262" t="s">
        <v>419</v>
      </c>
    </row>
    <row r="229" spans="1:1" x14ac:dyDescent="0.75">
      <c r="A229" s="262"/>
    </row>
    <row r="230" spans="1:1" x14ac:dyDescent="0.75">
      <c r="A230" s="262" t="s">
        <v>420</v>
      </c>
    </row>
    <row r="231" spans="1:1" x14ac:dyDescent="0.75">
      <c r="A231" s="262" t="s">
        <v>421</v>
      </c>
    </row>
    <row r="232" spans="1:1" x14ac:dyDescent="0.75">
      <c r="A232" s="262" t="s">
        <v>422</v>
      </c>
    </row>
    <row r="233" spans="1:1" x14ac:dyDescent="0.75">
      <c r="A233" s="262" t="s">
        <v>423</v>
      </c>
    </row>
    <row r="234" spans="1:1" x14ac:dyDescent="0.75">
      <c r="A234" s="262"/>
    </row>
    <row r="235" spans="1:1" x14ac:dyDescent="0.75">
      <c r="A235" s="262" t="s">
        <v>424</v>
      </c>
    </row>
    <row r="236" spans="1:1" x14ac:dyDescent="0.75">
      <c r="A236" s="262" t="s">
        <v>425</v>
      </c>
    </row>
    <row r="237" spans="1:1" x14ac:dyDescent="0.75">
      <c r="A237" s="262" t="s">
        <v>426</v>
      </c>
    </row>
    <row r="238" spans="1:1" x14ac:dyDescent="0.75">
      <c r="A238" s="262" t="s">
        <v>427</v>
      </c>
    </row>
    <row r="239" spans="1:1" x14ac:dyDescent="0.75">
      <c r="A239" s="262" t="s">
        <v>428</v>
      </c>
    </row>
    <row r="240" spans="1:1" x14ac:dyDescent="0.75">
      <c r="A240" s="262" t="s">
        <v>429</v>
      </c>
    </row>
    <row r="241" spans="1:1" x14ac:dyDescent="0.75">
      <c r="A241" s="262" t="s">
        <v>430</v>
      </c>
    </row>
    <row r="242" spans="1:1" x14ac:dyDescent="0.75">
      <c r="A242" s="262" t="s">
        <v>431</v>
      </c>
    </row>
    <row r="243" spans="1:1" x14ac:dyDescent="0.75">
      <c r="A243" s="262" t="s">
        <v>432</v>
      </c>
    </row>
    <row r="244" spans="1:1" x14ac:dyDescent="0.75">
      <c r="A244" s="262"/>
    </row>
    <row r="245" spans="1:1" x14ac:dyDescent="0.75">
      <c r="A245" s="262" t="s">
        <v>433</v>
      </c>
    </row>
    <row r="246" spans="1:1" x14ac:dyDescent="0.75">
      <c r="A246" s="262"/>
    </row>
    <row r="247" spans="1:1" x14ac:dyDescent="0.75">
      <c r="A247" s="262" t="s">
        <v>434</v>
      </c>
    </row>
    <row r="248" spans="1:1" x14ac:dyDescent="0.75">
      <c r="A248" s="262" t="s">
        <v>435</v>
      </c>
    </row>
    <row r="249" spans="1:1" x14ac:dyDescent="0.75">
      <c r="A249" s="262" t="s">
        <v>436</v>
      </c>
    </row>
    <row r="250" spans="1:1" x14ac:dyDescent="0.75">
      <c r="A250" s="262" t="s">
        <v>437</v>
      </c>
    </row>
    <row r="251" spans="1:1" x14ac:dyDescent="0.75">
      <c r="A251" s="262"/>
    </row>
    <row r="252" spans="1:1" x14ac:dyDescent="0.75">
      <c r="A252" s="262" t="s">
        <v>438</v>
      </c>
    </row>
    <row r="253" spans="1:1" x14ac:dyDescent="0.75">
      <c r="A253" s="262" t="s">
        <v>439</v>
      </c>
    </row>
    <row r="254" spans="1:1" x14ac:dyDescent="0.75">
      <c r="A254" s="262" t="s">
        <v>440</v>
      </c>
    </row>
    <row r="255" spans="1:1" x14ac:dyDescent="0.75">
      <c r="A255" s="262" t="s">
        <v>441</v>
      </c>
    </row>
    <row r="256" spans="1:1" x14ac:dyDescent="0.75">
      <c r="A256" s="262"/>
    </row>
    <row r="257" spans="1:1" x14ac:dyDescent="0.75">
      <c r="A257" s="262" t="s">
        <v>442</v>
      </c>
    </row>
    <row r="258" spans="1:1" x14ac:dyDescent="0.75">
      <c r="A258" s="262" t="s">
        <v>443</v>
      </c>
    </row>
    <row r="259" spans="1:1" x14ac:dyDescent="0.75">
      <c r="A259" s="262" t="s">
        <v>444</v>
      </c>
    </row>
    <row r="260" spans="1:1" x14ac:dyDescent="0.75">
      <c r="A260" s="262" t="s">
        <v>445</v>
      </c>
    </row>
    <row r="261" spans="1:1" x14ac:dyDescent="0.75">
      <c r="A261" s="262" t="s">
        <v>446</v>
      </c>
    </row>
    <row r="262" spans="1:1" x14ac:dyDescent="0.75">
      <c r="A262" s="262" t="s">
        <v>447</v>
      </c>
    </row>
    <row r="263" spans="1:1" x14ac:dyDescent="0.75">
      <c r="A263" s="262" t="s">
        <v>448</v>
      </c>
    </row>
    <row r="264" spans="1:1" x14ac:dyDescent="0.75">
      <c r="A264" s="262" t="s">
        <v>449</v>
      </c>
    </row>
    <row r="265" spans="1:1" x14ac:dyDescent="0.75">
      <c r="A265" s="262" t="s">
        <v>450</v>
      </c>
    </row>
    <row r="266" spans="1:1" x14ac:dyDescent="0.75">
      <c r="A266" s="262" t="s">
        <v>451</v>
      </c>
    </row>
    <row r="267" spans="1:1" x14ac:dyDescent="0.75">
      <c r="A267" s="262" t="s">
        <v>452</v>
      </c>
    </row>
    <row r="268" spans="1:1" x14ac:dyDescent="0.75">
      <c r="A268" s="262"/>
    </row>
    <row r="269" spans="1:1" x14ac:dyDescent="0.75">
      <c r="A269" s="262" t="s">
        <v>453</v>
      </c>
    </row>
    <row r="270" spans="1:1" x14ac:dyDescent="0.75">
      <c r="A270" s="262" t="s">
        <v>454</v>
      </c>
    </row>
    <row r="271" spans="1:1" x14ac:dyDescent="0.75">
      <c r="A271" s="262" t="s">
        <v>455</v>
      </c>
    </row>
    <row r="272" spans="1:1" x14ac:dyDescent="0.75">
      <c r="A272" s="262" t="s">
        <v>456</v>
      </c>
    </row>
    <row r="273" spans="1:1" x14ac:dyDescent="0.75">
      <c r="A273" s="262" t="s">
        <v>457</v>
      </c>
    </row>
    <row r="274" spans="1:1" x14ac:dyDescent="0.75">
      <c r="A274" s="262"/>
    </row>
    <row r="275" spans="1:1" x14ac:dyDescent="0.75">
      <c r="A275" s="262" t="s">
        <v>458</v>
      </c>
    </row>
    <row r="276" spans="1:1" x14ac:dyDescent="0.75">
      <c r="A276" s="262" t="s">
        <v>459</v>
      </c>
    </row>
    <row r="277" spans="1:1" x14ac:dyDescent="0.75">
      <c r="A277" s="262" t="s">
        <v>460</v>
      </c>
    </row>
    <row r="278" spans="1:1" x14ac:dyDescent="0.75">
      <c r="A278" s="262" t="s">
        <v>461</v>
      </c>
    </row>
    <row r="279" spans="1:1" x14ac:dyDescent="0.75">
      <c r="A279" s="262" t="s">
        <v>462</v>
      </c>
    </row>
    <row r="280" spans="1:1" x14ac:dyDescent="0.75">
      <c r="A280" s="262" t="s">
        <v>463</v>
      </c>
    </row>
    <row r="281" spans="1:1" x14ac:dyDescent="0.75">
      <c r="A281" s="262" t="s">
        <v>464</v>
      </c>
    </row>
    <row r="282" spans="1:1" x14ac:dyDescent="0.75">
      <c r="A282" s="262" t="s">
        <v>465</v>
      </c>
    </row>
    <row r="283" spans="1:1" x14ac:dyDescent="0.75">
      <c r="A283" s="262" t="s">
        <v>466</v>
      </c>
    </row>
    <row r="284" spans="1:1" x14ac:dyDescent="0.75">
      <c r="A284" s="262" t="s">
        <v>467</v>
      </c>
    </row>
    <row r="285" spans="1:1" x14ac:dyDescent="0.75">
      <c r="A285" s="262" t="s">
        <v>468</v>
      </c>
    </row>
    <row r="286" spans="1:1" x14ac:dyDescent="0.75">
      <c r="A286" s="262" t="s">
        <v>469</v>
      </c>
    </row>
    <row r="287" spans="1:1" x14ac:dyDescent="0.75">
      <c r="A287" s="262"/>
    </row>
    <row r="288" spans="1:1" x14ac:dyDescent="0.75">
      <c r="A288" s="262" t="s">
        <v>470</v>
      </c>
    </row>
    <row r="289" spans="1:1" x14ac:dyDescent="0.75">
      <c r="A289" s="262" t="s">
        <v>471</v>
      </c>
    </row>
    <row r="290" spans="1:1" x14ac:dyDescent="0.75">
      <c r="A290" s="262" t="s">
        <v>472</v>
      </c>
    </row>
    <row r="291" spans="1:1" x14ac:dyDescent="0.75">
      <c r="A291" s="262" t="s">
        <v>473</v>
      </c>
    </row>
    <row r="292" spans="1:1" x14ac:dyDescent="0.75">
      <c r="A292" s="262"/>
    </row>
    <row r="293" spans="1:1" x14ac:dyDescent="0.75">
      <c r="A293" s="262" t="s">
        <v>474</v>
      </c>
    </row>
    <row r="294" spans="1:1" x14ac:dyDescent="0.75">
      <c r="A294" s="262" t="s">
        <v>475</v>
      </c>
    </row>
    <row r="295" spans="1:1" x14ac:dyDescent="0.75">
      <c r="A295" s="262" t="s">
        <v>476</v>
      </c>
    </row>
    <row r="296" spans="1:1" x14ac:dyDescent="0.75">
      <c r="A296" s="262"/>
    </row>
    <row r="297" spans="1:1" x14ac:dyDescent="0.75">
      <c r="A297" s="262" t="s">
        <v>477</v>
      </c>
    </row>
    <row r="298" spans="1:1" x14ac:dyDescent="0.75">
      <c r="A298" s="262" t="s">
        <v>478</v>
      </c>
    </row>
    <row r="299" spans="1:1" x14ac:dyDescent="0.75">
      <c r="A299" s="262" t="s">
        <v>479</v>
      </c>
    </row>
    <row r="300" spans="1:1" x14ac:dyDescent="0.75">
      <c r="A300" s="262" t="s">
        <v>480</v>
      </c>
    </row>
    <row r="301" spans="1:1" x14ac:dyDescent="0.75">
      <c r="A301" s="262" t="s">
        <v>481</v>
      </c>
    </row>
    <row r="302" spans="1:1" x14ac:dyDescent="0.75">
      <c r="A302" s="262" t="s">
        <v>482</v>
      </c>
    </row>
    <row r="303" spans="1:1" x14ac:dyDescent="0.75">
      <c r="A303" s="262" t="s">
        <v>483</v>
      </c>
    </row>
    <row r="304" spans="1:1" x14ac:dyDescent="0.75">
      <c r="A304" s="262" t="s">
        <v>484</v>
      </c>
    </row>
    <row r="305" spans="1:1" x14ac:dyDescent="0.75">
      <c r="A305" s="262" t="s">
        <v>485</v>
      </c>
    </row>
    <row r="306" spans="1:1" x14ac:dyDescent="0.75">
      <c r="A306" s="262" t="s">
        <v>486</v>
      </c>
    </row>
    <row r="307" spans="1:1" x14ac:dyDescent="0.75">
      <c r="A307" s="262" t="s">
        <v>487</v>
      </c>
    </row>
    <row r="308" spans="1:1" x14ac:dyDescent="0.75">
      <c r="A308" s="262" t="s">
        <v>488</v>
      </c>
    </row>
    <row r="309" spans="1:1" x14ac:dyDescent="0.75">
      <c r="A309" s="262"/>
    </row>
    <row r="310" spans="1:1" x14ac:dyDescent="0.75">
      <c r="A310" s="262" t="s">
        <v>489</v>
      </c>
    </row>
    <row r="311" spans="1:1" x14ac:dyDescent="0.75">
      <c r="A311" s="262" t="s">
        <v>490</v>
      </c>
    </row>
    <row r="312" spans="1:1" x14ac:dyDescent="0.75">
      <c r="A312" s="262" t="s">
        <v>491</v>
      </c>
    </row>
    <row r="313" spans="1:1" x14ac:dyDescent="0.75">
      <c r="A313" s="262" t="s">
        <v>492</v>
      </c>
    </row>
    <row r="314" spans="1:1" x14ac:dyDescent="0.75">
      <c r="A314" s="262" t="s">
        <v>493</v>
      </c>
    </row>
    <row r="315" spans="1:1" x14ac:dyDescent="0.75">
      <c r="A315" s="262" t="s">
        <v>494</v>
      </c>
    </row>
    <row r="316" spans="1:1" x14ac:dyDescent="0.75">
      <c r="A316" s="262" t="s">
        <v>495</v>
      </c>
    </row>
    <row r="317" spans="1:1" x14ac:dyDescent="0.75">
      <c r="A317" s="262"/>
    </row>
    <row r="318" spans="1:1" x14ac:dyDescent="0.75">
      <c r="A318" s="262" t="s">
        <v>496</v>
      </c>
    </row>
    <row r="319" spans="1:1" x14ac:dyDescent="0.75">
      <c r="A319" s="262" t="s">
        <v>497</v>
      </c>
    </row>
    <row r="320" spans="1:1" x14ac:dyDescent="0.75">
      <c r="A320" s="262" t="s">
        <v>498</v>
      </c>
    </row>
    <row r="321" spans="1:1" x14ac:dyDescent="0.75">
      <c r="A321" s="262" t="s">
        <v>499</v>
      </c>
    </row>
    <row r="322" spans="1:1" x14ac:dyDescent="0.75">
      <c r="A322" s="262" t="s">
        <v>500</v>
      </c>
    </row>
    <row r="323" spans="1:1" x14ac:dyDescent="0.75">
      <c r="A323" s="262" t="s">
        <v>501</v>
      </c>
    </row>
    <row r="324" spans="1:1" x14ac:dyDescent="0.75">
      <c r="A324" s="262" t="s">
        <v>502</v>
      </c>
    </row>
    <row r="325" spans="1:1" x14ac:dyDescent="0.75">
      <c r="A325" s="262" t="s">
        <v>503</v>
      </c>
    </row>
    <row r="326" spans="1:1" x14ac:dyDescent="0.75">
      <c r="A326" s="262" t="s">
        <v>504</v>
      </c>
    </row>
    <row r="327" spans="1:1" x14ac:dyDescent="0.75">
      <c r="A327" s="262" t="s">
        <v>505</v>
      </c>
    </row>
    <row r="328" spans="1:1" x14ac:dyDescent="0.75">
      <c r="A328" s="262"/>
    </row>
    <row r="329" spans="1:1" x14ac:dyDescent="0.75">
      <c r="A329" s="262" t="s">
        <v>506</v>
      </c>
    </row>
    <row r="330" spans="1:1" x14ac:dyDescent="0.75">
      <c r="A330" s="262" t="s">
        <v>507</v>
      </c>
    </row>
    <row r="331" spans="1:1" x14ac:dyDescent="0.75">
      <c r="A331" s="262" t="s">
        <v>508</v>
      </c>
    </row>
    <row r="332" spans="1:1" x14ac:dyDescent="0.75">
      <c r="A332" s="262" t="s">
        <v>509</v>
      </c>
    </row>
    <row r="333" spans="1:1" x14ac:dyDescent="0.75">
      <c r="A333" s="262" t="s">
        <v>510</v>
      </c>
    </row>
    <row r="334" spans="1:1" x14ac:dyDescent="0.75">
      <c r="A334" s="262" t="s">
        <v>511</v>
      </c>
    </row>
    <row r="335" spans="1:1" x14ac:dyDescent="0.75">
      <c r="A335" s="262" t="s">
        <v>512</v>
      </c>
    </row>
    <row r="336" spans="1:1" x14ac:dyDescent="0.75">
      <c r="A336" s="262"/>
    </row>
    <row r="337" spans="1:1" x14ac:dyDescent="0.75">
      <c r="A337" s="262" t="s">
        <v>513</v>
      </c>
    </row>
    <row r="338" spans="1:1" x14ac:dyDescent="0.75">
      <c r="A338" s="262" t="s">
        <v>514</v>
      </c>
    </row>
    <row r="339" spans="1:1" x14ac:dyDescent="0.75">
      <c r="A339" s="262" t="s">
        <v>515</v>
      </c>
    </row>
    <row r="340" spans="1:1" x14ac:dyDescent="0.75">
      <c r="A340" s="262" t="s">
        <v>516</v>
      </c>
    </row>
    <row r="341" spans="1:1" x14ac:dyDescent="0.75">
      <c r="A341" s="262" t="s">
        <v>517</v>
      </c>
    </row>
    <row r="342" spans="1:1" x14ac:dyDescent="0.75">
      <c r="A342" s="262"/>
    </row>
    <row r="343" spans="1:1" x14ac:dyDescent="0.75">
      <c r="A343" s="262" t="s">
        <v>518</v>
      </c>
    </row>
    <row r="344" spans="1:1" x14ac:dyDescent="0.75">
      <c r="A344" s="262"/>
    </row>
    <row r="345" spans="1:1" x14ac:dyDescent="0.75">
      <c r="A345" s="262" t="s">
        <v>519</v>
      </c>
    </row>
    <row r="346" spans="1:1" x14ac:dyDescent="0.75">
      <c r="A346" s="262" t="s">
        <v>520</v>
      </c>
    </row>
    <row r="347" spans="1:1" x14ac:dyDescent="0.75">
      <c r="A347" s="262" t="s">
        <v>521</v>
      </c>
    </row>
    <row r="348" spans="1:1" x14ac:dyDescent="0.75">
      <c r="A348" s="262" t="s">
        <v>522</v>
      </c>
    </row>
    <row r="349" spans="1:1" x14ac:dyDescent="0.75">
      <c r="A349" s="262" t="s">
        <v>523</v>
      </c>
    </row>
    <row r="350" spans="1:1" x14ac:dyDescent="0.75">
      <c r="A350" s="262" t="s">
        <v>524</v>
      </c>
    </row>
    <row r="351" spans="1:1" x14ac:dyDescent="0.75">
      <c r="A351" s="262" t="s">
        <v>525</v>
      </c>
    </row>
    <row r="352" spans="1:1" x14ac:dyDescent="0.75">
      <c r="A352" s="262" t="s">
        <v>526</v>
      </c>
    </row>
    <row r="353" spans="1:1" x14ac:dyDescent="0.75">
      <c r="A353" s="262"/>
    </row>
    <row r="354" spans="1:1" x14ac:dyDescent="0.75">
      <c r="A354" s="262" t="s">
        <v>527</v>
      </c>
    </row>
    <row r="355" spans="1:1" x14ac:dyDescent="0.75">
      <c r="A355" s="262" t="s">
        <v>528</v>
      </c>
    </row>
    <row r="356" spans="1:1" x14ac:dyDescent="0.75">
      <c r="A356" s="262" t="s">
        <v>529</v>
      </c>
    </row>
    <row r="357" spans="1:1" x14ac:dyDescent="0.75">
      <c r="A357" s="262" t="s">
        <v>530</v>
      </c>
    </row>
    <row r="358" spans="1:1" x14ac:dyDescent="0.75">
      <c r="A358" s="262" t="s">
        <v>531</v>
      </c>
    </row>
    <row r="359" spans="1:1" x14ac:dyDescent="0.75">
      <c r="A359" s="262" t="s">
        <v>532</v>
      </c>
    </row>
    <row r="360" spans="1:1" x14ac:dyDescent="0.75">
      <c r="A360" s="262"/>
    </row>
    <row r="361" spans="1:1" x14ac:dyDescent="0.75">
      <c r="A361" s="262" t="s">
        <v>533</v>
      </c>
    </row>
    <row r="362" spans="1:1" x14ac:dyDescent="0.75">
      <c r="A362" s="262" t="s">
        <v>534</v>
      </c>
    </row>
    <row r="363" spans="1:1" x14ac:dyDescent="0.75">
      <c r="A363" s="262" t="s">
        <v>535</v>
      </c>
    </row>
    <row r="364" spans="1:1" x14ac:dyDescent="0.75">
      <c r="A364" s="262"/>
    </row>
    <row r="365" spans="1:1" x14ac:dyDescent="0.75">
      <c r="A365" s="262" t="s">
        <v>536</v>
      </c>
    </row>
    <row r="366" spans="1:1" x14ac:dyDescent="0.75">
      <c r="A366" s="262" t="s">
        <v>537</v>
      </c>
    </row>
    <row r="367" spans="1:1" x14ac:dyDescent="0.75">
      <c r="A367" s="262"/>
    </row>
    <row r="368" spans="1:1" x14ac:dyDescent="0.75">
      <c r="A368" s="262" t="s">
        <v>538</v>
      </c>
    </row>
    <row r="369" spans="1:1" x14ac:dyDescent="0.75">
      <c r="A369" s="262" t="s">
        <v>539</v>
      </c>
    </row>
    <row r="370" spans="1:1" x14ac:dyDescent="0.75">
      <c r="A370" s="262" t="s">
        <v>540</v>
      </c>
    </row>
    <row r="371" spans="1:1" x14ac:dyDescent="0.75">
      <c r="A371" s="262"/>
    </row>
    <row r="372" spans="1:1" x14ac:dyDescent="0.75">
      <c r="A372" s="262" t="s">
        <v>541</v>
      </c>
    </row>
    <row r="373" spans="1:1" x14ac:dyDescent="0.75">
      <c r="A373" s="262" t="s">
        <v>542</v>
      </c>
    </row>
    <row r="374" spans="1:1" x14ac:dyDescent="0.75">
      <c r="A374" s="262" t="s">
        <v>543</v>
      </c>
    </row>
    <row r="375" spans="1:1" x14ac:dyDescent="0.75">
      <c r="A375" s="262"/>
    </row>
    <row r="376" spans="1:1" x14ac:dyDescent="0.75">
      <c r="A376" s="262" t="s">
        <v>544</v>
      </c>
    </row>
    <row r="377" spans="1:1" x14ac:dyDescent="0.75">
      <c r="A377" s="262" t="s">
        <v>545</v>
      </c>
    </row>
    <row r="378" spans="1:1" x14ac:dyDescent="0.75">
      <c r="A378" s="262"/>
    </row>
    <row r="379" spans="1:1" x14ac:dyDescent="0.75">
      <c r="A379" s="262" t="s">
        <v>546</v>
      </c>
    </row>
    <row r="380" spans="1:1" x14ac:dyDescent="0.75">
      <c r="A380" s="262" t="s">
        <v>547</v>
      </c>
    </row>
    <row r="381" spans="1:1" x14ac:dyDescent="0.75">
      <c r="A381" s="262"/>
    </row>
    <row r="382" spans="1:1" x14ac:dyDescent="0.75">
      <c r="A382" s="262" t="s">
        <v>548</v>
      </c>
    </row>
    <row r="383" spans="1:1" x14ac:dyDescent="0.75">
      <c r="A383" s="262" t="s">
        <v>549</v>
      </c>
    </row>
    <row r="384" spans="1:1" x14ac:dyDescent="0.75">
      <c r="A384" s="262" t="s">
        <v>550</v>
      </c>
    </row>
    <row r="385" spans="1:1" x14ac:dyDescent="0.75">
      <c r="A385" s="262" t="s">
        <v>551</v>
      </c>
    </row>
    <row r="386" spans="1:1" x14ac:dyDescent="0.75">
      <c r="A386" s="262" t="s">
        <v>552</v>
      </c>
    </row>
    <row r="387" spans="1:1" x14ac:dyDescent="0.75">
      <c r="A387" s="262"/>
    </row>
    <row r="388" spans="1:1" x14ac:dyDescent="0.75">
      <c r="A388" s="262" t="s">
        <v>553</v>
      </c>
    </row>
    <row r="389" spans="1:1" x14ac:dyDescent="0.75">
      <c r="A389" s="262" t="s">
        <v>554</v>
      </c>
    </row>
    <row r="390" spans="1:1" x14ac:dyDescent="0.75">
      <c r="A390" s="262" t="s">
        <v>555</v>
      </c>
    </row>
    <row r="391" spans="1:1" x14ac:dyDescent="0.75">
      <c r="A391" s="262" t="s">
        <v>556</v>
      </c>
    </row>
    <row r="392" spans="1:1" x14ac:dyDescent="0.75">
      <c r="A392" s="262" t="s">
        <v>557</v>
      </c>
    </row>
    <row r="393" spans="1:1" x14ac:dyDescent="0.75">
      <c r="A393" s="262" t="s">
        <v>558</v>
      </c>
    </row>
    <row r="394" spans="1:1" x14ac:dyDescent="0.75">
      <c r="A394" s="262" t="s">
        <v>559</v>
      </c>
    </row>
    <row r="395" spans="1:1" x14ac:dyDescent="0.75">
      <c r="A395" s="262" t="s">
        <v>560</v>
      </c>
    </row>
    <row r="396" spans="1:1" x14ac:dyDescent="0.75">
      <c r="A396" s="262" t="s">
        <v>561</v>
      </c>
    </row>
    <row r="397" spans="1:1" x14ac:dyDescent="0.75">
      <c r="A397" s="262"/>
    </row>
    <row r="398" spans="1:1" x14ac:dyDescent="0.75">
      <c r="A398" s="262" t="s">
        <v>562</v>
      </c>
    </row>
    <row r="399" spans="1:1" x14ac:dyDescent="0.75">
      <c r="A399" s="262" t="s">
        <v>563</v>
      </c>
    </row>
    <row r="400" spans="1:1" x14ac:dyDescent="0.75">
      <c r="A400" s="262" t="s">
        <v>564</v>
      </c>
    </row>
    <row r="401" spans="1:1" x14ac:dyDescent="0.75">
      <c r="A401" s="262" t="s">
        <v>565</v>
      </c>
    </row>
    <row r="402" spans="1:1" x14ac:dyDescent="0.75">
      <c r="A402" s="262"/>
    </row>
    <row r="403" spans="1:1" x14ac:dyDescent="0.75">
      <c r="A403" s="262" t="s">
        <v>566</v>
      </c>
    </row>
    <row r="404" spans="1:1" x14ac:dyDescent="0.75">
      <c r="A404" s="262" t="s">
        <v>567</v>
      </c>
    </row>
    <row r="405" spans="1:1" x14ac:dyDescent="0.75">
      <c r="A405" s="262" t="s">
        <v>568</v>
      </c>
    </row>
    <row r="406" spans="1:1" x14ac:dyDescent="0.75">
      <c r="A406" s="262"/>
    </row>
    <row r="407" spans="1:1" x14ac:dyDescent="0.75">
      <c r="A407" s="262" t="s">
        <v>569</v>
      </c>
    </row>
    <row r="408" spans="1:1" x14ac:dyDescent="0.75">
      <c r="A408" s="262"/>
    </row>
    <row r="409" spans="1:1" x14ac:dyDescent="0.75">
      <c r="A409" s="262" t="s">
        <v>570</v>
      </c>
    </row>
    <row r="410" spans="1:1" x14ac:dyDescent="0.75">
      <c r="A410" s="262" t="s">
        <v>571</v>
      </c>
    </row>
    <row r="411" spans="1:1" x14ac:dyDescent="0.75">
      <c r="A411" s="262" t="s">
        <v>572</v>
      </c>
    </row>
    <row r="412" spans="1:1" x14ac:dyDescent="0.75">
      <c r="A412" s="262" t="s">
        <v>573</v>
      </c>
    </row>
    <row r="413" spans="1:1" x14ac:dyDescent="0.75">
      <c r="A413" s="262" t="s">
        <v>574</v>
      </c>
    </row>
    <row r="414" spans="1:1" x14ac:dyDescent="0.75">
      <c r="A414" s="262"/>
    </row>
    <row r="415" spans="1:1" x14ac:dyDescent="0.75">
      <c r="A415" s="262" t="s">
        <v>575</v>
      </c>
    </row>
    <row r="416" spans="1:1" x14ac:dyDescent="0.75">
      <c r="A416" s="262" t="s">
        <v>576</v>
      </c>
    </row>
    <row r="417" spans="1:1" x14ac:dyDescent="0.75">
      <c r="A417" s="262" t="s">
        <v>577</v>
      </c>
    </row>
    <row r="418" spans="1:1" x14ac:dyDescent="0.75">
      <c r="A418" s="262" t="s">
        <v>578</v>
      </c>
    </row>
    <row r="419" spans="1:1" x14ac:dyDescent="0.75">
      <c r="A419" s="262" t="s">
        <v>579</v>
      </c>
    </row>
    <row r="420" spans="1:1" x14ac:dyDescent="0.75">
      <c r="A420" s="262" t="s">
        <v>580</v>
      </c>
    </row>
    <row r="421" spans="1:1" x14ac:dyDescent="0.75">
      <c r="A421" s="262"/>
    </row>
    <row r="422" spans="1:1" x14ac:dyDescent="0.75">
      <c r="A422" s="262" t="s">
        <v>581</v>
      </c>
    </row>
    <row r="423" spans="1:1" x14ac:dyDescent="0.75">
      <c r="A423" s="262" t="s">
        <v>582</v>
      </c>
    </row>
    <row r="424" spans="1:1" x14ac:dyDescent="0.75">
      <c r="A424" s="262" t="s">
        <v>583</v>
      </c>
    </row>
    <row r="425" spans="1:1" x14ac:dyDescent="0.75">
      <c r="A425" s="262" t="s">
        <v>584</v>
      </c>
    </row>
    <row r="426" spans="1:1" x14ac:dyDescent="0.75">
      <c r="A426" s="262" t="s">
        <v>585</v>
      </c>
    </row>
    <row r="427" spans="1:1" x14ac:dyDescent="0.75">
      <c r="A427" s="262" t="s">
        <v>586</v>
      </c>
    </row>
    <row r="428" spans="1:1" x14ac:dyDescent="0.75">
      <c r="A428" s="262"/>
    </row>
    <row r="429" spans="1:1" x14ac:dyDescent="0.75">
      <c r="A429" s="262" t="s">
        <v>587</v>
      </c>
    </row>
    <row r="430" spans="1:1" x14ac:dyDescent="0.75">
      <c r="A430" s="262" t="s">
        <v>588</v>
      </c>
    </row>
    <row r="431" spans="1:1" x14ac:dyDescent="0.75">
      <c r="A431" s="262" t="s">
        <v>589</v>
      </c>
    </row>
    <row r="432" spans="1:1" x14ac:dyDescent="0.75">
      <c r="A432" s="262" t="s">
        <v>590</v>
      </c>
    </row>
    <row r="433" spans="1:1" x14ac:dyDescent="0.75">
      <c r="A433" s="262" t="s">
        <v>591</v>
      </c>
    </row>
    <row r="434" spans="1:1" x14ac:dyDescent="0.75">
      <c r="A434" s="262"/>
    </row>
    <row r="435" spans="1:1" x14ac:dyDescent="0.75">
      <c r="A435" s="262" t="s">
        <v>592</v>
      </c>
    </row>
    <row r="436" spans="1:1" x14ac:dyDescent="0.75">
      <c r="A436" s="262"/>
    </row>
    <row r="437" spans="1:1" x14ac:dyDescent="0.75">
      <c r="A437" s="262" t="s">
        <v>593</v>
      </c>
    </row>
    <row r="438" spans="1:1" x14ac:dyDescent="0.75">
      <c r="A438" s="262" t="s">
        <v>594</v>
      </c>
    </row>
    <row r="439" spans="1:1" x14ac:dyDescent="0.75">
      <c r="A439" s="262" t="s">
        <v>595</v>
      </c>
    </row>
    <row r="440" spans="1:1" x14ac:dyDescent="0.75">
      <c r="A440" s="262" t="s">
        <v>596</v>
      </c>
    </row>
    <row r="441" spans="1:1" x14ac:dyDescent="0.75">
      <c r="A441" s="262" t="s">
        <v>597</v>
      </c>
    </row>
    <row r="442" spans="1:1" x14ac:dyDescent="0.75">
      <c r="A442" s="262" t="s">
        <v>598</v>
      </c>
    </row>
    <row r="443" spans="1:1" x14ac:dyDescent="0.75">
      <c r="A443" s="262" t="s">
        <v>599</v>
      </c>
    </row>
    <row r="444" spans="1:1" x14ac:dyDescent="0.75">
      <c r="A444" s="262" t="s">
        <v>600</v>
      </c>
    </row>
    <row r="445" spans="1:1" x14ac:dyDescent="0.75">
      <c r="A445" s="262"/>
    </row>
    <row r="446" spans="1:1" x14ac:dyDescent="0.75">
      <c r="A446" s="262" t="s">
        <v>601</v>
      </c>
    </row>
    <row r="447" spans="1:1" x14ac:dyDescent="0.75">
      <c r="A447" s="262"/>
    </row>
    <row r="448" spans="1:1" x14ac:dyDescent="0.75">
      <c r="A448" s="262" t="s">
        <v>602</v>
      </c>
    </row>
    <row r="449" spans="1:1" x14ac:dyDescent="0.75">
      <c r="A449" s="262" t="s">
        <v>603</v>
      </c>
    </row>
    <row r="450" spans="1:1" x14ac:dyDescent="0.75">
      <c r="A450" s="262" t="s">
        <v>604</v>
      </c>
    </row>
    <row r="451" spans="1:1" x14ac:dyDescent="0.75">
      <c r="A451" s="262" t="s">
        <v>605</v>
      </c>
    </row>
    <row r="452" spans="1:1" x14ac:dyDescent="0.75">
      <c r="A452" s="262"/>
    </row>
    <row r="453" spans="1:1" x14ac:dyDescent="0.75">
      <c r="A453" s="262" t="s">
        <v>606</v>
      </c>
    </row>
    <row r="454" spans="1:1" x14ac:dyDescent="0.75">
      <c r="A454" s="262" t="s">
        <v>607</v>
      </c>
    </row>
    <row r="455" spans="1:1" x14ac:dyDescent="0.75">
      <c r="A455" s="262" t="s">
        <v>608</v>
      </c>
    </row>
    <row r="456" spans="1:1" x14ac:dyDescent="0.75">
      <c r="A456" s="262" t="s">
        <v>609</v>
      </c>
    </row>
    <row r="457" spans="1:1" x14ac:dyDescent="0.75">
      <c r="A457" s="262" t="s">
        <v>610</v>
      </c>
    </row>
    <row r="458" spans="1:1" x14ac:dyDescent="0.75">
      <c r="A458" s="262" t="s">
        <v>611</v>
      </c>
    </row>
    <row r="459" spans="1:1" x14ac:dyDescent="0.75">
      <c r="A459" s="262" t="s">
        <v>612</v>
      </c>
    </row>
    <row r="460" spans="1:1" x14ac:dyDescent="0.75">
      <c r="A460" s="262" t="s">
        <v>613</v>
      </c>
    </row>
    <row r="461" spans="1:1" x14ac:dyDescent="0.75">
      <c r="A461" s="262" t="s">
        <v>614</v>
      </c>
    </row>
    <row r="462" spans="1:1" x14ac:dyDescent="0.75">
      <c r="A462" s="262"/>
    </row>
    <row r="463" spans="1:1" x14ac:dyDescent="0.75">
      <c r="A463" s="262" t="s">
        <v>615</v>
      </c>
    </row>
    <row r="464" spans="1:1" x14ac:dyDescent="0.75">
      <c r="A464" s="262" t="s">
        <v>616</v>
      </c>
    </row>
    <row r="465" spans="1:1" x14ac:dyDescent="0.75">
      <c r="A465" s="262" t="s">
        <v>617</v>
      </c>
    </row>
    <row r="466" spans="1:1" x14ac:dyDescent="0.75">
      <c r="A466" s="262" t="s">
        <v>618</v>
      </c>
    </row>
    <row r="467" spans="1:1" x14ac:dyDescent="0.75">
      <c r="A467" s="262" t="s">
        <v>619</v>
      </c>
    </row>
    <row r="468" spans="1:1" x14ac:dyDescent="0.75">
      <c r="A468" s="262" t="s">
        <v>620</v>
      </c>
    </row>
    <row r="469" spans="1:1" x14ac:dyDescent="0.75">
      <c r="A469" s="262" t="s">
        <v>621</v>
      </c>
    </row>
    <row r="470" spans="1:1" x14ac:dyDescent="0.75">
      <c r="A470" s="262"/>
    </row>
    <row r="471" spans="1:1" x14ac:dyDescent="0.75">
      <c r="A471" s="262" t="s">
        <v>622</v>
      </c>
    </row>
    <row r="472" spans="1:1" x14ac:dyDescent="0.75">
      <c r="A472" s="262"/>
    </row>
    <row r="473" spans="1:1" x14ac:dyDescent="0.75">
      <c r="A473" s="262" t="s">
        <v>623</v>
      </c>
    </row>
    <row r="474" spans="1:1" x14ac:dyDescent="0.75">
      <c r="A474" s="262" t="s">
        <v>624</v>
      </c>
    </row>
    <row r="475" spans="1:1" x14ac:dyDescent="0.75">
      <c r="A475" s="262" t="s">
        <v>625</v>
      </c>
    </row>
    <row r="476" spans="1:1" x14ac:dyDescent="0.75">
      <c r="A476" s="262"/>
    </row>
    <row r="477" spans="1:1" x14ac:dyDescent="0.75">
      <c r="A477" s="262" t="s">
        <v>626</v>
      </c>
    </row>
    <row r="478" spans="1:1" x14ac:dyDescent="0.75">
      <c r="A478" s="262" t="s">
        <v>627</v>
      </c>
    </row>
    <row r="479" spans="1:1" x14ac:dyDescent="0.75">
      <c r="A479" s="262" t="s">
        <v>628</v>
      </c>
    </row>
    <row r="480" spans="1:1" x14ac:dyDescent="0.75">
      <c r="A480" s="262" t="s">
        <v>629</v>
      </c>
    </row>
    <row r="481" spans="1:1" x14ac:dyDescent="0.75">
      <c r="A481" s="262" t="s">
        <v>630</v>
      </c>
    </row>
    <row r="482" spans="1:1" x14ac:dyDescent="0.75">
      <c r="A482" s="262" t="s">
        <v>631</v>
      </c>
    </row>
    <row r="483" spans="1:1" x14ac:dyDescent="0.75">
      <c r="A483" s="262" t="s">
        <v>632</v>
      </c>
    </row>
    <row r="484" spans="1:1" x14ac:dyDescent="0.75">
      <c r="A484" s="262" t="s">
        <v>633</v>
      </c>
    </row>
    <row r="485" spans="1:1" x14ac:dyDescent="0.75">
      <c r="A485" s="262" t="s">
        <v>634</v>
      </c>
    </row>
    <row r="486" spans="1:1" x14ac:dyDescent="0.75">
      <c r="A486" s="262"/>
    </row>
    <row r="487" spans="1:1" x14ac:dyDescent="0.75">
      <c r="A487" s="262" t="s">
        <v>635</v>
      </c>
    </row>
    <row r="488" spans="1:1" x14ac:dyDescent="0.75">
      <c r="A488" s="262" t="s">
        <v>636</v>
      </c>
    </row>
    <row r="489" spans="1:1" x14ac:dyDescent="0.75">
      <c r="A489" s="262" t="s">
        <v>637</v>
      </c>
    </row>
    <row r="490" spans="1:1" x14ac:dyDescent="0.75">
      <c r="A490" s="262" t="s">
        <v>638</v>
      </c>
    </row>
    <row r="491" spans="1:1" x14ac:dyDescent="0.75">
      <c r="A491" s="262"/>
    </row>
    <row r="492" spans="1:1" x14ac:dyDescent="0.75">
      <c r="A492" s="262" t="s">
        <v>639</v>
      </c>
    </row>
    <row r="493" spans="1:1" x14ac:dyDescent="0.75">
      <c r="A493" s="262" t="s">
        <v>640</v>
      </c>
    </row>
    <row r="494" spans="1:1" x14ac:dyDescent="0.75">
      <c r="A494" s="262" t="s">
        <v>641</v>
      </c>
    </row>
    <row r="495" spans="1:1" x14ac:dyDescent="0.75">
      <c r="A495" s="262" t="s">
        <v>642</v>
      </c>
    </row>
    <row r="496" spans="1:1" x14ac:dyDescent="0.75">
      <c r="A496" s="262" t="s">
        <v>643</v>
      </c>
    </row>
    <row r="497" spans="1:1" x14ac:dyDescent="0.75">
      <c r="A497" s="262" t="s">
        <v>644</v>
      </c>
    </row>
    <row r="498" spans="1:1" x14ac:dyDescent="0.75">
      <c r="A498" s="262"/>
    </row>
    <row r="499" spans="1:1" x14ac:dyDescent="0.75">
      <c r="A499" s="262" t="s">
        <v>645</v>
      </c>
    </row>
    <row r="500" spans="1:1" x14ac:dyDescent="0.75">
      <c r="A500" s="262" t="s">
        <v>646</v>
      </c>
    </row>
    <row r="501" spans="1:1" x14ac:dyDescent="0.75">
      <c r="A501" s="262" t="s">
        <v>647</v>
      </c>
    </row>
    <row r="502" spans="1:1" x14ac:dyDescent="0.75">
      <c r="A502" s="262" t="s">
        <v>648</v>
      </c>
    </row>
    <row r="503" spans="1:1" x14ac:dyDescent="0.75">
      <c r="A503" s="262" t="s">
        <v>649</v>
      </c>
    </row>
    <row r="504" spans="1:1" x14ac:dyDescent="0.75">
      <c r="A504" s="262" t="s">
        <v>650</v>
      </c>
    </row>
    <row r="505" spans="1:1" x14ac:dyDescent="0.75">
      <c r="A505" s="262" t="s">
        <v>651</v>
      </c>
    </row>
    <row r="506" spans="1:1" x14ac:dyDescent="0.75">
      <c r="A506" s="262" t="s">
        <v>652</v>
      </c>
    </row>
    <row r="507" spans="1:1" x14ac:dyDescent="0.75">
      <c r="A507" s="262" t="s">
        <v>653</v>
      </c>
    </row>
    <row r="508" spans="1:1" x14ac:dyDescent="0.75">
      <c r="A508" s="262" t="s">
        <v>654</v>
      </c>
    </row>
    <row r="509" spans="1:1" x14ac:dyDescent="0.75">
      <c r="A509" s="262" t="s">
        <v>655</v>
      </c>
    </row>
    <row r="510" spans="1:1" x14ac:dyDescent="0.75">
      <c r="A510" s="262" t="s">
        <v>656</v>
      </c>
    </row>
    <row r="511" spans="1:1" x14ac:dyDescent="0.75">
      <c r="A511" s="262" t="s">
        <v>657</v>
      </c>
    </row>
    <row r="512" spans="1:1" x14ac:dyDescent="0.75">
      <c r="A512" s="262"/>
    </row>
    <row r="513" spans="1:1" x14ac:dyDescent="0.75">
      <c r="A513" s="262" t="s">
        <v>658</v>
      </c>
    </row>
    <row r="514" spans="1:1" x14ac:dyDescent="0.75">
      <c r="A514" s="262" t="s">
        <v>659</v>
      </c>
    </row>
    <row r="515" spans="1:1" x14ac:dyDescent="0.75">
      <c r="A515" s="262" t="s">
        <v>660</v>
      </c>
    </row>
    <row r="516" spans="1:1" x14ac:dyDescent="0.75">
      <c r="A516" s="262" t="s">
        <v>661</v>
      </c>
    </row>
    <row r="517" spans="1:1" x14ac:dyDescent="0.75">
      <c r="A517" s="262" t="s">
        <v>662</v>
      </c>
    </row>
    <row r="518" spans="1:1" x14ac:dyDescent="0.75">
      <c r="A518" s="262" t="s">
        <v>663</v>
      </c>
    </row>
    <row r="519" spans="1:1" x14ac:dyDescent="0.75">
      <c r="A519" s="262" t="s">
        <v>664</v>
      </c>
    </row>
    <row r="520" spans="1:1" x14ac:dyDescent="0.75">
      <c r="A520" s="262"/>
    </row>
    <row r="521" spans="1:1" x14ac:dyDescent="0.75">
      <c r="A521" s="262" t="s">
        <v>665</v>
      </c>
    </row>
    <row r="522" spans="1:1" x14ac:dyDescent="0.75">
      <c r="A522" s="262" t="s">
        <v>666</v>
      </c>
    </row>
    <row r="523" spans="1:1" x14ac:dyDescent="0.75">
      <c r="A523" s="262" t="s">
        <v>667</v>
      </c>
    </row>
    <row r="524" spans="1:1" x14ac:dyDescent="0.75">
      <c r="A524" s="262" t="s">
        <v>668</v>
      </c>
    </row>
    <row r="525" spans="1:1" x14ac:dyDescent="0.75">
      <c r="A525" s="262" t="s">
        <v>669</v>
      </c>
    </row>
    <row r="526" spans="1:1" x14ac:dyDescent="0.75">
      <c r="A526" s="262" t="s">
        <v>670</v>
      </c>
    </row>
    <row r="527" spans="1:1" x14ac:dyDescent="0.75">
      <c r="A527" s="262" t="s">
        <v>671</v>
      </c>
    </row>
    <row r="528" spans="1:1" x14ac:dyDescent="0.75">
      <c r="A528" s="262" t="s">
        <v>672</v>
      </c>
    </row>
    <row r="529" spans="1:1" x14ac:dyDescent="0.75">
      <c r="A529" s="262" t="s">
        <v>673</v>
      </c>
    </row>
    <row r="530" spans="1:1" x14ac:dyDescent="0.75">
      <c r="A530" s="262" t="s">
        <v>674</v>
      </c>
    </row>
    <row r="531" spans="1:1" x14ac:dyDescent="0.75">
      <c r="A531" s="262" t="s">
        <v>675</v>
      </c>
    </row>
    <row r="532" spans="1:1" x14ac:dyDescent="0.75">
      <c r="A532" s="262" t="s">
        <v>676</v>
      </c>
    </row>
    <row r="533" spans="1:1" x14ac:dyDescent="0.75">
      <c r="A533" s="262" t="s">
        <v>677</v>
      </c>
    </row>
    <row r="534" spans="1:1" x14ac:dyDescent="0.75">
      <c r="A534" s="262" t="s">
        <v>678</v>
      </c>
    </row>
    <row r="535" spans="1:1" x14ac:dyDescent="0.75">
      <c r="A535" s="262"/>
    </row>
    <row r="536" spans="1:1" x14ac:dyDescent="0.75">
      <c r="A536" s="262" t="s">
        <v>679</v>
      </c>
    </row>
    <row r="537" spans="1:1" x14ac:dyDescent="0.75">
      <c r="A537" s="262" t="s">
        <v>680</v>
      </c>
    </row>
    <row r="538" spans="1:1" x14ac:dyDescent="0.75">
      <c r="A538" s="262" t="s">
        <v>681</v>
      </c>
    </row>
    <row r="539" spans="1:1" x14ac:dyDescent="0.75">
      <c r="A539" s="262"/>
    </row>
    <row r="540" spans="1:1" x14ac:dyDescent="0.75">
      <c r="A540" s="262" t="s">
        <v>682</v>
      </c>
    </row>
    <row r="541" spans="1:1" x14ac:dyDescent="0.75">
      <c r="A541" s="262"/>
    </row>
    <row r="542" spans="1:1" x14ac:dyDescent="0.75">
      <c r="A542" s="262" t="s">
        <v>683</v>
      </c>
    </row>
    <row r="543" spans="1:1" x14ac:dyDescent="0.75">
      <c r="A543" s="262" t="s">
        <v>684</v>
      </c>
    </row>
    <row r="544" spans="1:1" x14ac:dyDescent="0.75">
      <c r="A544" s="262" t="s">
        <v>685</v>
      </c>
    </row>
    <row r="545" spans="1:1" x14ac:dyDescent="0.75">
      <c r="A545" s="262" t="s">
        <v>686</v>
      </c>
    </row>
    <row r="546" spans="1:1" x14ac:dyDescent="0.75">
      <c r="A546" s="262" t="s">
        <v>687</v>
      </c>
    </row>
    <row r="547" spans="1:1" x14ac:dyDescent="0.75">
      <c r="A547" s="262" t="s">
        <v>688</v>
      </c>
    </row>
    <row r="548" spans="1:1" x14ac:dyDescent="0.75">
      <c r="A548" s="262" t="s">
        <v>689</v>
      </c>
    </row>
    <row r="549" spans="1:1" x14ac:dyDescent="0.75">
      <c r="A549" s="262" t="s">
        <v>690</v>
      </c>
    </row>
    <row r="550" spans="1:1" x14ac:dyDescent="0.75">
      <c r="A550" s="262" t="s">
        <v>691</v>
      </c>
    </row>
    <row r="551" spans="1:1" x14ac:dyDescent="0.75">
      <c r="A551" s="262"/>
    </row>
    <row r="552" spans="1:1" x14ac:dyDescent="0.75">
      <c r="A552" s="262" t="s">
        <v>692</v>
      </c>
    </row>
    <row r="553" spans="1:1" x14ac:dyDescent="0.75">
      <c r="A553" s="262"/>
    </row>
    <row r="554" spans="1:1" x14ac:dyDescent="0.75">
      <c r="A554" s="262" t="s">
        <v>693</v>
      </c>
    </row>
    <row r="555" spans="1:1" x14ac:dyDescent="0.75">
      <c r="A555" s="262" t="s">
        <v>694</v>
      </c>
    </row>
    <row r="556" spans="1:1" x14ac:dyDescent="0.75">
      <c r="A556" s="262" t="s">
        <v>695</v>
      </c>
    </row>
    <row r="557" spans="1:1" x14ac:dyDescent="0.75">
      <c r="A557" s="262" t="s">
        <v>696</v>
      </c>
    </row>
    <row r="558" spans="1:1" x14ac:dyDescent="0.75">
      <c r="A558" s="262" t="s">
        <v>697</v>
      </c>
    </row>
    <row r="559" spans="1:1" x14ac:dyDescent="0.75">
      <c r="A559" s="262" t="s">
        <v>698</v>
      </c>
    </row>
    <row r="560" spans="1:1" x14ac:dyDescent="0.75">
      <c r="A560" s="262" t="s">
        <v>699</v>
      </c>
    </row>
    <row r="561" spans="1:1" x14ac:dyDescent="0.75">
      <c r="A561" s="262" t="s">
        <v>700</v>
      </c>
    </row>
    <row r="562" spans="1:1" x14ac:dyDescent="0.75">
      <c r="A562" s="262"/>
    </row>
    <row r="563" spans="1:1" x14ac:dyDescent="0.75">
      <c r="A563" s="262" t="s">
        <v>701</v>
      </c>
    </row>
    <row r="564" spans="1:1" x14ac:dyDescent="0.75">
      <c r="A564" s="262"/>
    </row>
    <row r="565" spans="1:1" x14ac:dyDescent="0.75">
      <c r="A565" s="262" t="s">
        <v>702</v>
      </c>
    </row>
    <row r="566" spans="1:1" x14ac:dyDescent="0.75">
      <c r="A566" s="262" t="s">
        <v>703</v>
      </c>
    </row>
    <row r="567" spans="1:1" x14ac:dyDescent="0.75">
      <c r="A567" s="262" t="s">
        <v>704</v>
      </c>
    </row>
    <row r="568" spans="1:1" x14ac:dyDescent="0.75">
      <c r="A568" s="262" t="s">
        <v>705</v>
      </c>
    </row>
    <row r="569" spans="1:1" x14ac:dyDescent="0.75">
      <c r="A569" s="262"/>
    </row>
    <row r="570" spans="1:1" x14ac:dyDescent="0.75">
      <c r="A570" s="262" t="s">
        <v>706</v>
      </c>
    </row>
    <row r="571" spans="1:1" x14ac:dyDescent="0.75">
      <c r="A571" s="262" t="s">
        <v>707</v>
      </c>
    </row>
    <row r="572" spans="1:1" x14ac:dyDescent="0.75">
      <c r="A572" s="262" t="s">
        <v>708</v>
      </c>
    </row>
    <row r="573" spans="1:1" x14ac:dyDescent="0.75">
      <c r="A573" s="262" t="s">
        <v>709</v>
      </c>
    </row>
    <row r="574" spans="1:1" x14ac:dyDescent="0.75">
      <c r="A574" s="262" t="s">
        <v>710</v>
      </c>
    </row>
    <row r="575" spans="1:1" x14ac:dyDescent="0.75">
      <c r="A575" s="262" t="s">
        <v>711</v>
      </c>
    </row>
    <row r="576" spans="1:1" x14ac:dyDescent="0.75">
      <c r="A576" s="262" t="s">
        <v>712</v>
      </c>
    </row>
    <row r="577" spans="1:1" x14ac:dyDescent="0.75">
      <c r="A577" s="262" t="s">
        <v>713</v>
      </c>
    </row>
    <row r="578" spans="1:1" x14ac:dyDescent="0.75">
      <c r="A578" s="262"/>
    </row>
    <row r="579" spans="1:1" x14ac:dyDescent="0.75">
      <c r="A579" s="262" t="s">
        <v>714</v>
      </c>
    </row>
    <row r="580" spans="1:1" x14ac:dyDescent="0.75">
      <c r="A580" s="262" t="s">
        <v>715</v>
      </c>
    </row>
    <row r="581" spans="1:1" x14ac:dyDescent="0.75">
      <c r="A581" s="262" t="s">
        <v>716</v>
      </c>
    </row>
    <row r="582" spans="1:1" x14ac:dyDescent="0.75">
      <c r="A582" s="262" t="s">
        <v>717</v>
      </c>
    </row>
    <row r="583" spans="1:1" x14ac:dyDescent="0.75">
      <c r="A583" s="262"/>
    </row>
    <row r="584" spans="1:1" x14ac:dyDescent="0.75">
      <c r="A584" s="262" t="s">
        <v>718</v>
      </c>
    </row>
    <row r="585" spans="1:1" x14ac:dyDescent="0.75">
      <c r="A585" s="262" t="s">
        <v>719</v>
      </c>
    </row>
    <row r="586" spans="1:1" x14ac:dyDescent="0.75">
      <c r="A586" s="262" t="s">
        <v>720</v>
      </c>
    </row>
    <row r="587" spans="1:1" x14ac:dyDescent="0.75">
      <c r="A587" s="262" t="s">
        <v>721</v>
      </c>
    </row>
    <row r="588" spans="1:1" x14ac:dyDescent="0.75">
      <c r="A588" s="262"/>
    </row>
    <row r="589" spans="1:1" x14ac:dyDescent="0.75">
      <c r="A589" s="262" t="s">
        <v>722</v>
      </c>
    </row>
    <row r="590" spans="1:1" x14ac:dyDescent="0.75">
      <c r="A590" s="262"/>
    </row>
    <row r="591" spans="1:1" x14ac:dyDescent="0.75">
      <c r="A591" s="262" t="s">
        <v>723</v>
      </c>
    </row>
    <row r="592" spans="1:1" x14ac:dyDescent="0.75">
      <c r="A592" s="262" t="s">
        <v>724</v>
      </c>
    </row>
    <row r="593" spans="1:1" x14ac:dyDescent="0.75">
      <c r="A593" s="262" t="s">
        <v>725</v>
      </c>
    </row>
    <row r="594" spans="1:1" x14ac:dyDescent="0.75">
      <c r="A594" s="262" t="s">
        <v>726</v>
      </c>
    </row>
    <row r="595" spans="1:1" x14ac:dyDescent="0.75">
      <c r="A595" s="262" t="s">
        <v>727</v>
      </c>
    </row>
    <row r="596" spans="1:1" x14ac:dyDescent="0.75">
      <c r="A596" s="262" t="s">
        <v>728</v>
      </c>
    </row>
    <row r="597" spans="1:1" x14ac:dyDescent="0.75">
      <c r="A597" s="262" t="s">
        <v>729</v>
      </c>
    </row>
    <row r="598" spans="1:1" x14ac:dyDescent="0.75">
      <c r="A598" s="262" t="s">
        <v>730</v>
      </c>
    </row>
    <row r="599" spans="1:1" x14ac:dyDescent="0.75">
      <c r="A599" s="262"/>
    </row>
    <row r="600" spans="1:1" x14ac:dyDescent="0.75">
      <c r="A600" s="262" t="s">
        <v>731</v>
      </c>
    </row>
    <row r="601" spans="1:1" x14ac:dyDescent="0.75">
      <c r="A601" s="262"/>
    </row>
    <row r="602" spans="1:1" x14ac:dyDescent="0.75">
      <c r="A602" s="262" t="s">
        <v>732</v>
      </c>
    </row>
    <row r="603" spans="1:1" x14ac:dyDescent="0.75">
      <c r="A603" s="262" t="s">
        <v>733</v>
      </c>
    </row>
    <row r="604" spans="1:1" x14ac:dyDescent="0.75">
      <c r="A604" s="262" t="s">
        <v>734</v>
      </c>
    </row>
    <row r="605" spans="1:1" x14ac:dyDescent="0.75">
      <c r="A605" s="262" t="s">
        <v>735</v>
      </c>
    </row>
    <row r="606" spans="1:1" x14ac:dyDescent="0.75">
      <c r="A606" s="262" t="s">
        <v>736</v>
      </c>
    </row>
    <row r="607" spans="1:1" x14ac:dyDescent="0.75">
      <c r="A607" s="262" t="s">
        <v>737</v>
      </c>
    </row>
    <row r="608" spans="1:1" x14ac:dyDescent="0.75">
      <c r="A608" s="262" t="s">
        <v>738</v>
      </c>
    </row>
    <row r="609" spans="1:1" x14ac:dyDescent="0.75">
      <c r="A609" s="262" t="s">
        <v>739</v>
      </c>
    </row>
    <row r="610" spans="1:1" x14ac:dyDescent="0.75">
      <c r="A610" s="262" t="s">
        <v>740</v>
      </c>
    </row>
    <row r="611" spans="1:1" x14ac:dyDescent="0.75">
      <c r="A611" s="262"/>
    </row>
    <row r="612" spans="1:1" x14ac:dyDescent="0.75">
      <c r="A612" s="262" t="s">
        <v>741</v>
      </c>
    </row>
    <row r="613" spans="1:1" x14ac:dyDescent="0.75">
      <c r="A613" s="262"/>
    </row>
    <row r="614" spans="1:1" x14ac:dyDescent="0.75">
      <c r="A614" s="262" t="s">
        <v>742</v>
      </c>
    </row>
    <row r="615" spans="1:1" x14ac:dyDescent="0.75">
      <c r="A615" s="262" t="s">
        <v>743</v>
      </c>
    </row>
    <row r="616" spans="1:1" x14ac:dyDescent="0.75">
      <c r="A616" s="262" t="s">
        <v>744</v>
      </c>
    </row>
    <row r="617" spans="1:1" x14ac:dyDescent="0.75">
      <c r="A617" s="262" t="s">
        <v>745</v>
      </c>
    </row>
    <row r="618" spans="1:1" x14ac:dyDescent="0.75">
      <c r="A618" s="262" t="s">
        <v>746</v>
      </c>
    </row>
    <row r="619" spans="1:1" x14ac:dyDescent="0.75">
      <c r="A619" s="262" t="s">
        <v>747</v>
      </c>
    </row>
    <row r="620" spans="1:1" x14ac:dyDescent="0.75">
      <c r="A620" s="262"/>
    </row>
    <row r="621" spans="1:1" x14ac:dyDescent="0.75">
      <c r="A621" s="262" t="s">
        <v>748</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2021-06-08T00:33:40Z</dcterms:modified>
</cp:coreProperties>
</file>